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elliott_schmidt_my_jcu_edu_au/Documents/PhD dissertation/Data/Resp/"/>
    </mc:Choice>
  </mc:AlternateContent>
  <xr:revisionPtr revIDLastSave="3727" documentId="8_{C7C56E87-D0A8-4B36-8B54-7947B7767112}" xr6:coauthVersionLast="47" xr6:coauthVersionMax="47" xr10:uidLastSave="{9C1B0D5F-9ADE-4586-BE3E-0E9564A228F8}"/>
  <bookViews>
    <workbookView xWindow="-28920" yWindow="-120" windowWidth="29040" windowHeight="15990" xr2:uid="{FF80C995-6BC0-4180-9E83-68EA8604D59F}"/>
  </bookViews>
  <sheets>
    <sheet name="data" sheetId="1" r:id="rId1"/>
    <sheet name="figures" sheetId="2" r:id="rId2"/>
    <sheet name="figures_30" sheetId="5" r:id="rId3"/>
    <sheet name="RMR" sheetId="3" r:id="rId4"/>
    <sheet name="NAS" sheetId="4" r:id="rId5"/>
    <sheet name="REGIONAL" sheetId="7" r:id="rId6"/>
    <sheet name="POPULATION" sheetId="8" r:id="rId7"/>
  </sheets>
  <definedNames>
    <definedName name="_xlnm._FilterDatabase" localSheetId="0" hidden="1">data!$A$1:$Z$190</definedName>
  </definedNames>
  <calcPr calcId="191028"/>
  <pivotCaches>
    <pivotCache cacheId="10" r:id="rId8"/>
    <pivotCache cacheId="11" r:id="rId9"/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7" l="1"/>
  <c r="S16" i="7"/>
  <c r="S17" i="7"/>
  <c r="S18" i="7"/>
  <c r="R16" i="7"/>
  <c r="R17" i="7"/>
  <c r="R18" i="7"/>
  <c r="R15" i="7"/>
  <c r="V166" i="1"/>
  <c r="W166" i="1"/>
  <c r="V180" i="1"/>
  <c r="W180" i="1"/>
  <c r="V153" i="1"/>
  <c r="W153" i="1"/>
  <c r="V183" i="1"/>
  <c r="W183" i="1"/>
  <c r="V158" i="1"/>
  <c r="W158" i="1"/>
  <c r="V154" i="1"/>
  <c r="W154" i="1"/>
  <c r="U166" i="1"/>
  <c r="U180" i="1"/>
  <c r="U153" i="1"/>
  <c r="U183" i="1"/>
  <c r="U158" i="1"/>
  <c r="U154" i="1"/>
  <c r="M158" i="1"/>
  <c r="M154" i="1"/>
  <c r="X154" i="1" s="1"/>
  <c r="M166" i="1"/>
  <c r="M180" i="1"/>
  <c r="M153" i="1"/>
  <c r="M183" i="1"/>
  <c r="V190" i="1"/>
  <c r="W190" i="1"/>
  <c r="V152" i="1"/>
  <c r="W152" i="1"/>
  <c r="V171" i="1"/>
  <c r="W171" i="1"/>
  <c r="U190" i="1"/>
  <c r="U152" i="1"/>
  <c r="U171" i="1"/>
  <c r="M190" i="1"/>
  <c r="M152" i="1"/>
  <c r="M171" i="1"/>
  <c r="U169" i="1"/>
  <c r="V169" i="1"/>
  <c r="W169" i="1"/>
  <c r="U181" i="1"/>
  <c r="V181" i="1"/>
  <c r="W181" i="1"/>
  <c r="U170" i="1"/>
  <c r="V170" i="1"/>
  <c r="W170" i="1"/>
  <c r="U162" i="1"/>
  <c r="V162" i="1"/>
  <c r="W162" i="1"/>
  <c r="U173" i="1"/>
  <c r="V173" i="1"/>
  <c r="W173" i="1"/>
  <c r="U176" i="1"/>
  <c r="V176" i="1"/>
  <c r="W176" i="1"/>
  <c r="M169" i="1"/>
  <c r="M181" i="1"/>
  <c r="M170" i="1"/>
  <c r="M162" i="1"/>
  <c r="M173" i="1"/>
  <c r="M176" i="1"/>
  <c r="V161" i="1"/>
  <c r="W161" i="1"/>
  <c r="V163" i="1"/>
  <c r="W163" i="1"/>
  <c r="V156" i="1"/>
  <c r="W156" i="1"/>
  <c r="V151" i="1"/>
  <c r="W151" i="1"/>
  <c r="V178" i="1"/>
  <c r="W178" i="1"/>
  <c r="V184" i="1"/>
  <c r="W184" i="1"/>
  <c r="U161" i="1"/>
  <c r="U163" i="1"/>
  <c r="U156" i="1"/>
  <c r="U151" i="1"/>
  <c r="U178" i="1"/>
  <c r="U184" i="1"/>
  <c r="M161" i="1"/>
  <c r="M163" i="1"/>
  <c r="M156" i="1"/>
  <c r="M151" i="1"/>
  <c r="M178" i="1"/>
  <c r="M184" i="1"/>
  <c r="V187" i="1"/>
  <c r="W187" i="1"/>
  <c r="V165" i="1"/>
  <c r="W165" i="1"/>
  <c r="V186" i="1"/>
  <c r="W186" i="1"/>
  <c r="V177" i="1"/>
  <c r="W177" i="1"/>
  <c r="V174" i="1"/>
  <c r="W174" i="1"/>
  <c r="V179" i="1"/>
  <c r="W179" i="1"/>
  <c r="V188" i="1"/>
  <c r="W188" i="1"/>
  <c r="U187" i="1"/>
  <c r="U165" i="1"/>
  <c r="U186" i="1"/>
  <c r="U177" i="1"/>
  <c r="U174" i="1"/>
  <c r="U179" i="1"/>
  <c r="U188" i="1"/>
  <c r="M157" i="1"/>
  <c r="M187" i="1"/>
  <c r="X187" i="1" s="1"/>
  <c r="M165" i="1"/>
  <c r="M186" i="1"/>
  <c r="M177" i="1"/>
  <c r="M174" i="1"/>
  <c r="M179" i="1"/>
  <c r="M188" i="1"/>
  <c r="V189" i="1"/>
  <c r="W189" i="1"/>
  <c r="V155" i="1"/>
  <c r="W155" i="1"/>
  <c r="V160" i="1"/>
  <c r="W160" i="1"/>
  <c r="V167" i="1"/>
  <c r="W167" i="1"/>
  <c r="W172" i="1"/>
  <c r="W159" i="1"/>
  <c r="V172" i="1"/>
  <c r="V159" i="1"/>
  <c r="U189" i="1"/>
  <c r="U155" i="1"/>
  <c r="U160" i="1"/>
  <c r="U167" i="1"/>
  <c r="U172" i="1"/>
  <c r="U159" i="1"/>
  <c r="M189" i="1"/>
  <c r="M155" i="1"/>
  <c r="M160" i="1"/>
  <c r="M167" i="1"/>
  <c r="M172" i="1"/>
  <c r="M159" i="1"/>
  <c r="V182" i="1"/>
  <c r="W182" i="1"/>
  <c r="V168" i="1"/>
  <c r="W168" i="1"/>
  <c r="V164" i="1"/>
  <c r="W164" i="1"/>
  <c r="V175" i="1"/>
  <c r="W175" i="1"/>
  <c r="V157" i="1"/>
  <c r="W157" i="1"/>
  <c r="V185" i="1"/>
  <c r="W185" i="1"/>
  <c r="U182" i="1"/>
  <c r="U168" i="1"/>
  <c r="U164" i="1"/>
  <c r="U175" i="1"/>
  <c r="U157" i="1"/>
  <c r="U185" i="1"/>
  <c r="M182" i="1"/>
  <c r="M168" i="1"/>
  <c r="M164" i="1"/>
  <c r="M175" i="1"/>
  <c r="M185" i="1"/>
  <c r="X156" i="1" l="1"/>
  <c r="X173" i="1"/>
  <c r="X190" i="1"/>
  <c r="X165" i="1"/>
  <c r="X171" i="1"/>
  <c r="X183" i="1"/>
  <c r="X162" i="1"/>
  <c r="X167" i="1"/>
  <c r="X161" i="1"/>
  <c r="X153" i="1"/>
  <c r="X163" i="1"/>
  <c r="X180" i="1"/>
  <c r="X170" i="1"/>
  <c r="X166" i="1"/>
  <c r="X184" i="1"/>
  <c r="X151" i="1"/>
  <c r="X181" i="1"/>
  <c r="X152" i="1"/>
  <c r="X176" i="1"/>
  <c r="X158" i="1"/>
  <c r="X169" i="1"/>
  <c r="X178" i="1"/>
  <c r="X188" i="1"/>
  <c r="X174" i="1"/>
  <c r="X172" i="1"/>
  <c r="X177" i="1"/>
  <c r="X179" i="1"/>
  <c r="X186" i="1"/>
  <c r="X189" i="1"/>
  <c r="X155" i="1"/>
  <c r="X164" i="1"/>
  <c r="X160" i="1"/>
  <c r="X159" i="1"/>
  <c r="X175" i="1"/>
  <c r="X185" i="1"/>
  <c r="X157" i="1"/>
  <c r="X168" i="1"/>
  <c r="X182" i="1"/>
  <c r="V126" i="1"/>
  <c r="W126" i="1"/>
  <c r="V108" i="1"/>
  <c r="W108" i="1"/>
  <c r="V128" i="1"/>
  <c r="W128" i="1"/>
  <c r="V106" i="1"/>
  <c r="W106" i="1"/>
  <c r="V134" i="1"/>
  <c r="W134" i="1"/>
  <c r="V127" i="1"/>
  <c r="W127" i="1"/>
  <c r="U126" i="1"/>
  <c r="U108" i="1"/>
  <c r="U128" i="1"/>
  <c r="U106" i="1"/>
  <c r="U134" i="1"/>
  <c r="U127" i="1"/>
  <c r="M126" i="1"/>
  <c r="M108" i="1"/>
  <c r="M128" i="1"/>
  <c r="M106" i="1"/>
  <c r="M134" i="1"/>
  <c r="M127" i="1"/>
  <c r="U120" i="1"/>
  <c r="V120" i="1"/>
  <c r="W120" i="1"/>
  <c r="U146" i="1"/>
  <c r="V146" i="1"/>
  <c r="W146" i="1"/>
  <c r="M120" i="1"/>
  <c r="M146" i="1"/>
  <c r="X128" i="1" l="1"/>
  <c r="X108" i="1"/>
  <c r="X120" i="1"/>
  <c r="X134" i="1"/>
  <c r="X126" i="1"/>
  <c r="X146" i="1"/>
  <c r="X127" i="1"/>
  <c r="X106" i="1"/>
  <c r="W113" i="1"/>
  <c r="W150" i="1"/>
  <c r="W137" i="1"/>
  <c r="W111" i="1"/>
  <c r="W149" i="1"/>
  <c r="W148" i="1"/>
  <c r="V113" i="1"/>
  <c r="V150" i="1"/>
  <c r="V137" i="1"/>
  <c r="V111" i="1"/>
  <c r="V149" i="1"/>
  <c r="V148" i="1"/>
  <c r="U113" i="1"/>
  <c r="U150" i="1"/>
  <c r="U137" i="1"/>
  <c r="U111" i="1"/>
  <c r="U149" i="1"/>
  <c r="U148" i="1"/>
  <c r="U116" i="1"/>
  <c r="V116" i="1"/>
  <c r="W116" i="1"/>
  <c r="M113" i="1"/>
  <c r="M150" i="1"/>
  <c r="M137" i="1"/>
  <c r="M111" i="1"/>
  <c r="M149" i="1"/>
  <c r="M148" i="1"/>
  <c r="M116" i="1"/>
  <c r="W141" i="1"/>
  <c r="W121" i="1"/>
  <c r="W123" i="1"/>
  <c r="W138" i="1"/>
  <c r="W119" i="1"/>
  <c r="W143" i="1"/>
  <c r="V141" i="1"/>
  <c r="V121" i="1"/>
  <c r="V123" i="1"/>
  <c r="V138" i="1"/>
  <c r="V119" i="1"/>
  <c r="V143" i="1"/>
  <c r="U141" i="1"/>
  <c r="U121" i="1"/>
  <c r="U123" i="1"/>
  <c r="U138" i="1"/>
  <c r="U119" i="1"/>
  <c r="U143" i="1"/>
  <c r="U133" i="1"/>
  <c r="V133" i="1"/>
  <c r="W133" i="1"/>
  <c r="U117" i="1"/>
  <c r="V117" i="1"/>
  <c r="W117" i="1"/>
  <c r="M141" i="1"/>
  <c r="M121" i="1"/>
  <c r="M123" i="1"/>
  <c r="M138" i="1"/>
  <c r="M119" i="1"/>
  <c r="M143" i="1"/>
  <c r="M133" i="1"/>
  <c r="M117" i="1"/>
  <c r="U110" i="1"/>
  <c r="V110" i="1"/>
  <c r="W110" i="1"/>
  <c r="U135" i="1"/>
  <c r="V135" i="1"/>
  <c r="W135" i="1"/>
  <c r="U130" i="1"/>
  <c r="V130" i="1"/>
  <c r="W130" i="1"/>
  <c r="U145" i="1"/>
  <c r="V145" i="1"/>
  <c r="W145" i="1"/>
  <c r="U147" i="1"/>
  <c r="V147" i="1"/>
  <c r="W147" i="1"/>
  <c r="U136" i="1"/>
  <c r="V136" i="1"/>
  <c r="W136" i="1"/>
  <c r="U115" i="1"/>
  <c r="V115" i="1"/>
  <c r="W115" i="1"/>
  <c r="U129" i="1"/>
  <c r="V129" i="1"/>
  <c r="W129" i="1"/>
  <c r="M110" i="1"/>
  <c r="M135" i="1"/>
  <c r="M130" i="1"/>
  <c r="M145" i="1"/>
  <c r="M147" i="1"/>
  <c r="M136" i="1"/>
  <c r="M115" i="1"/>
  <c r="M129" i="1"/>
  <c r="V144" i="1"/>
  <c r="W144" i="1"/>
  <c r="V131" i="1"/>
  <c r="W131" i="1"/>
  <c r="V118" i="1"/>
  <c r="W118" i="1"/>
  <c r="V125" i="1"/>
  <c r="W125" i="1"/>
  <c r="U144" i="1"/>
  <c r="U131" i="1"/>
  <c r="U118" i="1"/>
  <c r="U125" i="1"/>
  <c r="U139" i="1"/>
  <c r="U124" i="1"/>
  <c r="M144" i="1"/>
  <c r="M131" i="1"/>
  <c r="M118" i="1"/>
  <c r="M125" i="1"/>
  <c r="M139" i="1"/>
  <c r="M124" i="1"/>
  <c r="V124" i="1"/>
  <c r="W124" i="1"/>
  <c r="V139" i="1"/>
  <c r="W139" i="1"/>
  <c r="X113" i="1" l="1"/>
  <c r="X145" i="1"/>
  <c r="X121" i="1"/>
  <c r="X141" i="1"/>
  <c r="X136" i="1"/>
  <c r="X135" i="1"/>
  <c r="X131" i="1"/>
  <c r="X123" i="1"/>
  <c r="X115" i="1"/>
  <c r="X143" i="1"/>
  <c r="X150" i="1"/>
  <c r="X144" i="1"/>
  <c r="X116" i="1"/>
  <c r="X149" i="1"/>
  <c r="X125" i="1"/>
  <c r="X119" i="1"/>
  <c r="X111" i="1"/>
  <c r="X138" i="1"/>
  <c r="X137" i="1"/>
  <c r="X118" i="1"/>
  <c r="X148" i="1"/>
  <c r="X130" i="1"/>
  <c r="X129" i="1"/>
  <c r="X147" i="1"/>
  <c r="X117" i="1"/>
  <c r="X133" i="1"/>
  <c r="X110" i="1"/>
  <c r="X124" i="1"/>
  <c r="X139" i="1"/>
  <c r="W132" i="1"/>
  <c r="W112" i="1"/>
  <c r="W142" i="1"/>
  <c r="W109" i="1"/>
  <c r="W114" i="1"/>
  <c r="W140" i="1"/>
  <c r="W122" i="1"/>
  <c r="W107" i="1"/>
  <c r="V132" i="1"/>
  <c r="V112" i="1"/>
  <c r="V142" i="1"/>
  <c r="V109" i="1"/>
  <c r="V114" i="1"/>
  <c r="V140" i="1"/>
  <c r="V122" i="1"/>
  <c r="V107" i="1"/>
  <c r="U132" i="1"/>
  <c r="U112" i="1"/>
  <c r="U142" i="1"/>
  <c r="U109" i="1"/>
  <c r="U114" i="1"/>
  <c r="U140" i="1"/>
  <c r="U122" i="1"/>
  <c r="U107" i="1"/>
  <c r="M109" i="1" l="1"/>
  <c r="X109" i="1" s="1"/>
  <c r="M114" i="1"/>
  <c r="X114" i="1" s="1"/>
  <c r="M140" i="1"/>
  <c r="X140" i="1" s="1"/>
  <c r="M142" i="1"/>
  <c r="X142" i="1" s="1"/>
  <c r="M112" i="1"/>
  <c r="X112" i="1" s="1"/>
  <c r="M122" i="1"/>
  <c r="X122" i="1" s="1"/>
  <c r="M107" i="1"/>
  <c r="X107" i="1" s="1"/>
  <c r="M132" i="1"/>
  <c r="X132" i="1" s="1"/>
  <c r="V90" i="1"/>
  <c r="V59" i="1"/>
  <c r="V70" i="1"/>
  <c r="V79" i="1"/>
  <c r="V72" i="1"/>
  <c r="V61" i="1"/>
  <c r="V63" i="1"/>
  <c r="V105" i="1"/>
  <c r="V75" i="1"/>
  <c r="V85" i="1"/>
  <c r="V60" i="1"/>
  <c r="V62" i="1"/>
  <c r="V101" i="1"/>
  <c r="V84" i="1"/>
  <c r="V73" i="1"/>
  <c r="V80" i="1"/>
  <c r="V71" i="1"/>
  <c r="V67" i="1"/>
  <c r="V102" i="1"/>
  <c r="V68" i="1"/>
  <c r="V103" i="1"/>
  <c r="V96" i="1"/>
  <c r="V99" i="1"/>
  <c r="V64" i="1"/>
  <c r="V91" i="1"/>
  <c r="V76" i="1"/>
  <c r="V98" i="1"/>
  <c r="V95" i="1"/>
  <c r="V66" i="1"/>
  <c r="V81" i="1"/>
  <c r="V87" i="1"/>
  <c r="V78" i="1"/>
  <c r="V69" i="1"/>
  <c r="V97" i="1"/>
  <c r="V88" i="1"/>
  <c r="V82" i="1"/>
  <c r="V92" i="1"/>
  <c r="V100" i="1"/>
  <c r="V56" i="1"/>
  <c r="V57" i="1"/>
  <c r="V89" i="1"/>
  <c r="V77" i="1"/>
  <c r="V83" i="1"/>
  <c r="V58" i="1"/>
  <c r="V65" i="1"/>
  <c r="V93" i="1"/>
  <c r="V74" i="1"/>
  <c r="V94" i="1"/>
  <c r="B28" i="4"/>
  <c r="C28" i="4"/>
  <c r="B29" i="4"/>
  <c r="C29" i="4"/>
  <c r="B29" i="3"/>
  <c r="C29" i="3"/>
  <c r="C28" i="3"/>
  <c r="B28" i="3"/>
  <c r="W88" i="1"/>
  <c r="W82" i="1"/>
  <c r="W92" i="1"/>
  <c r="W100" i="1"/>
  <c r="W56" i="1"/>
  <c r="W57" i="1"/>
  <c r="W89" i="1"/>
  <c r="W77" i="1"/>
  <c r="W83" i="1"/>
  <c r="W58" i="1"/>
  <c r="W65" i="1"/>
  <c r="W93" i="1"/>
  <c r="W74" i="1"/>
  <c r="W94" i="1"/>
  <c r="W97" i="1"/>
  <c r="U88" i="1"/>
  <c r="U82" i="1"/>
  <c r="U92" i="1"/>
  <c r="U100" i="1"/>
  <c r="U56" i="1"/>
  <c r="U57" i="1"/>
  <c r="U89" i="1"/>
  <c r="U77" i="1"/>
  <c r="U83" i="1"/>
  <c r="U58" i="1"/>
  <c r="U65" i="1"/>
  <c r="U93" i="1"/>
  <c r="U74" i="1"/>
  <c r="U94" i="1"/>
  <c r="U97" i="1"/>
  <c r="M88" i="1"/>
  <c r="M82" i="1"/>
  <c r="M92" i="1"/>
  <c r="M100" i="1"/>
  <c r="M56" i="1"/>
  <c r="M57" i="1"/>
  <c r="M89" i="1"/>
  <c r="M77" i="1"/>
  <c r="M83" i="1"/>
  <c r="M58" i="1"/>
  <c r="M65" i="1"/>
  <c r="M93" i="1"/>
  <c r="M74" i="1"/>
  <c r="M94" i="1"/>
  <c r="M97" i="1"/>
  <c r="W103" i="1"/>
  <c r="W96" i="1"/>
  <c r="W99" i="1"/>
  <c r="W64" i="1"/>
  <c r="W91" i="1"/>
  <c r="W76" i="1"/>
  <c r="W98" i="1"/>
  <c r="W95" i="1"/>
  <c r="W66" i="1"/>
  <c r="W81" i="1"/>
  <c r="W87" i="1"/>
  <c r="W78" i="1"/>
  <c r="W69" i="1"/>
  <c r="W102" i="1"/>
  <c r="W68" i="1"/>
  <c r="U103" i="1"/>
  <c r="U96" i="1"/>
  <c r="U99" i="1"/>
  <c r="U64" i="1"/>
  <c r="U91" i="1"/>
  <c r="U76" i="1"/>
  <c r="U98" i="1"/>
  <c r="U95" i="1"/>
  <c r="U66" i="1"/>
  <c r="U81" i="1"/>
  <c r="U87" i="1"/>
  <c r="U78" i="1"/>
  <c r="U69" i="1"/>
  <c r="U102" i="1"/>
  <c r="U68" i="1"/>
  <c r="M68" i="1"/>
  <c r="M103" i="1"/>
  <c r="M96" i="1"/>
  <c r="M99" i="1"/>
  <c r="M64" i="1"/>
  <c r="M91" i="1"/>
  <c r="M76" i="1"/>
  <c r="M98" i="1"/>
  <c r="M95" i="1"/>
  <c r="M66" i="1"/>
  <c r="M81" i="1"/>
  <c r="M87" i="1"/>
  <c r="M78" i="1"/>
  <c r="M69" i="1"/>
  <c r="M102" i="1"/>
  <c r="X58" i="1" l="1"/>
  <c r="X82" i="1"/>
  <c r="X77" i="1"/>
  <c r="X56" i="1"/>
  <c r="X99" i="1"/>
  <c r="X87" i="1"/>
  <c r="X68" i="1"/>
  <c r="X93" i="1"/>
  <c r="X100" i="1"/>
  <c r="X74" i="1"/>
  <c r="X81" i="1"/>
  <c r="X96" i="1"/>
  <c r="X83" i="1"/>
  <c r="X88" i="1"/>
  <c r="X102" i="1"/>
  <c r="X91" i="1"/>
  <c r="X66" i="1"/>
  <c r="X103" i="1"/>
  <c r="X95" i="1"/>
  <c r="X97" i="1"/>
  <c r="X89" i="1"/>
  <c r="X76" i="1"/>
  <c r="X98" i="1"/>
  <c r="X94" i="1"/>
  <c r="X57" i="1"/>
  <c r="X69" i="1"/>
  <c r="X78" i="1"/>
  <c r="X64" i="1"/>
  <c r="X65" i="1"/>
  <c r="X92" i="1"/>
  <c r="W101" i="1"/>
  <c r="W84" i="1"/>
  <c r="W73" i="1"/>
  <c r="W80" i="1"/>
  <c r="W71" i="1"/>
  <c r="W67" i="1"/>
  <c r="W62" i="1"/>
  <c r="W90" i="1"/>
  <c r="W59" i="1"/>
  <c r="W70" i="1"/>
  <c r="W79" i="1"/>
  <c r="W72" i="1"/>
  <c r="W61" i="1"/>
  <c r="W63" i="1"/>
  <c r="W105" i="1"/>
  <c r="W75" i="1"/>
  <c r="W85" i="1"/>
  <c r="W60" i="1"/>
  <c r="U101" i="1"/>
  <c r="U84" i="1"/>
  <c r="U73" i="1"/>
  <c r="U80" i="1"/>
  <c r="U71" i="1"/>
  <c r="U67" i="1"/>
  <c r="U62" i="1"/>
  <c r="M101" i="1"/>
  <c r="M84" i="1"/>
  <c r="M73" i="1"/>
  <c r="M80" i="1"/>
  <c r="M71" i="1"/>
  <c r="M67" i="1"/>
  <c r="M62" i="1"/>
  <c r="U105" i="1"/>
  <c r="U75" i="1"/>
  <c r="U85" i="1"/>
  <c r="U60" i="1"/>
  <c r="U63" i="1"/>
  <c r="U61" i="1"/>
  <c r="M105" i="1"/>
  <c r="M75" i="1"/>
  <c r="M85" i="1"/>
  <c r="M60" i="1"/>
  <c r="M63" i="1"/>
  <c r="M61" i="1"/>
  <c r="U90" i="1"/>
  <c r="U59" i="1"/>
  <c r="U70" i="1"/>
  <c r="U79" i="1"/>
  <c r="U72" i="1"/>
  <c r="U104" i="1"/>
  <c r="V104" i="1"/>
  <c r="W104" i="1"/>
  <c r="U86" i="1"/>
  <c r="V86" i="1"/>
  <c r="W86" i="1"/>
  <c r="M90" i="1"/>
  <c r="M59" i="1"/>
  <c r="M70" i="1"/>
  <c r="M79" i="1"/>
  <c r="M72" i="1"/>
  <c r="M86" i="1"/>
  <c r="M104" i="1"/>
  <c r="W44" i="1"/>
  <c r="V44" i="1"/>
  <c r="U44" i="1"/>
  <c r="W8" i="1"/>
  <c r="V8" i="1"/>
  <c r="U8" i="1"/>
  <c r="W33" i="1"/>
  <c r="V33" i="1"/>
  <c r="U33" i="1"/>
  <c r="W39" i="1"/>
  <c r="V39" i="1"/>
  <c r="U39" i="1"/>
  <c r="W5" i="1"/>
  <c r="V5" i="1"/>
  <c r="U5" i="1"/>
  <c r="X73" i="1" l="1"/>
  <c r="X61" i="1"/>
  <c r="X72" i="1"/>
  <c r="X104" i="1"/>
  <c r="X84" i="1"/>
  <c r="X67" i="1"/>
  <c r="X105" i="1"/>
  <c r="X71" i="1"/>
  <c r="X79" i="1"/>
  <c r="X80" i="1"/>
  <c r="X70" i="1"/>
  <c r="X90" i="1"/>
  <c r="X63" i="1"/>
  <c r="X101" i="1"/>
  <c r="X60" i="1"/>
  <c r="X59" i="1"/>
  <c r="X85" i="1"/>
  <c r="X62" i="1"/>
  <c r="X86" i="1"/>
  <c r="X75" i="1"/>
  <c r="U28" i="1"/>
  <c r="U29" i="1"/>
  <c r="U30" i="1"/>
  <c r="U31" i="1"/>
  <c r="U32" i="1"/>
  <c r="U34" i="1"/>
  <c r="U35" i="1"/>
  <c r="U36" i="1"/>
  <c r="U37" i="1"/>
  <c r="U38" i="1"/>
  <c r="U40" i="1"/>
  <c r="U41" i="1"/>
  <c r="U42" i="1"/>
  <c r="U43" i="1"/>
  <c r="U45" i="1"/>
  <c r="U46" i="1"/>
  <c r="U47" i="1"/>
  <c r="U48" i="1"/>
  <c r="U49" i="1"/>
  <c r="U50" i="1"/>
  <c r="U51" i="1"/>
  <c r="U52" i="1"/>
  <c r="U53" i="1"/>
  <c r="U54" i="1"/>
  <c r="U55" i="1"/>
  <c r="U2" i="1"/>
  <c r="U3" i="1"/>
  <c r="U4" i="1"/>
  <c r="U6" i="1"/>
  <c r="U7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M28" i="1"/>
  <c r="M29" i="1"/>
  <c r="M30" i="1"/>
  <c r="M31" i="1"/>
  <c r="M32" i="1"/>
  <c r="M33" i="1"/>
  <c r="X33" i="1" s="1"/>
  <c r="M34" i="1"/>
  <c r="M35" i="1"/>
  <c r="M36" i="1"/>
  <c r="M37" i="1"/>
  <c r="M38" i="1"/>
  <c r="M39" i="1"/>
  <c r="X39" i="1" s="1"/>
  <c r="M40" i="1"/>
  <c r="M41" i="1"/>
  <c r="M42" i="1"/>
  <c r="M43" i="1"/>
  <c r="M44" i="1"/>
  <c r="X44" i="1" s="1"/>
  <c r="M45" i="1"/>
  <c r="M46" i="1"/>
  <c r="M47" i="1"/>
  <c r="M48" i="1"/>
  <c r="M49" i="1"/>
  <c r="M50" i="1"/>
  <c r="M51" i="1"/>
  <c r="M52" i="1"/>
  <c r="M53" i="1"/>
  <c r="M54" i="1"/>
  <c r="M55" i="1"/>
  <c r="M2" i="1"/>
  <c r="M3" i="1"/>
  <c r="M4" i="1"/>
  <c r="M5" i="1"/>
  <c r="X5" i="1" s="1"/>
  <c r="M6" i="1"/>
  <c r="M7" i="1"/>
  <c r="M8" i="1"/>
  <c r="X8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U15" i="1" l="1"/>
  <c r="X15" i="1" s="1"/>
  <c r="X3" i="1"/>
  <c r="X22" i="1"/>
  <c r="X14" i="1"/>
  <c r="X52" i="1"/>
  <c r="X28" i="1"/>
  <c r="X27" i="1"/>
  <c r="X11" i="1"/>
  <c r="X41" i="1"/>
  <c r="X10" i="1"/>
  <c r="X49" i="1"/>
  <c r="X16" i="1"/>
  <c r="X54" i="1"/>
  <c r="X46" i="1"/>
  <c r="X21" i="1"/>
  <c r="X13" i="1"/>
  <c r="X51" i="1"/>
  <c r="X43" i="1"/>
  <c r="X35" i="1"/>
  <c r="X20" i="1"/>
  <c r="X12" i="1"/>
  <c r="X4" i="1"/>
  <c r="X50" i="1"/>
  <c r="X42" i="1"/>
  <c r="X34" i="1"/>
  <c r="X19" i="1"/>
  <c r="X26" i="1"/>
  <c r="X18" i="1"/>
  <c r="X2" i="1"/>
  <c r="X48" i="1"/>
  <c r="X40" i="1"/>
  <c r="X32" i="1"/>
  <c r="X25" i="1"/>
  <c r="X17" i="1"/>
  <c r="X9" i="1"/>
  <c r="X55" i="1"/>
  <c r="X47" i="1"/>
  <c r="X31" i="1"/>
  <c r="X23" i="1"/>
  <c r="X7" i="1"/>
  <c r="X53" i="1"/>
  <c r="X45" i="1"/>
  <c r="X37" i="1"/>
  <c r="X29" i="1"/>
  <c r="X24" i="1"/>
  <c r="X38" i="1"/>
  <c r="X30" i="1"/>
  <c r="X6" i="1"/>
  <c r="X36" i="1"/>
  <c r="W36" i="1" l="1"/>
  <c r="V36" i="1"/>
  <c r="W34" i="1"/>
  <c r="V34" i="1"/>
  <c r="W38" i="1"/>
  <c r="V38" i="1"/>
  <c r="W31" i="1"/>
  <c r="V31" i="1"/>
  <c r="W15" i="1"/>
  <c r="V15" i="1"/>
  <c r="W7" i="1"/>
  <c r="V7" i="1"/>
  <c r="W14" i="1"/>
  <c r="V14" i="1"/>
  <c r="W17" i="1"/>
  <c r="V17" i="1"/>
  <c r="W41" i="1" l="1"/>
  <c r="V41" i="1"/>
  <c r="W54" i="1"/>
  <c r="V54" i="1"/>
  <c r="W49" i="1"/>
  <c r="V49" i="1"/>
  <c r="W9" i="1"/>
  <c r="V9" i="1"/>
  <c r="W6" i="1"/>
  <c r="V6" i="1"/>
  <c r="W16" i="1"/>
  <c r="V16" i="1"/>
  <c r="W27" i="1"/>
  <c r="V27" i="1"/>
  <c r="W11" i="1"/>
  <c r="V11" i="1"/>
  <c r="W47" i="1"/>
  <c r="V47" i="1"/>
  <c r="W19" i="1"/>
  <c r="V19" i="1"/>
  <c r="W2" i="1"/>
  <c r="V2" i="1"/>
  <c r="W32" i="1"/>
  <c r="V32" i="1"/>
  <c r="W25" i="1"/>
  <c r="V25" i="1"/>
  <c r="W50" i="1"/>
  <c r="V50" i="1"/>
  <c r="W20" i="1"/>
  <c r="V20" i="1"/>
  <c r="W48" i="1"/>
  <c r="V48" i="1"/>
  <c r="W35" i="1"/>
  <c r="V35" i="1"/>
  <c r="W42" i="1"/>
  <c r="V42" i="1"/>
  <c r="W30" i="1"/>
  <c r="V30" i="1"/>
  <c r="W3" i="1"/>
  <c r="V3" i="1"/>
  <c r="W22" i="1"/>
  <c r="V22" i="1"/>
  <c r="W52" i="1"/>
  <c r="V52" i="1"/>
  <c r="W10" i="1"/>
  <c r="V10" i="1"/>
  <c r="W37" i="1"/>
  <c r="V37" i="1"/>
  <c r="W45" i="1"/>
  <c r="V45" i="1"/>
  <c r="W21" i="1"/>
  <c r="V21" i="1"/>
  <c r="W23" i="1"/>
  <c r="V23" i="1"/>
  <c r="W4" i="1"/>
  <c r="V4" i="1"/>
  <c r="W18" i="1"/>
  <c r="V18" i="1"/>
  <c r="W13" i="1"/>
  <c r="V13" i="1"/>
  <c r="W55" i="1"/>
  <c r="V55" i="1"/>
  <c r="W43" i="1"/>
  <c r="V43" i="1"/>
  <c r="W12" i="1"/>
  <c r="V12" i="1"/>
  <c r="W26" i="1"/>
  <c r="V26" i="1"/>
  <c r="W24" i="1"/>
  <c r="V24" i="1"/>
  <c r="W29" i="1"/>
  <c r="V29" i="1"/>
  <c r="W46" i="1"/>
  <c r="V46" i="1"/>
  <c r="W40" i="1"/>
  <c r="V40" i="1"/>
  <c r="W51" i="1"/>
  <c r="V51" i="1"/>
  <c r="W28" i="1"/>
  <c r="V28" i="1"/>
  <c r="W53" i="1"/>
  <c r="V53" i="1"/>
</calcChain>
</file>

<file path=xl/sharedStrings.xml><?xml version="1.0" encoding="utf-8"?>
<sst xmlns="http://schemas.openxmlformats.org/spreadsheetml/2006/main" count="1795" uniqueCount="298">
  <si>
    <t>FISH_ID</t>
  </si>
  <si>
    <t>POPULATION</t>
  </si>
  <si>
    <t>REGION</t>
  </si>
  <si>
    <t>TEMPERATURE</t>
  </si>
  <si>
    <t>WEIGHT</t>
  </si>
  <si>
    <t>RESTING_DATE</t>
  </si>
  <si>
    <t>RESTING_CHAMBER</t>
  </si>
  <si>
    <t>RESTING_SYSTEM</t>
  </si>
  <si>
    <t>RESTING_SUMP</t>
  </si>
  <si>
    <t>RESTING_AM_PM</t>
  </si>
  <si>
    <t>RESTING_START_TIME</t>
  </si>
  <si>
    <t>RESTING</t>
  </si>
  <si>
    <t>RESTING_MgO2/hr</t>
  </si>
  <si>
    <t>MAX_DATE</t>
  </si>
  <si>
    <t>MAX_CHAMBER</t>
  </si>
  <si>
    <t>MAX_SYSTEM</t>
  </si>
  <si>
    <t>MAX_SUMP</t>
  </si>
  <si>
    <t>MAX_AM_PM</t>
  </si>
  <si>
    <t>MAX_START_TIME</t>
  </si>
  <si>
    <t xml:space="preserve">MAX </t>
  </si>
  <si>
    <t>MAX_MgO2/hr</t>
  </si>
  <si>
    <t>FAS</t>
  </si>
  <si>
    <t>NAS</t>
  </si>
  <si>
    <t>MgO2/hr_Net</t>
  </si>
  <si>
    <t>Swim performance</t>
  </si>
  <si>
    <t>Notes</t>
  </si>
  <si>
    <t>LCHA138_31.5</t>
  </si>
  <si>
    <t>Chauvel Reef</t>
  </si>
  <si>
    <t>Leading</t>
  </si>
  <si>
    <t>asus</t>
  </si>
  <si>
    <t>PM</t>
  </si>
  <si>
    <t>good</t>
  </si>
  <si>
    <t>LCHA113_27</t>
  </si>
  <si>
    <t>dell</t>
  </si>
  <si>
    <t>NA</t>
  </si>
  <si>
    <t>AM</t>
  </si>
  <si>
    <t>LCHA136_27</t>
  </si>
  <si>
    <t>poor</t>
  </si>
  <si>
    <t>LCHA125_27</t>
  </si>
  <si>
    <t>LCHA135_27</t>
  </si>
  <si>
    <t>updated; original max. (27/06/2022) was 236.409; NAS below &lt;2</t>
  </si>
  <si>
    <t>LCHA135_28.5</t>
  </si>
  <si>
    <t>LCHA114_30</t>
  </si>
  <si>
    <t>LCHA132_27</t>
  </si>
  <si>
    <t>deceased</t>
  </si>
  <si>
    <t>LCHA124_27</t>
  </si>
  <si>
    <t xml:space="preserve">updated, original max. was 116.026; negative NAS, poor swim </t>
  </si>
  <si>
    <t>LCHA138_27</t>
  </si>
  <si>
    <t>LCHA114_27</t>
  </si>
  <si>
    <t>LCHA125_28.5</t>
  </si>
  <si>
    <t>LCHA136_28.5</t>
  </si>
  <si>
    <t>LCHA138_28.5</t>
  </si>
  <si>
    <t>LCHA113_28.5</t>
  </si>
  <si>
    <t>okay</t>
  </si>
  <si>
    <t>Was run with the wrong weight in AquaResp; was run with a weight of 0.03905, but the weight should have been 0.02445; current values are correct</t>
  </si>
  <si>
    <t>LCHA114_28.5</t>
  </si>
  <si>
    <t>MMR much lower than MMR at 27 and 30.</t>
  </si>
  <si>
    <t xml:space="preserve">LCHA119_28.5 </t>
  </si>
  <si>
    <t>LCHA125_30</t>
  </si>
  <si>
    <t>LCHA138_30</t>
  </si>
  <si>
    <t>LCHA135_30</t>
  </si>
  <si>
    <t>LCHA113_30</t>
  </si>
  <si>
    <t>deceased; third slope used; remove</t>
  </si>
  <si>
    <t>LCHA119_30</t>
  </si>
  <si>
    <t>LCHA136_31.5</t>
  </si>
  <si>
    <t>LCHA114_31.5</t>
  </si>
  <si>
    <t>LCHA119_31.5</t>
  </si>
  <si>
    <t>LCHA135_31.5</t>
  </si>
  <si>
    <t>LCHA125_31.5</t>
  </si>
  <si>
    <t>used second slope</t>
  </si>
  <si>
    <t>LCHA119_27</t>
  </si>
  <si>
    <t>LCHA136_30</t>
  </si>
  <si>
    <t>LCKM162_27</t>
  </si>
  <si>
    <t>Cockermouth Island</t>
  </si>
  <si>
    <t>LCKM176_27</t>
  </si>
  <si>
    <t>jumped into sump briefly</t>
  </si>
  <si>
    <t>LCKM173_27</t>
  </si>
  <si>
    <t>LCKM180_27</t>
  </si>
  <si>
    <t>LCKM154_27</t>
  </si>
  <si>
    <t>LCKM174_27</t>
  </si>
  <si>
    <t>LCKM163_27</t>
  </si>
  <si>
    <t>briefly jumped into sump</t>
  </si>
  <si>
    <t>LCKM165_27</t>
  </si>
  <si>
    <t xml:space="preserve">briefly jumped into sump; Max resp measurement was correct for weight. Was mixed up with CSUD010 for max resp measurement. </t>
  </si>
  <si>
    <t>LCKM166_27</t>
  </si>
  <si>
    <t>LCKM180_28.5</t>
  </si>
  <si>
    <t>LCKM165_28.5</t>
  </si>
  <si>
    <t>briefly escaped into sump</t>
  </si>
  <si>
    <t>LCKM173_28.5</t>
  </si>
  <si>
    <t>didn't settle - short burst swimming</t>
  </si>
  <si>
    <t>LCKM165_30</t>
  </si>
  <si>
    <t>LCKM176_30</t>
  </si>
  <si>
    <t>third slope used</t>
  </si>
  <si>
    <t>LCKM158_27</t>
  </si>
  <si>
    <t xml:space="preserve">good  </t>
  </si>
  <si>
    <t>LCKM174_28.5</t>
  </si>
  <si>
    <t>LCKM154_28.5</t>
  </si>
  <si>
    <t>LCKM176_28.5</t>
  </si>
  <si>
    <t>LCKM158_28.5</t>
  </si>
  <si>
    <t>max taken from second slope</t>
  </si>
  <si>
    <t>LCKM163_28.5</t>
  </si>
  <si>
    <t>LCKM166_28.5</t>
  </si>
  <si>
    <t>LCKM162_28.5</t>
  </si>
  <si>
    <t>LCKM158_30</t>
  </si>
  <si>
    <t>LCKM162_30</t>
  </si>
  <si>
    <t>LCKM166_30</t>
  </si>
  <si>
    <t>LCKM154_30</t>
  </si>
  <si>
    <t>LCKM163_30</t>
  </si>
  <si>
    <t>LCKM174_30</t>
  </si>
  <si>
    <t>LCKM180_30</t>
  </si>
  <si>
    <t>LCKM180_31.5</t>
  </si>
  <si>
    <t>LCKM154_31.5</t>
  </si>
  <si>
    <t>used second slope; very similar to first slope</t>
  </si>
  <si>
    <t>LCKM163_31.5</t>
  </si>
  <si>
    <t>LCKM165_31.5</t>
  </si>
  <si>
    <t>LCKM166_31.5</t>
  </si>
  <si>
    <t>LCKM176_31.5</t>
  </si>
  <si>
    <t>LCKM174_31.5</t>
  </si>
  <si>
    <t>used third cycle</t>
  </si>
  <si>
    <t>LCKM158_31.5</t>
  </si>
  <si>
    <t>okay swim, was second attempt to get max</t>
  </si>
  <si>
    <t>LKES143_27</t>
  </si>
  <si>
    <t>Keswick Island</t>
  </si>
  <si>
    <t>problem with chamber/probe??</t>
  </si>
  <si>
    <t>LKES141_27</t>
  </si>
  <si>
    <t>LKES145_27</t>
  </si>
  <si>
    <t>LKES168_27</t>
  </si>
  <si>
    <t>LKES172_27</t>
  </si>
  <si>
    <t>LKES142_28.5</t>
  </si>
  <si>
    <t>LKES142_30</t>
  </si>
  <si>
    <t>LKES142_27</t>
  </si>
  <si>
    <t>LKES141_28.5</t>
  </si>
  <si>
    <t>LKES143_28.5</t>
  </si>
  <si>
    <t>LKES145_28.5</t>
  </si>
  <si>
    <t xml:space="preserve">LKES172_28.5 </t>
  </si>
  <si>
    <t>LKES145_30</t>
  </si>
  <si>
    <t>LKES172_30</t>
  </si>
  <si>
    <t>LKES143_30</t>
  </si>
  <si>
    <t>LKES172_31.5</t>
  </si>
  <si>
    <t>LKES145_31.5</t>
  </si>
  <si>
    <t xml:space="preserve">used second slope  </t>
  </si>
  <si>
    <t>LKES142_31.5</t>
  </si>
  <si>
    <t>LKES143_31.5</t>
  </si>
  <si>
    <t>CSUD074_27</t>
  </si>
  <si>
    <t>Sudbury Reef</t>
  </si>
  <si>
    <t>Core</t>
  </si>
  <si>
    <t>probes 1 and 4 were mixed up at start but were quikcly adjusted and run restarted</t>
  </si>
  <si>
    <t>CSUD006_27</t>
  </si>
  <si>
    <t>CSUD014_27</t>
  </si>
  <si>
    <t xml:space="preserve">poor </t>
  </si>
  <si>
    <t>CSUD018_27</t>
  </si>
  <si>
    <t>CSUD026_27</t>
  </si>
  <si>
    <t>updated- USB briefly turned off, was plugged back in immediately, second 60 sec interval had the steepest slope; original max (27/06/2022) was 234.303; NAS less than 1</t>
  </si>
  <si>
    <t>CSUD079_27</t>
  </si>
  <si>
    <t>2nd cycle</t>
  </si>
  <si>
    <t>CSUD088_27</t>
  </si>
  <si>
    <t>Shallow first slope, potential problem with chamber/probe??</t>
  </si>
  <si>
    <t>CSUD004_27</t>
  </si>
  <si>
    <t>CSUD008_27</t>
  </si>
  <si>
    <t>CSUD085_27</t>
  </si>
  <si>
    <t>Max taken from 3rd cycle</t>
  </si>
  <si>
    <t>CSUD079_28.5</t>
  </si>
  <si>
    <t>third slope used; first slope has max of 273.432</t>
  </si>
  <si>
    <t>CSUD085_28.5</t>
  </si>
  <si>
    <t>CSUD026_30</t>
  </si>
  <si>
    <t>CSUD008_30</t>
  </si>
  <si>
    <t>CSUD010_30</t>
  </si>
  <si>
    <t>CSUD026_31.5</t>
  </si>
  <si>
    <t>CSUD018_31.5</t>
  </si>
  <si>
    <t>constant 'hand encouragement' needed</t>
  </si>
  <si>
    <t>CSUD010_27</t>
  </si>
  <si>
    <t xml:space="preserve">Max was correct for weight, fish was mixec up with LCKM165 when max resp was measured. Fish now in tank 58 instead of tank 3. </t>
  </si>
  <si>
    <t>CSUD006_28.5</t>
  </si>
  <si>
    <t>CSUD008_28.5</t>
  </si>
  <si>
    <t>CSUD026_28.5</t>
  </si>
  <si>
    <t>CSUD074_28.5</t>
  </si>
  <si>
    <t>CSUD004_28.5</t>
  </si>
  <si>
    <t>CSUD010_28.5</t>
  </si>
  <si>
    <t>max taken from second steepest slope</t>
  </si>
  <si>
    <t xml:space="preserve">CSUD014_28.5 </t>
  </si>
  <si>
    <t>CSUD018_28.7</t>
  </si>
  <si>
    <t>CSUD074_30</t>
  </si>
  <si>
    <t>CSUD014_30</t>
  </si>
  <si>
    <t>CSUD018_30</t>
  </si>
  <si>
    <t>CSUD079_30</t>
  </si>
  <si>
    <t>CSUD006_30</t>
  </si>
  <si>
    <t>second slope used</t>
  </si>
  <si>
    <t>CSUD085_30</t>
  </si>
  <si>
    <t>CSUD074_31.5</t>
  </si>
  <si>
    <t>CSUD014_31.5</t>
  </si>
  <si>
    <t>CSUD085_31.5</t>
  </si>
  <si>
    <t>CSUD079_31.5</t>
  </si>
  <si>
    <t>had to use slope from AquaResp; cycle_1 data file was missing</t>
  </si>
  <si>
    <t>CSUD006_31.5</t>
  </si>
  <si>
    <t>CSUD008_31.5</t>
  </si>
  <si>
    <t>CSUD010_31.5</t>
  </si>
  <si>
    <t>CTON060_27</t>
  </si>
  <si>
    <t>Tongue Reef</t>
  </si>
  <si>
    <t>CTON068_27</t>
  </si>
  <si>
    <t>CTON069_27</t>
  </si>
  <si>
    <t>updated; original max. (29/06/2022) was 208.617; NAS &lt;2</t>
  </si>
  <si>
    <t>CTON110_27</t>
  </si>
  <si>
    <t>needed constant 'hand encouragement'; second attempt at swimming</t>
  </si>
  <si>
    <t>CTON062_27</t>
  </si>
  <si>
    <t>good swim; shallow first slope, problem with chamber/probe??; used 3rd cycle</t>
  </si>
  <si>
    <t>CTON061_27</t>
  </si>
  <si>
    <t>updated; original max. was 216.162; NAS below 1, poor swim; briefly escaped into sump; 29/06/2022</t>
  </si>
  <si>
    <t>CTON065_27</t>
  </si>
  <si>
    <t>CTON062_28.5</t>
  </si>
  <si>
    <t>CTON069_28.5</t>
  </si>
  <si>
    <t>CTON061_30</t>
  </si>
  <si>
    <t>CTON067_30</t>
  </si>
  <si>
    <t>CTON067_27</t>
  </si>
  <si>
    <t>CTON065_28.5</t>
  </si>
  <si>
    <t>CTON110_28.5</t>
  </si>
  <si>
    <t>CTON060_28.5</t>
  </si>
  <si>
    <t>max taken from third slope</t>
  </si>
  <si>
    <t>CTON061_28.5</t>
  </si>
  <si>
    <t>CTON067_28.5</t>
  </si>
  <si>
    <t>CTON068_28.5</t>
  </si>
  <si>
    <t>CTON068_30</t>
  </si>
  <si>
    <t>CTON110_30</t>
  </si>
  <si>
    <t>CTON060_30</t>
  </si>
  <si>
    <t>CTON062_30</t>
  </si>
  <si>
    <t>CTON065_30</t>
  </si>
  <si>
    <t>CTON069_30</t>
  </si>
  <si>
    <t>CTON069_31.5</t>
  </si>
  <si>
    <t>CTON061_31.5</t>
  </si>
  <si>
    <t>CTON060_31.5</t>
  </si>
  <si>
    <t>used third slope</t>
  </si>
  <si>
    <t>CTON068_31.5</t>
  </si>
  <si>
    <t>CTON110_31.5</t>
  </si>
  <si>
    <t>CTON065_31.5</t>
  </si>
  <si>
    <t>CVLA057_27</t>
  </si>
  <si>
    <t>Vlassof Cay</t>
  </si>
  <si>
    <t>escaped into sump briefly</t>
  </si>
  <si>
    <t>CVLA097_27</t>
  </si>
  <si>
    <t>CVLA045_27</t>
  </si>
  <si>
    <t>Max was taken from third cycle</t>
  </si>
  <si>
    <t>CVLA053_27</t>
  </si>
  <si>
    <t>CVLA104_27</t>
  </si>
  <si>
    <t>CVLA105_27</t>
  </si>
  <si>
    <t>CVLA047_27</t>
  </si>
  <si>
    <t>double check weight</t>
  </si>
  <si>
    <t>CVLA052_27</t>
  </si>
  <si>
    <t>CVLA054_27</t>
  </si>
  <si>
    <t>CVLA046_27</t>
  </si>
  <si>
    <t>CVLA104_28.5</t>
  </si>
  <si>
    <t xml:space="preserve">CVLA057_28.5 </t>
  </si>
  <si>
    <t>CVLA057_30</t>
  </si>
  <si>
    <t>CVLA097_30</t>
  </si>
  <si>
    <t>CVLA053_30</t>
  </si>
  <si>
    <t>CVLA046_31.5</t>
  </si>
  <si>
    <t>CVLA054_28.5</t>
  </si>
  <si>
    <t>CVLA105_28.5</t>
  </si>
  <si>
    <t>CVLA045_28.5</t>
  </si>
  <si>
    <t>CVLA047_28.5</t>
  </si>
  <si>
    <t>CVLA052_28.5</t>
  </si>
  <si>
    <t>CVLA097_28.5</t>
  </si>
  <si>
    <t>CVLA046_28.5</t>
  </si>
  <si>
    <t>CVLA053_28.5</t>
  </si>
  <si>
    <t>CVLA046_30</t>
  </si>
  <si>
    <t>CVLA047_30</t>
  </si>
  <si>
    <t>CVLA054_30</t>
  </si>
  <si>
    <t>CVLA045_30</t>
  </si>
  <si>
    <t>CVLA104_30</t>
  </si>
  <si>
    <t>CVLA097_31.5</t>
  </si>
  <si>
    <t>CVLA057_31.5</t>
  </si>
  <si>
    <t xml:space="preserve">CVLA053_31.5 </t>
  </si>
  <si>
    <t>CVLA047_31.5</t>
  </si>
  <si>
    <t>CVLA045_31.5</t>
  </si>
  <si>
    <t>had to use slope from AquaResp; cycle_1 file was messed up</t>
  </si>
  <si>
    <t>CVLA104_31.5</t>
  </si>
  <si>
    <t xml:space="preserve">&lt;- for this figure make sure the data </t>
  </si>
  <si>
    <t>&lt;- is organised by FISH_ID in the data sheet</t>
  </si>
  <si>
    <t xml:space="preserve">&lt;- to get the best idea of which fish are at the bottom </t>
  </si>
  <si>
    <t>&lt;- organise the datasheet by Net_MgO2</t>
  </si>
  <si>
    <t>&lt;- I will intend to re-run these bottom 8 fish in red</t>
  </si>
  <si>
    <t>&lt;- Let me know if you think I should also run the 3 fish that are in grey?</t>
  </si>
  <si>
    <t xml:space="preserve">&lt;- One of the read data points probably doesn't need to be re-run because the wrong weight was used for resting </t>
  </si>
  <si>
    <t>&lt;- see comments for fish CVLA052_27</t>
  </si>
  <si>
    <t>Factorial AS below</t>
  </si>
  <si>
    <t>Average of RESTING</t>
  </si>
  <si>
    <t>Grand Total</t>
  </si>
  <si>
    <t>StdDev of RESTING</t>
  </si>
  <si>
    <t>Count of RESTING</t>
  </si>
  <si>
    <t>Average of NAS</t>
  </si>
  <si>
    <t>StdDev of NAS</t>
  </si>
  <si>
    <t>Count of NAS</t>
  </si>
  <si>
    <t>MIN</t>
  </si>
  <si>
    <t>MAX</t>
  </si>
  <si>
    <t>Column Labels</t>
  </si>
  <si>
    <t xml:space="preserve">Average of MAX </t>
  </si>
  <si>
    <t>Row Labels</t>
  </si>
  <si>
    <t>Average of RESTING_MgO2/hr</t>
  </si>
  <si>
    <t>Average of MAX_MgO2/hr</t>
  </si>
  <si>
    <t>Average of MgO2/hr_Net</t>
  </si>
  <si>
    <t>Sum of MgO2/hr_Net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</si>
</sst>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0" tint="-0.14999847407452621"/>
      </top>
      <bottom style="thin">
        <color theme="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20" fontId="1" fillId="0" borderId="0" xfId="0" applyNumberFormat="1" applyFont="1"/>
    <xf numFmtId="0" fontId="0" fillId="4" borderId="2" xfId="0" applyFill="1" applyBorder="1"/>
    <xf numFmtId="0" fontId="0" fillId="0" borderId="2" xfId="0" applyBorder="1"/>
    <xf numFmtId="0" fontId="0" fillId="5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0" fillId="5" borderId="3" xfId="0" applyFill="1" applyBorder="1"/>
    <xf numFmtId="0" fontId="0" fillId="6" borderId="2" xfId="0" applyFill="1" applyBorder="1"/>
    <xf numFmtId="0" fontId="2" fillId="0" borderId="0" xfId="0" applyFont="1"/>
    <xf numFmtId="0" fontId="0" fillId="7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9" xfId="0" applyFill="1" applyBorder="1"/>
    <xf numFmtId="0" fontId="0" fillId="5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5" borderId="1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5" borderId="13" xfId="0" applyFill="1" applyBorder="1"/>
    <xf numFmtId="0" fontId="0" fillId="5" borderId="16" xfId="0" applyFill="1" applyBorder="1"/>
    <xf numFmtId="0" fontId="0" fillId="0" borderId="0" xfId="0" pivotButton="1"/>
    <xf numFmtId="0" fontId="0" fillId="10" borderId="11" xfId="0" applyFill="1" applyBorder="1"/>
    <xf numFmtId="0" fontId="0" fillId="5" borderId="17" xfId="0" applyFill="1" applyBorder="1"/>
    <xf numFmtId="0" fontId="0" fillId="4" borderId="11" xfId="0" applyFill="1" applyBorder="1"/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4" xfId="0" applyFill="1" applyBorder="1"/>
    <xf numFmtId="0" fontId="0" fillId="6" borderId="25" xfId="0" applyFill="1" applyBorder="1"/>
    <xf numFmtId="0" fontId="0" fillId="5" borderId="23" xfId="0" applyFill="1" applyBorder="1"/>
    <xf numFmtId="0" fontId="0" fillId="6" borderId="8" xfId="0" applyFill="1" applyBorder="1"/>
    <xf numFmtId="0" fontId="0" fillId="5" borderId="25" xfId="0" applyFill="1" applyBorder="1"/>
    <xf numFmtId="0" fontId="0" fillId="5" borderId="20" xfId="0" applyFill="1" applyBorder="1"/>
    <xf numFmtId="0" fontId="0" fillId="5" borderId="27" xfId="0" applyFill="1" applyBorder="1"/>
    <xf numFmtId="0" fontId="0" fillId="5" borderId="28" xfId="0" applyFill="1" applyBorder="1"/>
    <xf numFmtId="0" fontId="0" fillId="11" borderId="0" xfId="0" applyFill="1"/>
    <xf numFmtId="0" fontId="0" fillId="5" borderId="18" xfId="0" applyFill="1" applyBorder="1"/>
    <xf numFmtId="0" fontId="0" fillId="5" borderId="1" xfId="0" applyFill="1" applyBorder="1"/>
    <xf numFmtId="164" fontId="0" fillId="0" borderId="0" xfId="0" applyNumberFormat="1"/>
    <xf numFmtId="0" fontId="0" fillId="7" borderId="0" xfId="0" applyFill="1"/>
    <xf numFmtId="21" fontId="0" fillId="0" borderId="0" xfId="0" applyNumberFormat="1"/>
    <xf numFmtId="0" fontId="0" fillId="12" borderId="0" xfId="0" applyFill="1"/>
    <xf numFmtId="0" fontId="0" fillId="5" borderId="10" xfId="0" applyFill="1" applyBorder="1"/>
    <xf numFmtId="0" fontId="0" fillId="13" borderId="11" xfId="0" applyFill="1" applyBorder="1"/>
    <xf numFmtId="165" fontId="0" fillId="0" borderId="0" xfId="0" applyNumberFormat="1"/>
    <xf numFmtId="165" fontId="0" fillId="0" borderId="2" xfId="0" applyNumberFormat="1" applyBorder="1"/>
    <xf numFmtId="165" fontId="0" fillId="0" borderId="7" xfId="0" applyNumberFormat="1" applyBorder="1"/>
    <xf numFmtId="0" fontId="3" fillId="0" borderId="0" xfId="0" applyFont="1"/>
    <xf numFmtId="0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7" borderId="8" xfId="0" applyFill="1" applyBorder="1"/>
    <xf numFmtId="0" fontId="1" fillId="5" borderId="3" xfId="0" applyFont="1" applyFill="1" applyBorder="1"/>
    <xf numFmtId="0" fontId="0" fillId="5" borderId="0" xfId="0" applyFill="1" applyBorder="1"/>
    <xf numFmtId="0" fontId="0" fillId="7" borderId="13" xfId="0" applyFill="1" applyBorder="1"/>
    <xf numFmtId="0" fontId="0" fillId="4" borderId="26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66FF33"/>
      <color rgb="FFFF9933"/>
      <color rgb="FF00FF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MgO2/hr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data!$E$2:$E$55</c:f>
              <c:numCache>
                <c:formatCode>0.00000</c:formatCode>
                <c:ptCount val="54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3.6839999999999998E-2</c:v>
                </c:pt>
                <c:pt idx="4">
                  <c:v>3.2030000000000003E-2</c:v>
                </c:pt>
                <c:pt idx="5">
                  <c:v>2.6329999999999999E-2</c:v>
                </c:pt>
                <c:pt idx="6">
                  <c:v>3.524E-2</c:v>
                </c:pt>
                <c:pt idx="7">
                  <c:v>2.9219999999999999E-2</c:v>
                </c:pt>
                <c:pt idx="8">
                  <c:v>2.0719999999999999E-2</c:v>
                </c:pt>
                <c:pt idx="9">
                  <c:v>2.8000000000000001E-2</c:v>
                </c:pt>
                <c:pt idx="10">
                  <c:v>3.4569999999999997E-2</c:v>
                </c:pt>
                <c:pt idx="11">
                  <c:v>3.075E-2</c:v>
                </c:pt>
                <c:pt idx="12">
                  <c:v>2.3709999999999998E-2</c:v>
                </c:pt>
                <c:pt idx="13">
                  <c:v>3.1699999999999999E-2</c:v>
                </c:pt>
                <c:pt idx="14">
                  <c:v>2.7879999999999999E-2</c:v>
                </c:pt>
                <c:pt idx="15">
                  <c:v>3.0079999999999999E-2</c:v>
                </c:pt>
                <c:pt idx="16">
                  <c:v>2.8799999999999999E-2</c:v>
                </c:pt>
                <c:pt idx="17">
                  <c:v>1.345E-2</c:v>
                </c:pt>
                <c:pt idx="18">
                  <c:v>2.418E-2</c:v>
                </c:pt>
                <c:pt idx="19">
                  <c:v>3.5610000000000003E-2</c:v>
                </c:pt>
                <c:pt idx="20">
                  <c:v>4.0160000000000001E-2</c:v>
                </c:pt>
                <c:pt idx="21">
                  <c:v>4.0050000000000002E-2</c:v>
                </c:pt>
                <c:pt idx="22">
                  <c:v>4.2349999999999999E-2</c:v>
                </c:pt>
                <c:pt idx="23">
                  <c:v>2.3300000000000001E-2</c:v>
                </c:pt>
                <c:pt idx="24">
                  <c:v>1.8290000000000001E-2</c:v>
                </c:pt>
                <c:pt idx="25">
                  <c:v>2.8840000000000001E-2</c:v>
                </c:pt>
                <c:pt idx="26">
                  <c:v>3.7920000000000002E-2</c:v>
                </c:pt>
                <c:pt idx="27">
                  <c:v>5.0999999999999997E-2</c:v>
                </c:pt>
                <c:pt idx="28">
                  <c:v>3.2239999999999998E-2</c:v>
                </c:pt>
                <c:pt idx="29">
                  <c:v>4.8800000000000003E-2</c:v>
                </c:pt>
                <c:pt idx="30">
                  <c:v>3.0599999999999999E-2</c:v>
                </c:pt>
                <c:pt idx="31">
                  <c:v>3.0810000000000001E-2</c:v>
                </c:pt>
                <c:pt idx="32">
                  <c:v>4.7100000000000003E-2</c:v>
                </c:pt>
                <c:pt idx="33">
                  <c:v>4.5400000000000003E-2</c:v>
                </c:pt>
                <c:pt idx="34">
                  <c:v>3.6720000000000003E-2</c:v>
                </c:pt>
                <c:pt idx="35">
                  <c:v>2.8400000000000002E-2</c:v>
                </c:pt>
                <c:pt idx="36">
                  <c:v>4.9070000000000003E-2</c:v>
                </c:pt>
                <c:pt idx="37">
                  <c:v>2.477E-2</c:v>
                </c:pt>
                <c:pt idx="38">
                  <c:v>4.5999999999999999E-2</c:v>
                </c:pt>
                <c:pt idx="39">
                  <c:v>5.2780000000000001E-2</c:v>
                </c:pt>
                <c:pt idx="40">
                  <c:v>3.6179999999999997E-2</c:v>
                </c:pt>
                <c:pt idx="41">
                  <c:v>4.0770000000000001E-2</c:v>
                </c:pt>
                <c:pt idx="42">
                  <c:v>3.7920000000000002E-2</c:v>
                </c:pt>
                <c:pt idx="43">
                  <c:v>4.6899999999999997E-2</c:v>
                </c:pt>
                <c:pt idx="44">
                  <c:v>4.4819999999999999E-2</c:v>
                </c:pt>
                <c:pt idx="45">
                  <c:v>2.8750000000000001E-2</c:v>
                </c:pt>
                <c:pt idx="46">
                  <c:v>3.1800000000000002E-2</c:v>
                </c:pt>
                <c:pt idx="47">
                  <c:v>3.3009999999999998E-2</c:v>
                </c:pt>
                <c:pt idx="48">
                  <c:v>4.7329999999999997E-2</c:v>
                </c:pt>
                <c:pt idx="49">
                  <c:v>3.9879999999999999E-2</c:v>
                </c:pt>
                <c:pt idx="50">
                  <c:v>4.2279999999999998E-2</c:v>
                </c:pt>
                <c:pt idx="51">
                  <c:v>5.2249999999999998E-2</c:v>
                </c:pt>
                <c:pt idx="52">
                  <c:v>4.7050000000000002E-2</c:v>
                </c:pt>
                <c:pt idx="53">
                  <c:v>3.6540000000000003E-2</c:v>
                </c:pt>
              </c:numCache>
            </c:numRef>
          </c:xVal>
          <c:yVal>
            <c:numRef>
              <c:f>data!$M$2:$M$55</c:f>
              <c:numCache>
                <c:formatCode>General</c:formatCode>
                <c:ptCount val="54"/>
                <c:pt idx="0">
                  <c:v>4.3436892</c:v>
                </c:pt>
                <c:pt idx="1">
                  <c:v>4.7414900500000003</c:v>
                </c:pt>
                <c:pt idx="2">
                  <c:v>4.4763462899999995</c:v>
                </c:pt>
                <c:pt idx="3">
                  <c:v>6.6911755199999989</c:v>
                </c:pt>
                <c:pt idx="4">
                  <c:v>3.8891146300000003</c:v>
                </c:pt>
                <c:pt idx="5">
                  <c:v>4.6780774300000001</c:v>
                </c:pt>
                <c:pt idx="6">
                  <c:v>7.2781172000000005</c:v>
                </c:pt>
                <c:pt idx="7">
                  <c:v>6.0929544</c:v>
                </c:pt>
                <c:pt idx="8">
                  <c:v>3.0241461599999999</c:v>
                </c:pt>
                <c:pt idx="9">
                  <c:v>5.0454879999999998</c:v>
                </c:pt>
                <c:pt idx="10">
                  <c:v>4.5816865519999999</c:v>
                </c:pt>
                <c:pt idx="11">
                  <c:v>5.2699042499999997</c:v>
                </c:pt>
                <c:pt idx="12">
                  <c:v>3.1962739699999996</c:v>
                </c:pt>
                <c:pt idx="13">
                  <c:v>5.7576075999999992</c:v>
                </c:pt>
                <c:pt idx="14">
                  <c:v>4.3700505999999999</c:v>
                </c:pt>
                <c:pt idx="15">
                  <c:v>6.0894854399999998</c:v>
                </c:pt>
                <c:pt idx="16">
                  <c:v>5.3639136000000001</c:v>
                </c:pt>
                <c:pt idx="17">
                  <c:v>2.7628182999999997</c:v>
                </c:pt>
                <c:pt idx="18">
                  <c:v>4.8048803399999995</c:v>
                </c:pt>
                <c:pt idx="19">
                  <c:v>7.3976214000000011</c:v>
                </c:pt>
                <c:pt idx="20">
                  <c:v>7.4474310399999997</c:v>
                </c:pt>
                <c:pt idx="21">
                  <c:v>5.6341939500000002</c:v>
                </c:pt>
                <c:pt idx="22">
                  <c:v>7.6800454499999997</c:v>
                </c:pt>
                <c:pt idx="23">
                  <c:v>4.7679489000000004</c:v>
                </c:pt>
                <c:pt idx="24">
                  <c:v>3.3866349279999999</c:v>
                </c:pt>
                <c:pt idx="25">
                  <c:v>4.6858943600000007</c:v>
                </c:pt>
                <c:pt idx="26">
                  <c:v>4.872746544</c:v>
                </c:pt>
                <c:pt idx="27">
                  <c:v>9.7650363000000002</c:v>
                </c:pt>
                <c:pt idx="28">
                  <c:v>4.4593400799999996</c:v>
                </c:pt>
                <c:pt idx="29">
                  <c:v>4.5963158400000008</c:v>
                </c:pt>
                <c:pt idx="30">
                  <c:v>3.6386459999999996</c:v>
                </c:pt>
                <c:pt idx="31">
                  <c:v>6.2377309800000003</c:v>
                </c:pt>
                <c:pt idx="32">
                  <c:v>6.6606936000000001</c:v>
                </c:pt>
                <c:pt idx="33">
                  <c:v>8.2532206000000006</c:v>
                </c:pt>
                <c:pt idx="34">
                  <c:v>4.3663752000000002</c:v>
                </c:pt>
                <c:pt idx="35">
                  <c:v>4.7514904000000007</c:v>
                </c:pt>
                <c:pt idx="36">
                  <c:v>7.7361799200000005</c:v>
                </c:pt>
                <c:pt idx="37">
                  <c:v>4.4357372899999996</c:v>
                </c:pt>
                <c:pt idx="38">
                  <c:v>8.7063877999999999</c:v>
                </c:pt>
                <c:pt idx="39">
                  <c:v>7.7311616200000008</c:v>
                </c:pt>
                <c:pt idx="40">
                  <c:v>7.0102367999999995</c:v>
                </c:pt>
                <c:pt idx="41">
                  <c:v>4.4635403699999996</c:v>
                </c:pt>
                <c:pt idx="42">
                  <c:v>6.7289419200000005</c:v>
                </c:pt>
                <c:pt idx="43">
                  <c:v>7.8141496999999998</c:v>
                </c:pt>
                <c:pt idx="44">
                  <c:v>6.9172902179999998</c:v>
                </c:pt>
                <c:pt idx="45">
                  <c:v>4.6234887500000008</c:v>
                </c:pt>
                <c:pt idx="46">
                  <c:v>6.4917792000000007</c:v>
                </c:pt>
                <c:pt idx="47">
                  <c:v>4.7777023500000002</c:v>
                </c:pt>
                <c:pt idx="48">
                  <c:v>6.6304123699999993</c:v>
                </c:pt>
                <c:pt idx="49">
                  <c:v>7.2013948079999999</c:v>
                </c:pt>
                <c:pt idx="50">
                  <c:v>7.0944994399999999</c:v>
                </c:pt>
                <c:pt idx="51">
                  <c:v>8.5882645749999984</c:v>
                </c:pt>
                <c:pt idx="52">
                  <c:v>9.5084286000000002</c:v>
                </c:pt>
                <c:pt idx="53">
                  <c:v>5.7982037400000008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40F8-BD9E-4C7A99D820C5}"/>
            </c:ext>
          </c:extLst>
        </c:ser>
        <c:ser>
          <c:idx val="1"/>
          <c:order val="1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data!$E$2:$E$55</c:f>
              <c:numCache>
                <c:formatCode>0.00000</c:formatCode>
                <c:ptCount val="54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3.6839999999999998E-2</c:v>
                </c:pt>
                <c:pt idx="4">
                  <c:v>3.2030000000000003E-2</c:v>
                </c:pt>
                <c:pt idx="5">
                  <c:v>2.6329999999999999E-2</c:v>
                </c:pt>
                <c:pt idx="6">
                  <c:v>3.524E-2</c:v>
                </c:pt>
                <c:pt idx="7">
                  <c:v>2.9219999999999999E-2</c:v>
                </c:pt>
                <c:pt idx="8">
                  <c:v>2.0719999999999999E-2</c:v>
                </c:pt>
                <c:pt idx="9">
                  <c:v>2.8000000000000001E-2</c:v>
                </c:pt>
                <c:pt idx="10">
                  <c:v>3.4569999999999997E-2</c:v>
                </c:pt>
                <c:pt idx="11">
                  <c:v>3.075E-2</c:v>
                </c:pt>
                <c:pt idx="12">
                  <c:v>2.3709999999999998E-2</c:v>
                </c:pt>
                <c:pt idx="13">
                  <c:v>3.1699999999999999E-2</c:v>
                </c:pt>
                <c:pt idx="14">
                  <c:v>2.7879999999999999E-2</c:v>
                </c:pt>
                <c:pt idx="15">
                  <c:v>3.0079999999999999E-2</c:v>
                </c:pt>
                <c:pt idx="16">
                  <c:v>2.8799999999999999E-2</c:v>
                </c:pt>
                <c:pt idx="17">
                  <c:v>1.345E-2</c:v>
                </c:pt>
                <c:pt idx="18">
                  <c:v>2.418E-2</c:v>
                </c:pt>
                <c:pt idx="19">
                  <c:v>3.5610000000000003E-2</c:v>
                </c:pt>
                <c:pt idx="20">
                  <c:v>4.0160000000000001E-2</c:v>
                </c:pt>
                <c:pt idx="21">
                  <c:v>4.0050000000000002E-2</c:v>
                </c:pt>
                <c:pt idx="22">
                  <c:v>4.2349999999999999E-2</c:v>
                </c:pt>
                <c:pt idx="23">
                  <c:v>2.3300000000000001E-2</c:v>
                </c:pt>
                <c:pt idx="24">
                  <c:v>1.8290000000000001E-2</c:v>
                </c:pt>
                <c:pt idx="25">
                  <c:v>2.8840000000000001E-2</c:v>
                </c:pt>
                <c:pt idx="26">
                  <c:v>3.7920000000000002E-2</c:v>
                </c:pt>
                <c:pt idx="27">
                  <c:v>5.0999999999999997E-2</c:v>
                </c:pt>
                <c:pt idx="28">
                  <c:v>3.2239999999999998E-2</c:v>
                </c:pt>
                <c:pt idx="29">
                  <c:v>4.8800000000000003E-2</c:v>
                </c:pt>
                <c:pt idx="30">
                  <c:v>3.0599999999999999E-2</c:v>
                </c:pt>
                <c:pt idx="31">
                  <c:v>3.0810000000000001E-2</c:v>
                </c:pt>
                <c:pt idx="32">
                  <c:v>4.7100000000000003E-2</c:v>
                </c:pt>
                <c:pt idx="33">
                  <c:v>4.5400000000000003E-2</c:v>
                </c:pt>
                <c:pt idx="34">
                  <c:v>3.6720000000000003E-2</c:v>
                </c:pt>
                <c:pt idx="35">
                  <c:v>2.8400000000000002E-2</c:v>
                </c:pt>
                <c:pt idx="36">
                  <c:v>4.9070000000000003E-2</c:v>
                </c:pt>
                <c:pt idx="37">
                  <c:v>2.477E-2</c:v>
                </c:pt>
                <c:pt idx="38">
                  <c:v>4.5999999999999999E-2</c:v>
                </c:pt>
                <c:pt idx="39">
                  <c:v>5.2780000000000001E-2</c:v>
                </c:pt>
                <c:pt idx="40">
                  <c:v>3.6179999999999997E-2</c:v>
                </c:pt>
                <c:pt idx="41">
                  <c:v>4.0770000000000001E-2</c:v>
                </c:pt>
                <c:pt idx="42">
                  <c:v>3.7920000000000002E-2</c:v>
                </c:pt>
                <c:pt idx="43">
                  <c:v>4.6899999999999997E-2</c:v>
                </c:pt>
                <c:pt idx="44">
                  <c:v>4.4819999999999999E-2</c:v>
                </c:pt>
                <c:pt idx="45">
                  <c:v>2.8750000000000001E-2</c:v>
                </c:pt>
                <c:pt idx="46">
                  <c:v>3.1800000000000002E-2</c:v>
                </c:pt>
                <c:pt idx="47">
                  <c:v>3.3009999999999998E-2</c:v>
                </c:pt>
                <c:pt idx="48">
                  <c:v>4.7329999999999997E-2</c:v>
                </c:pt>
                <c:pt idx="49">
                  <c:v>3.9879999999999999E-2</c:v>
                </c:pt>
                <c:pt idx="50">
                  <c:v>4.2279999999999998E-2</c:v>
                </c:pt>
                <c:pt idx="51">
                  <c:v>5.2249999999999998E-2</c:v>
                </c:pt>
                <c:pt idx="52">
                  <c:v>4.7050000000000002E-2</c:v>
                </c:pt>
                <c:pt idx="53">
                  <c:v>3.6540000000000003E-2</c:v>
                </c:pt>
              </c:numCache>
            </c:numRef>
          </c:xVal>
          <c:yVal>
            <c:numRef>
              <c:f>data!$U$2:$U$55</c:f>
              <c:numCache>
                <c:formatCode>General</c:formatCode>
                <c:ptCount val="54"/>
                <c:pt idx="0">
                  <c:v>6.5348175149999994</c:v>
                </c:pt>
                <c:pt idx="1">
                  <c:v>14.071465769935873</c:v>
                </c:pt>
                <c:pt idx="2">
                  <c:v>6.6898768657905983</c:v>
                </c:pt>
                <c:pt idx="3">
                  <c:v>9.3791324399999993</c:v>
                </c:pt>
                <c:pt idx="4">
                  <c:v>10.252835030000002</c:v>
                </c:pt>
                <c:pt idx="5">
                  <c:v>5.1627863999999999</c:v>
                </c:pt>
                <c:pt idx="6">
                  <c:v>9.3370494400000013</c:v>
                </c:pt>
                <c:pt idx="7">
                  <c:v>11.19450342</c:v>
                </c:pt>
                <c:pt idx="8">
                  <c:v>7.4203322750217016</c:v>
                </c:pt>
                <c:pt idx="9">
                  <c:v>15.023232</c:v>
                </c:pt>
                <c:pt idx="10">
                  <c:v>12.33326096584949</c:v>
                </c:pt>
                <c:pt idx="11">
                  <c:v>9.0349274363672727</c:v>
                </c:pt>
                <c:pt idx="12">
                  <c:v>8.655961443999999</c:v>
                </c:pt>
                <c:pt idx="13">
                  <c:v>11.40521550253847</c:v>
                </c:pt>
                <c:pt idx="14">
                  <c:v>7.4508463599999999</c:v>
                </c:pt>
                <c:pt idx="15">
                  <c:v>9.5468986880000006</c:v>
                </c:pt>
                <c:pt idx="16">
                  <c:v>14.051105390157172</c:v>
                </c:pt>
                <c:pt idx="17">
                  <c:v>6.3738097400000004</c:v>
                </c:pt>
                <c:pt idx="18">
                  <c:v>8.3061679268165118</c:v>
                </c:pt>
                <c:pt idx="19">
                  <c:v>16.022134837030613</c:v>
                </c:pt>
                <c:pt idx="20">
                  <c:v>11.077162199134833</c:v>
                </c:pt>
                <c:pt idx="21">
                  <c:v>14.948467155620897</c:v>
                </c:pt>
                <c:pt idx="22">
                  <c:v>15.167551137505283</c:v>
                </c:pt>
                <c:pt idx="23">
                  <c:v>4.1089293700000002</c:v>
                </c:pt>
                <c:pt idx="24">
                  <c:v>8.0949907885704935</c:v>
                </c:pt>
                <c:pt idx="25">
                  <c:v>10.254018739999999</c:v>
                </c:pt>
                <c:pt idx="26">
                  <c:v>11.645713302048614</c:v>
                </c:pt>
                <c:pt idx="27">
                  <c:v>18.234779762279089</c:v>
                </c:pt>
                <c:pt idx="28">
                  <c:v>11.49159236</c:v>
                </c:pt>
                <c:pt idx="29">
                  <c:v>11.285902800000001</c:v>
                </c:pt>
                <c:pt idx="30">
                  <c:v>8.5396307399999998</c:v>
                </c:pt>
                <c:pt idx="31">
                  <c:v>14.073669089999999</c:v>
                </c:pt>
                <c:pt idx="32">
                  <c:v>18.332596410000001</c:v>
                </c:pt>
                <c:pt idx="33">
                  <c:v>16.938370346615386</c:v>
                </c:pt>
                <c:pt idx="34">
                  <c:v>10.724501952000001</c:v>
                </c:pt>
                <c:pt idx="35">
                  <c:v>8.6624515627534997</c:v>
                </c:pt>
                <c:pt idx="36">
                  <c:v>12.954386767000003</c:v>
                </c:pt>
                <c:pt idx="37">
                  <c:v>8.308477250000001</c:v>
                </c:pt>
                <c:pt idx="38">
                  <c:v>16.291571227828456</c:v>
                </c:pt>
                <c:pt idx="39">
                  <c:v>16.460224144000001</c:v>
                </c:pt>
                <c:pt idx="40">
                  <c:v>16.747811812758414</c:v>
                </c:pt>
                <c:pt idx="41">
                  <c:v>14.383845864598108</c:v>
                </c:pt>
                <c:pt idx="42">
                  <c:v>11.270506560000001</c:v>
                </c:pt>
                <c:pt idx="43">
                  <c:v>19.977559150884133</c:v>
                </c:pt>
                <c:pt idx="44">
                  <c:v>23.421336206645435</c:v>
                </c:pt>
                <c:pt idx="45">
                  <c:v>10.544427625000001</c:v>
                </c:pt>
                <c:pt idx="46">
                  <c:v>14.744111278195476</c:v>
                </c:pt>
                <c:pt idx="47">
                  <c:v>9.6853320600000004</c:v>
                </c:pt>
                <c:pt idx="48">
                  <c:v>16.668168236</c:v>
                </c:pt>
                <c:pt idx="49">
                  <c:v>16.944219524699932</c:v>
                </c:pt>
                <c:pt idx="50">
                  <c:v>13.562142441508078</c:v>
                </c:pt>
                <c:pt idx="51">
                  <c:v>14.148212946604421</c:v>
                </c:pt>
                <c:pt idx="52">
                  <c:v>15.099003699999999</c:v>
                </c:pt>
                <c:pt idx="53">
                  <c:v>13.628072556159218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E-40F8-BD9E-4C7A99D8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95391"/>
        <c:axId val="148597471"/>
      </c:scatterChart>
      <c:valAx>
        <c:axId val="14859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7471"/>
        <c:crosses val="autoZero"/>
        <c:crossBetween val="midCat"/>
      </c:valAx>
      <c:valAx>
        <c:axId val="1485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MgO2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[SummaryData_2022_resp.xlsx]NAS!PivotTable1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NAS!$B$3:$B$4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NAS!$A$5:$A$8</c:f>
              <c:strCache>
                <c:ptCount val="3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</c:strCache>
            </c:strRef>
          </c:cat>
          <c:val>
            <c:numRef>
              <c:f>NAS!$B$5:$B$8</c:f>
              <c:numCache>
                <c:formatCode>General</c:formatCode>
                <c:ptCount val="3"/>
                <c:pt idx="0">
                  <c:v>192.1794321243992</c:v>
                </c:pt>
                <c:pt idx="1">
                  <c:v>218.48295714285715</c:v>
                </c:pt>
                <c:pt idx="2">
                  <c:v>226.89648799999998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5-442F-9AD6-F2EFF5ECE887}"/>
            </c:ext>
          </c:extLst>
        </c:ser>
        <c:ser>
          <c:idx val="1"/>
          <c:order val="1"/>
          <c:tx>
            <c:strRef>
              <c:f>NAS!$C$3:$C$4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NAS!$A$5:$A$8</c:f>
              <c:strCache>
                <c:ptCount val="3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</c:strCache>
            </c:strRef>
          </c:cat>
          <c:val>
            <c:numRef>
              <c:f>NAS!$C$5:$C$8</c:f>
              <c:numCache>
                <c:formatCode>General</c:formatCode>
                <c:ptCount val="3"/>
                <c:pt idx="0">
                  <c:v>166.92398756180984</c:v>
                </c:pt>
                <c:pt idx="1">
                  <c:v>197.98724545454544</c:v>
                </c:pt>
                <c:pt idx="2">
                  <c:v>191.54834999999997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5-442F-9AD6-F2EFF5EC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32215"/>
        <c:axId val="792353575"/>
      </c:lineChart>
      <c:catAx>
        <c:axId val="978232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53575"/>
        <c:crosses val="autoZero"/>
        <c:auto val="1"/>
        <c:lblAlgn val="ctr"/>
        <c:lblOffset val="100"/>
        <c:noMultiLvlLbl val="0"/>
      </c:catAx>
      <c:valAx>
        <c:axId val="79235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32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[SummaryData_2022_resp.xlsx]REGIONAL!PivotTable1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REGIONAL!$B$3:$B$4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REGIONAL!$A$5:$A$9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REGIONAL!$B$5:$B$9</c:f>
              <c:numCache>
                <c:formatCode>General</c:formatCode>
                <c:ptCount val="4"/>
                <c:pt idx="0">
                  <c:v>160.10918275862068</c:v>
                </c:pt>
                <c:pt idx="1">
                  <c:v>160.74357857142857</c:v>
                </c:pt>
                <c:pt idx="2">
                  <c:v>168.43489600000001</c:v>
                </c:pt>
                <c:pt idx="3">
                  <c:v>184.35691304347824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D-402A-9D0B-8BD8CA860828}"/>
            </c:ext>
          </c:extLst>
        </c:ser>
        <c:ser>
          <c:idx val="1"/>
          <c:order val="1"/>
          <c:tx>
            <c:strRef>
              <c:f>REGIONAL!$C$3:$C$4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REGIONAL!$A$5:$A$9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REGIONAL!$C$5:$C$9</c:f>
              <c:numCache>
                <c:formatCode>General</c:formatCode>
                <c:ptCount val="4"/>
                <c:pt idx="0">
                  <c:v>174.82803199999998</c:v>
                </c:pt>
                <c:pt idx="1">
                  <c:v>180.91550000000001</c:v>
                </c:pt>
                <c:pt idx="2">
                  <c:v>190.05181500000006</c:v>
                </c:pt>
                <c:pt idx="3">
                  <c:v>205.71505555555555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D-402A-9D0B-8BD8CA86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17024"/>
        <c:axId val="635020768"/>
      </c:lineChart>
      <c:catAx>
        <c:axId val="6350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20768"/>
        <c:crosses val="autoZero"/>
        <c:auto val="1"/>
        <c:lblAlgn val="ctr"/>
        <c:lblOffset val="100"/>
        <c:noMultiLvlLbl val="0"/>
      </c:catAx>
      <c:valAx>
        <c:axId val="6350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[SummaryData_2022_resp.xlsx]REGIONAL!PivotTable2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REGIONAL!$G$3:$G$4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REGIONAL!$F$5:$F$9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REGIONAL!$G$5:$G$9</c:f>
              <c:numCache>
                <c:formatCode>General</c:formatCode>
                <c:ptCount val="4"/>
                <c:pt idx="0">
                  <c:v>352.28861488301993</c:v>
                </c:pt>
                <c:pt idx="1">
                  <c:v>379.22653571428566</c:v>
                </c:pt>
                <c:pt idx="2">
                  <c:v>395.33138399999996</c:v>
                </c:pt>
                <c:pt idx="3">
                  <c:v>399.90869565217389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7-4B17-AE04-6458E08F0E32}"/>
            </c:ext>
          </c:extLst>
        </c:ser>
        <c:ser>
          <c:idx val="1"/>
          <c:order val="1"/>
          <c:tx>
            <c:strRef>
              <c:f>REGIONAL!$H$3:$H$4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REGIONAL!$F$5:$F$9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REGIONAL!$H$5:$H$9</c:f>
              <c:numCache>
                <c:formatCode>General</c:formatCode>
                <c:ptCount val="4"/>
                <c:pt idx="0">
                  <c:v>341.75201956180985</c:v>
                </c:pt>
                <c:pt idx="1">
                  <c:v>378.90274545454554</c:v>
                </c:pt>
                <c:pt idx="2">
                  <c:v>381.60016499999995</c:v>
                </c:pt>
                <c:pt idx="3">
                  <c:v>390.70173333333327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7-4B17-AE04-6458E08F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345216"/>
        <c:axId val="1842348128"/>
      </c:lineChart>
      <c:catAx>
        <c:axId val="18423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48128"/>
        <c:crosses val="autoZero"/>
        <c:auto val="1"/>
        <c:lblAlgn val="ctr"/>
        <c:lblOffset val="100"/>
        <c:noMultiLvlLbl val="0"/>
      </c:catAx>
      <c:valAx>
        <c:axId val="18423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[SummaryData_2022_resp.xlsx]REGIONAL!PivotTable3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REGIONAL!$M$3:$M$4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REGIONAL!$L$5:$L$9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REGIONAL!$M$5:$M$9</c:f>
              <c:numCache>
                <c:formatCode>General</c:formatCode>
                <c:ptCount val="4"/>
                <c:pt idx="0">
                  <c:v>192.17943212439917</c:v>
                </c:pt>
                <c:pt idx="1">
                  <c:v>218.48295714285715</c:v>
                </c:pt>
                <c:pt idx="2">
                  <c:v>226.89648799999998</c:v>
                </c:pt>
                <c:pt idx="3">
                  <c:v>215.55178260869556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A-48E8-8C68-5631F0B711C6}"/>
            </c:ext>
          </c:extLst>
        </c:ser>
        <c:ser>
          <c:idx val="1"/>
          <c:order val="1"/>
          <c:tx>
            <c:strRef>
              <c:f>REGIONAL!$N$3:$N$4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REGIONAL!$L$5:$L$9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REGIONAL!$N$5:$N$9</c:f>
              <c:numCache>
                <c:formatCode>General</c:formatCode>
                <c:ptCount val="4"/>
                <c:pt idx="0">
                  <c:v>166.92398756180989</c:v>
                </c:pt>
                <c:pt idx="1">
                  <c:v>197.98724545454544</c:v>
                </c:pt>
                <c:pt idx="2">
                  <c:v>191.54834999999997</c:v>
                </c:pt>
                <c:pt idx="3">
                  <c:v>184.98667777777777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A-48E8-8C68-5631F0B7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354784"/>
        <c:axId val="1842355200"/>
      </c:lineChart>
      <c:catAx>
        <c:axId val="18423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55200"/>
        <c:crosses val="autoZero"/>
        <c:auto val="1"/>
        <c:lblAlgn val="ctr"/>
        <c:lblOffset val="100"/>
        <c:noMultiLvlLbl val="0"/>
      </c:catAx>
      <c:valAx>
        <c:axId val="18423552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[SummaryData_2022_resp.xlsx]REGIONAL!PivotTable4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REGIONAL!$B$26:$B$27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REGIONAL!$A$28:$A$32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REGIONAL!$B$28:$B$32</c:f>
              <c:numCache>
                <c:formatCode>General</c:formatCode>
                <c:ptCount val="4"/>
                <c:pt idx="0">
                  <c:v>6.3636306681034478</c:v>
                </c:pt>
                <c:pt idx="1">
                  <c:v>6.4735265264285733</c:v>
                </c:pt>
                <c:pt idx="2">
                  <c:v>6.8332853063200014</c:v>
                </c:pt>
                <c:pt idx="3">
                  <c:v>7.5805730673913043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5-4183-B7B8-0B11DB2F3595}"/>
            </c:ext>
          </c:extLst>
        </c:ser>
        <c:ser>
          <c:idx val="1"/>
          <c:order val="1"/>
          <c:tx>
            <c:strRef>
              <c:f>REGIONAL!$C$26:$C$27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REGIONAL!$A$28:$A$32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REGIONAL!$C$28:$C$32</c:f>
              <c:numCache>
                <c:formatCode>General</c:formatCode>
                <c:ptCount val="4"/>
                <c:pt idx="0">
                  <c:v>5.1508438079999994</c:v>
                </c:pt>
                <c:pt idx="1">
                  <c:v>5.2888147140909076</c:v>
                </c:pt>
                <c:pt idx="2">
                  <c:v>5.5067409816000019</c:v>
                </c:pt>
                <c:pt idx="3">
                  <c:v>5.9635991411111116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5-4183-B7B8-0B11DB2F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752272"/>
        <c:axId val="1306738960"/>
      </c:lineChart>
      <c:catAx>
        <c:axId val="13067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38960"/>
        <c:crosses val="autoZero"/>
        <c:auto val="1"/>
        <c:lblAlgn val="ctr"/>
        <c:lblOffset val="100"/>
        <c:noMultiLvlLbl val="0"/>
      </c:catAx>
      <c:valAx>
        <c:axId val="1306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[SummaryData_2022_resp.xlsx]REGIONAL!PivotTable5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REGIONAL!$G$26:$G$27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REGIONAL!$F$28:$F$32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REGIONAL!$G$28:$G$32</c:f>
              <c:numCache>
                <c:formatCode>General</c:formatCode>
                <c:ptCount val="4"/>
                <c:pt idx="0">
                  <c:v>13.9662978075027</c:v>
                </c:pt>
                <c:pt idx="1">
                  <c:v>15.249128094642858</c:v>
                </c:pt>
                <c:pt idx="2">
                  <c:v>16.105027750399998</c:v>
                </c:pt>
                <c:pt idx="3">
                  <c:v>16.294523083043476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D-45FF-9839-E3910AFF4479}"/>
            </c:ext>
          </c:extLst>
        </c:ser>
        <c:ser>
          <c:idx val="1"/>
          <c:order val="1"/>
          <c:tx>
            <c:strRef>
              <c:f>REGIONAL!$H$26:$H$27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REGIONAL!$F$28:$F$32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REGIONAL!$H$28:$H$32</c:f>
              <c:numCache>
                <c:formatCode>General</c:formatCode>
                <c:ptCount val="4"/>
                <c:pt idx="0">
                  <c:v>10.065738403893572</c:v>
                </c:pt>
                <c:pt idx="1">
                  <c:v>11.066982422818182</c:v>
                </c:pt>
                <c:pt idx="2">
                  <c:v>11.001866307499998</c:v>
                </c:pt>
                <c:pt idx="3">
                  <c:v>11.262770482000001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D-45FF-9839-E3910AFF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61216"/>
        <c:axId val="754560800"/>
      </c:lineChart>
      <c:catAx>
        <c:axId val="7545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0800"/>
        <c:crosses val="autoZero"/>
        <c:auto val="1"/>
        <c:lblAlgn val="ctr"/>
        <c:lblOffset val="100"/>
        <c:noMultiLvlLbl val="0"/>
      </c:catAx>
      <c:valAx>
        <c:axId val="7545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[SummaryData_2022_resp.xlsx]REGIONAL!PivotTable6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REGIONAL!$M$26:$M$27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REGIONAL!$L$28:$L$32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REGIONAL!$M$28:$M$32</c:f>
              <c:numCache>
                <c:formatCode>General</c:formatCode>
                <c:ptCount val="4"/>
                <c:pt idx="0">
                  <c:v>7.6026671393992507</c:v>
                </c:pt>
                <c:pt idx="1">
                  <c:v>8.7756015682142863</c:v>
                </c:pt>
                <c:pt idx="2">
                  <c:v>9.2717424440799974</c:v>
                </c:pt>
                <c:pt idx="3">
                  <c:v>8.7139500156521734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2-46C6-8D3C-FED55E29531E}"/>
            </c:ext>
          </c:extLst>
        </c:ser>
        <c:ser>
          <c:idx val="1"/>
          <c:order val="1"/>
          <c:tx>
            <c:strRef>
              <c:f>REGIONAL!$N$26:$N$27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REGIONAL!$L$28:$L$32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REGIONAL!$N$28:$N$32</c:f>
              <c:numCache>
                <c:formatCode>General</c:formatCode>
                <c:ptCount val="4"/>
                <c:pt idx="0">
                  <c:v>4.9148945958935704</c:v>
                </c:pt>
                <c:pt idx="1">
                  <c:v>5.7781677087272731</c:v>
                </c:pt>
                <c:pt idx="2">
                  <c:v>5.4951253259000001</c:v>
                </c:pt>
                <c:pt idx="3">
                  <c:v>5.2991713408888872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2-46C6-8D3C-FED55E29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197328"/>
        <c:axId val="1721198576"/>
      </c:lineChart>
      <c:catAx>
        <c:axId val="17211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98576"/>
        <c:crosses val="autoZero"/>
        <c:auto val="1"/>
        <c:lblAlgn val="ctr"/>
        <c:lblOffset val="100"/>
        <c:noMultiLvlLbl val="0"/>
      </c:catAx>
      <c:valAx>
        <c:axId val="17211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[SummaryData_2022_resp.xlsx]POPULATION!PivotTable16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POPULATION!$B$1:$B$2</c:f>
              <c:strCache>
                <c:ptCount val="1"/>
                <c:pt idx="0">
                  <c:v>Chauvel Reef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POPULATION!$A$3:$A$7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POPULATION!$B$3:$B$7</c:f>
              <c:numCache>
                <c:formatCode>General</c:formatCode>
                <c:ptCount val="4"/>
                <c:pt idx="0">
                  <c:v>5.0239012088888906</c:v>
                </c:pt>
                <c:pt idx="1">
                  <c:v>5.4924979300000007</c:v>
                </c:pt>
                <c:pt idx="2">
                  <c:v>5.5801152960000007</c:v>
                </c:pt>
                <c:pt idx="3">
                  <c:v>5.6275067583333334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D-48F5-8ED5-41ABA31843F1}"/>
            </c:ext>
          </c:extLst>
        </c:ser>
        <c:ser>
          <c:idx val="1"/>
          <c:order val="1"/>
          <c:tx>
            <c:strRef>
              <c:f>POPULATION!$C$1:$C$2</c:f>
              <c:strCache>
                <c:ptCount val="1"/>
                <c:pt idx="0">
                  <c:v>Cockermouth Island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POPULATION!$A$3:$A$7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POPULATION!$C$3:$C$7</c:f>
              <c:numCache>
                <c:formatCode>General</c:formatCode>
                <c:ptCount val="4"/>
                <c:pt idx="0">
                  <c:v>4.7242108651999999</c:v>
                </c:pt>
                <c:pt idx="1">
                  <c:v>4.9252036639999996</c:v>
                </c:pt>
                <c:pt idx="2">
                  <c:v>5.0919297555555554</c:v>
                </c:pt>
                <c:pt idx="3">
                  <c:v>5.53204115625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D-48F5-8ED5-41ABA31843F1}"/>
            </c:ext>
          </c:extLst>
        </c:ser>
        <c:ser>
          <c:idx val="2"/>
          <c:order val="2"/>
          <c:tx>
            <c:strRef>
              <c:f>POPULATION!$D$1:$D$2</c:f>
              <c:strCache>
                <c:ptCount val="1"/>
                <c:pt idx="0">
                  <c:v>Keswick Island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POPULATION!$A$3:$A$7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POPULATION!$D$3:$D$7</c:f>
              <c:numCache>
                <c:formatCode>General</c:formatCode>
                <c:ptCount val="4"/>
                <c:pt idx="0">
                  <c:v>6.0523126113333339</c:v>
                </c:pt>
                <c:pt idx="1">
                  <c:v>5.730880312</c:v>
                </c:pt>
                <c:pt idx="2">
                  <c:v>6.3116611900000006</c:v>
                </c:pt>
                <c:pt idx="3">
                  <c:v>7.330853685000001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D-48F5-8ED5-41ABA31843F1}"/>
            </c:ext>
          </c:extLst>
        </c:ser>
        <c:ser>
          <c:idx val="3"/>
          <c:order val="3"/>
          <c:tx>
            <c:strRef>
              <c:f>POPULATION!$E$1:$E$2</c:f>
              <c:strCache>
                <c:ptCount val="1"/>
                <c:pt idx="0">
                  <c:v>Sudbury Reef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POPULATION!$A$3:$A$7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POPULATION!$E$3:$E$7</c:f>
              <c:numCache>
                <c:formatCode>General</c:formatCode>
                <c:ptCount val="4"/>
                <c:pt idx="0">
                  <c:v>5.6624990821818182</c:v>
                </c:pt>
                <c:pt idx="1">
                  <c:v>6.6441834480000015</c:v>
                </c:pt>
                <c:pt idx="2">
                  <c:v>6.7909233744444455</c:v>
                </c:pt>
                <c:pt idx="3">
                  <c:v>7.359910392222222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D-48F5-8ED5-41ABA31843F1}"/>
            </c:ext>
          </c:extLst>
        </c:ser>
        <c:ser>
          <c:idx val="4"/>
          <c:order val="4"/>
          <c:tx>
            <c:strRef>
              <c:f>POPULATION!$F$1:$F$2</c:f>
              <c:strCache>
                <c:ptCount val="1"/>
                <c:pt idx="0">
                  <c:v>Tongue Reef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POPULATION!$A$3:$A$7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POPULATION!$F$3:$F$7</c:f>
              <c:numCache>
                <c:formatCode>General</c:formatCode>
                <c:ptCount val="4"/>
                <c:pt idx="0">
                  <c:v>6.8282919275000005</c:v>
                </c:pt>
                <c:pt idx="1">
                  <c:v>6.5554540912500006</c:v>
                </c:pt>
                <c:pt idx="2">
                  <c:v>6.7282408272499996</c:v>
                </c:pt>
                <c:pt idx="3">
                  <c:v>7.4542373257142858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D-48F5-8ED5-41ABA31843F1}"/>
            </c:ext>
          </c:extLst>
        </c:ser>
        <c:ser>
          <c:idx val="5"/>
          <c:order val="5"/>
          <c:tx>
            <c:strRef>
              <c:f>POPULATION!$G$1:$G$2</c:f>
              <c:strCache>
                <c:ptCount val="1"/>
                <c:pt idx="0">
                  <c:v>Vlassof Cay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POPULATION!$A$3:$A$7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POPULATION!$G$3:$G$7</c:f>
              <c:numCache>
                <c:formatCode>General</c:formatCode>
                <c:ptCount val="4"/>
                <c:pt idx="0">
                  <c:v>6.7631464051000005</c:v>
                </c:pt>
                <c:pt idx="1">
                  <c:v>6.2373275530000001</c:v>
                </c:pt>
                <c:pt idx="2">
                  <c:v>6.9859869587499999</c:v>
                </c:pt>
                <c:pt idx="3">
                  <c:v>7.9906179628571419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D-48F5-8ED5-41ABA318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585328"/>
        <c:axId val="1886579088"/>
      </c:lineChart>
      <c:catAx>
        <c:axId val="18865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79088"/>
        <c:crosses val="autoZero"/>
        <c:auto val="1"/>
        <c:lblAlgn val="ctr"/>
        <c:lblOffset val="100"/>
        <c:noMultiLvlLbl val="0"/>
      </c:catAx>
      <c:valAx>
        <c:axId val="18865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[SummaryData_2022_resp.xlsx]POPULATION!PivotTable18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POPULATION!$B$30:$B$31</c:f>
              <c:strCache>
                <c:ptCount val="1"/>
                <c:pt idx="0">
                  <c:v>Chauvel Reef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POPULATION!$A$32:$A$36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POPULATION!$B$32:$B$36</c:f>
              <c:numCache>
                <c:formatCode>General</c:formatCode>
                <c:ptCount val="4"/>
                <c:pt idx="0">
                  <c:v>8.8936443506386862</c:v>
                </c:pt>
                <c:pt idx="1">
                  <c:v>9.6549073914285692</c:v>
                </c:pt>
                <c:pt idx="2">
                  <c:v>10.115999232857144</c:v>
                </c:pt>
                <c:pt idx="3">
                  <c:v>11.128194154999997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E-48E4-8DC8-685A2983AC04}"/>
            </c:ext>
          </c:extLst>
        </c:ser>
        <c:ser>
          <c:idx val="1"/>
          <c:order val="1"/>
          <c:tx>
            <c:strRef>
              <c:f>POPULATION!$C$30:$C$31</c:f>
              <c:strCache>
                <c:ptCount val="1"/>
                <c:pt idx="0">
                  <c:v>Cockermouth Island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POPULATION!$A$32:$A$36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POPULATION!$C$32:$C$36</c:f>
              <c:numCache>
                <c:formatCode>General</c:formatCode>
                <c:ptCount val="4"/>
                <c:pt idx="0">
                  <c:v>10.218142545372892</c:v>
                </c:pt>
                <c:pt idx="1">
                  <c:v>10.8576749122</c:v>
                </c:pt>
                <c:pt idx="2">
                  <c:v>11.015632779999999</c:v>
                </c:pt>
                <c:pt idx="3">
                  <c:v>10.519812601999998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E-48E4-8DC8-685A2983AC04}"/>
            </c:ext>
          </c:extLst>
        </c:ser>
        <c:ser>
          <c:idx val="2"/>
          <c:order val="2"/>
          <c:tx>
            <c:strRef>
              <c:f>POPULATION!$D$30:$D$31</c:f>
              <c:strCache>
                <c:ptCount val="1"/>
                <c:pt idx="0">
                  <c:v>Keswick Island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POPULATION!$A$32:$A$36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POPULATION!$D$32:$D$36</c:f>
              <c:numCache>
                <c:formatCode>General</c:formatCode>
                <c:ptCount val="4"/>
                <c:pt idx="0">
                  <c:v>11.569872581310355</c:v>
                </c:pt>
                <c:pt idx="1">
                  <c:v>13.462502488000002</c:v>
                </c:pt>
                <c:pt idx="2">
                  <c:v>12.521159125000001</c:v>
                </c:pt>
                <c:pt idx="3">
                  <c:v>12.950550732500002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E-48E4-8DC8-685A2983AC04}"/>
            </c:ext>
          </c:extLst>
        </c:ser>
        <c:ser>
          <c:idx val="3"/>
          <c:order val="3"/>
          <c:tx>
            <c:strRef>
              <c:f>POPULATION!$E$30:$E$31</c:f>
              <c:strCache>
                <c:ptCount val="1"/>
                <c:pt idx="0">
                  <c:v>Sudbury Reef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POPULATION!$A$32:$A$36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POPULATION!$E$32:$E$36</c:f>
              <c:numCache>
                <c:formatCode>General</c:formatCode>
                <c:ptCount val="4"/>
                <c:pt idx="0">
                  <c:v>12.743929733245146</c:v>
                </c:pt>
                <c:pt idx="1">
                  <c:v>14.461795155000001</c:v>
                </c:pt>
                <c:pt idx="2">
                  <c:v>15.178519422222223</c:v>
                </c:pt>
                <c:pt idx="3">
                  <c:v>16.444743968888886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E-48E4-8DC8-685A2983AC04}"/>
            </c:ext>
          </c:extLst>
        </c:ser>
        <c:ser>
          <c:idx val="4"/>
          <c:order val="4"/>
          <c:tx>
            <c:strRef>
              <c:f>POPULATION!$F$30:$F$31</c:f>
              <c:strCache>
                <c:ptCount val="1"/>
                <c:pt idx="0">
                  <c:v>Tongue Reef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POPULATION!$A$32:$A$36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POPULATION!$F$32:$F$36</c:f>
              <c:numCache>
                <c:formatCode>General</c:formatCode>
                <c:ptCount val="4"/>
                <c:pt idx="0">
                  <c:v>14.549297847133641</c:v>
                </c:pt>
                <c:pt idx="1">
                  <c:v>15.748507897499998</c:v>
                </c:pt>
                <c:pt idx="2">
                  <c:v>16.215178224999999</c:v>
                </c:pt>
                <c:pt idx="3">
                  <c:v>14.643808431428569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E-48E4-8DC8-685A2983AC04}"/>
            </c:ext>
          </c:extLst>
        </c:ser>
        <c:ser>
          <c:idx val="5"/>
          <c:order val="5"/>
          <c:tx>
            <c:strRef>
              <c:f>POPULATION!$G$30:$G$31</c:f>
              <c:strCache>
                <c:ptCount val="1"/>
                <c:pt idx="0">
                  <c:v>Vlassof Cay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POPULATION!$A$32:$A$36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POPULATION!$G$32:$G$36</c:f>
              <c:numCache>
                <c:formatCode>General</c:formatCode>
                <c:ptCount val="4"/>
                <c:pt idx="0">
                  <c:v>14.844502657481254</c:v>
                </c:pt>
                <c:pt idx="1">
                  <c:v>15.636957192000001</c:v>
                </c:pt>
                <c:pt idx="2">
                  <c:v>17.037199144999999</c:v>
                </c:pt>
                <c:pt idx="3">
                  <c:v>17.752096595714285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E-48E4-8DC8-685A2983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49344"/>
        <c:axId val="1784255168"/>
      </c:lineChart>
      <c:catAx>
        <c:axId val="17842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55168"/>
        <c:crosses val="autoZero"/>
        <c:auto val="1"/>
        <c:lblAlgn val="ctr"/>
        <c:lblOffset val="100"/>
        <c:noMultiLvlLbl val="0"/>
      </c:catAx>
      <c:valAx>
        <c:axId val="1784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[SummaryData_2022_resp.xlsx]POPULATION!PivotTable19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POPULATION!$K$1:$K$2</c:f>
              <c:strCache>
                <c:ptCount val="1"/>
                <c:pt idx="0">
                  <c:v>Chauvel Reef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POPULATION!$J$3:$J$7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POPULATION!$K$3:$K$7</c:f>
              <c:numCache>
                <c:formatCode>General</c:formatCode>
                <c:ptCount val="4"/>
                <c:pt idx="0">
                  <c:v>127.80143934598173</c:v>
                </c:pt>
                <c:pt idx="1">
                  <c:v>143.82957142857143</c:v>
                </c:pt>
                <c:pt idx="2">
                  <c:v>151.54195714285714</c:v>
                </c:pt>
                <c:pt idx="3">
                  <c:v>180.87983333333332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F-4629-ACF2-E99EC807A640}"/>
            </c:ext>
          </c:extLst>
        </c:ser>
        <c:ser>
          <c:idx val="1"/>
          <c:order val="1"/>
          <c:tx>
            <c:strRef>
              <c:f>POPULATION!$L$1:$L$2</c:f>
              <c:strCache>
                <c:ptCount val="1"/>
                <c:pt idx="0">
                  <c:v>Cockermouth Island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POPULATION!$J$3:$J$7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POPULATION!$L$3:$L$7</c:f>
              <c:numCache>
                <c:formatCode>General</c:formatCode>
                <c:ptCount val="4"/>
                <c:pt idx="0">
                  <c:v>205.18008959596219</c:v>
                </c:pt>
                <c:pt idx="1">
                  <c:v>222.78333999999995</c:v>
                </c:pt>
                <c:pt idx="2">
                  <c:v>222.28881111111113</c:v>
                </c:pt>
                <c:pt idx="3">
                  <c:v>193.49302499999999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F-4629-ACF2-E99EC807A640}"/>
            </c:ext>
          </c:extLst>
        </c:ser>
        <c:ser>
          <c:idx val="2"/>
          <c:order val="2"/>
          <c:tx>
            <c:strRef>
              <c:f>POPULATION!$M$1:$M$2</c:f>
              <c:strCache>
                <c:ptCount val="1"/>
                <c:pt idx="0">
                  <c:v>Keswick Island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POPULATION!$J$3:$J$7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POPULATION!$M$3:$M$7</c:f>
              <c:numCache>
                <c:formatCode>General</c:formatCode>
                <c:ptCount val="4"/>
                <c:pt idx="0">
                  <c:v>161.84763982863151</c:v>
                </c:pt>
                <c:pt idx="1">
                  <c:v>224.2158</c:v>
                </c:pt>
                <c:pt idx="2">
                  <c:v>192.39350000000002</c:v>
                </c:pt>
                <c:pt idx="3">
                  <c:v>174.13425000000001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F-4629-ACF2-E99EC807A640}"/>
            </c:ext>
          </c:extLst>
        </c:ser>
        <c:ser>
          <c:idx val="3"/>
          <c:order val="3"/>
          <c:tx>
            <c:strRef>
              <c:f>POPULATION!$N$1:$N$2</c:f>
              <c:strCache>
                <c:ptCount val="1"/>
                <c:pt idx="0">
                  <c:v>Sudbury Reef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POPULATION!$J$3:$J$7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POPULATION!$N$3:$N$7</c:f>
              <c:numCache>
                <c:formatCode>General</c:formatCode>
                <c:ptCount val="4"/>
                <c:pt idx="0">
                  <c:v>187.03890188366188</c:v>
                </c:pt>
                <c:pt idx="1">
                  <c:v>205.41144999999997</c:v>
                </c:pt>
                <c:pt idx="2">
                  <c:v>214.01195555555555</c:v>
                </c:pt>
                <c:pt idx="3">
                  <c:v>230.80588888888886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F-4629-ACF2-E99EC807A640}"/>
            </c:ext>
          </c:extLst>
        </c:ser>
        <c:ser>
          <c:idx val="4"/>
          <c:order val="4"/>
          <c:tx>
            <c:strRef>
              <c:f>POPULATION!$O$1:$O$2</c:f>
              <c:strCache>
                <c:ptCount val="1"/>
                <c:pt idx="0">
                  <c:v>Tongue Reef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POPULATION!$J$3:$J$7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POPULATION!$O$3:$O$7</c:f>
              <c:numCache>
                <c:formatCode>General</c:formatCode>
                <c:ptCount val="4"/>
                <c:pt idx="0">
                  <c:v>185.56901009379246</c:v>
                </c:pt>
                <c:pt idx="1">
                  <c:v>216.43441249999998</c:v>
                </c:pt>
                <c:pt idx="2">
                  <c:v>227.51019999999997</c:v>
                </c:pt>
                <c:pt idx="3">
                  <c:v>176.18514285714286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F-4629-ACF2-E99EC807A640}"/>
            </c:ext>
          </c:extLst>
        </c:ser>
        <c:ser>
          <c:idx val="5"/>
          <c:order val="5"/>
          <c:tx>
            <c:strRef>
              <c:f>POPULATION!$P$1:$P$2</c:f>
              <c:strCache>
                <c:ptCount val="1"/>
                <c:pt idx="0">
                  <c:v>Vlassof Cay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POPULATION!$J$3:$J$7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POPULATION!$P$3:$P$7</c:f>
              <c:numCache>
                <c:formatCode>General</c:formatCode>
                <c:ptCount val="4"/>
                <c:pt idx="0">
                  <c:v>203.12235301369554</c:v>
                </c:pt>
                <c:pt idx="1">
                  <c:v>233.19329999999997</c:v>
                </c:pt>
                <c:pt idx="2">
                  <c:v>240.77787499999999</c:v>
                </c:pt>
                <c:pt idx="3">
                  <c:v>235.30600000000001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FF-4629-ACF2-E99EC807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571184"/>
        <c:axId val="1886585744"/>
      </c:lineChart>
      <c:catAx>
        <c:axId val="18865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5744"/>
        <c:crosses val="autoZero"/>
        <c:auto val="1"/>
        <c:lblAlgn val="ctr"/>
        <c:lblOffset val="100"/>
        <c:noMultiLvlLbl val="0"/>
      </c:catAx>
      <c:valAx>
        <c:axId val="18865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MgO2/hr</a:t>
            </a:r>
            <a:r>
              <a:rPr lang="en-AU" baseline="0"/>
              <a:t> (Chauvel excluded)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data!$E$2:$E$55</c:f>
              <c:numCache>
                <c:formatCode>0.00000</c:formatCode>
                <c:ptCount val="54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3.6839999999999998E-2</c:v>
                </c:pt>
                <c:pt idx="4">
                  <c:v>3.2030000000000003E-2</c:v>
                </c:pt>
                <c:pt idx="5">
                  <c:v>2.6329999999999999E-2</c:v>
                </c:pt>
                <c:pt idx="6">
                  <c:v>3.524E-2</c:v>
                </c:pt>
                <c:pt idx="7">
                  <c:v>2.9219999999999999E-2</c:v>
                </c:pt>
                <c:pt idx="8">
                  <c:v>2.0719999999999999E-2</c:v>
                </c:pt>
                <c:pt idx="9">
                  <c:v>2.8000000000000001E-2</c:v>
                </c:pt>
                <c:pt idx="10">
                  <c:v>3.4569999999999997E-2</c:v>
                </c:pt>
                <c:pt idx="11">
                  <c:v>3.075E-2</c:v>
                </c:pt>
                <c:pt idx="12">
                  <c:v>2.3709999999999998E-2</c:v>
                </c:pt>
                <c:pt idx="13">
                  <c:v>3.1699999999999999E-2</c:v>
                </c:pt>
                <c:pt idx="14">
                  <c:v>2.7879999999999999E-2</c:v>
                </c:pt>
                <c:pt idx="15">
                  <c:v>3.0079999999999999E-2</c:v>
                </c:pt>
                <c:pt idx="16">
                  <c:v>2.8799999999999999E-2</c:v>
                </c:pt>
                <c:pt idx="17">
                  <c:v>1.345E-2</c:v>
                </c:pt>
                <c:pt idx="18">
                  <c:v>2.418E-2</c:v>
                </c:pt>
                <c:pt idx="19">
                  <c:v>3.5610000000000003E-2</c:v>
                </c:pt>
                <c:pt idx="20">
                  <c:v>4.0160000000000001E-2</c:v>
                </c:pt>
                <c:pt idx="21">
                  <c:v>4.0050000000000002E-2</c:v>
                </c:pt>
                <c:pt idx="22">
                  <c:v>4.2349999999999999E-2</c:v>
                </c:pt>
                <c:pt idx="23">
                  <c:v>2.3300000000000001E-2</c:v>
                </c:pt>
                <c:pt idx="24">
                  <c:v>1.8290000000000001E-2</c:v>
                </c:pt>
                <c:pt idx="25">
                  <c:v>2.8840000000000001E-2</c:v>
                </c:pt>
                <c:pt idx="26">
                  <c:v>3.7920000000000002E-2</c:v>
                </c:pt>
                <c:pt idx="27">
                  <c:v>5.0999999999999997E-2</c:v>
                </c:pt>
                <c:pt idx="28">
                  <c:v>3.2239999999999998E-2</c:v>
                </c:pt>
                <c:pt idx="29">
                  <c:v>4.8800000000000003E-2</c:v>
                </c:pt>
                <c:pt idx="30">
                  <c:v>3.0599999999999999E-2</c:v>
                </c:pt>
                <c:pt idx="31">
                  <c:v>3.0810000000000001E-2</c:v>
                </c:pt>
                <c:pt idx="32">
                  <c:v>4.7100000000000003E-2</c:v>
                </c:pt>
                <c:pt idx="33">
                  <c:v>4.5400000000000003E-2</c:v>
                </c:pt>
                <c:pt idx="34">
                  <c:v>3.6720000000000003E-2</c:v>
                </c:pt>
                <c:pt idx="35">
                  <c:v>2.8400000000000002E-2</c:v>
                </c:pt>
                <c:pt idx="36">
                  <c:v>4.9070000000000003E-2</c:v>
                </c:pt>
                <c:pt idx="37">
                  <c:v>2.477E-2</c:v>
                </c:pt>
                <c:pt idx="38">
                  <c:v>4.5999999999999999E-2</c:v>
                </c:pt>
                <c:pt idx="39">
                  <c:v>5.2780000000000001E-2</c:v>
                </c:pt>
                <c:pt idx="40">
                  <c:v>3.6179999999999997E-2</c:v>
                </c:pt>
                <c:pt idx="41">
                  <c:v>4.0770000000000001E-2</c:v>
                </c:pt>
                <c:pt idx="42">
                  <c:v>3.7920000000000002E-2</c:v>
                </c:pt>
                <c:pt idx="43">
                  <c:v>4.6899999999999997E-2</c:v>
                </c:pt>
                <c:pt idx="44">
                  <c:v>4.4819999999999999E-2</c:v>
                </c:pt>
                <c:pt idx="45">
                  <c:v>2.8750000000000001E-2</c:v>
                </c:pt>
                <c:pt idx="46">
                  <c:v>3.1800000000000002E-2</c:v>
                </c:pt>
                <c:pt idx="47">
                  <c:v>3.3009999999999998E-2</c:v>
                </c:pt>
                <c:pt idx="48">
                  <c:v>4.7329999999999997E-2</c:v>
                </c:pt>
                <c:pt idx="49">
                  <c:v>3.9879999999999999E-2</c:v>
                </c:pt>
                <c:pt idx="50">
                  <c:v>4.2279999999999998E-2</c:v>
                </c:pt>
                <c:pt idx="51">
                  <c:v>5.2249999999999998E-2</c:v>
                </c:pt>
                <c:pt idx="52">
                  <c:v>4.7050000000000002E-2</c:v>
                </c:pt>
                <c:pt idx="53">
                  <c:v>3.6540000000000003E-2</c:v>
                </c:pt>
              </c:numCache>
            </c:numRef>
          </c:xVal>
          <c:yVal>
            <c:numRef>
              <c:f>data!$M$2:$M$55</c:f>
              <c:numCache>
                <c:formatCode>General</c:formatCode>
                <c:ptCount val="54"/>
                <c:pt idx="0">
                  <c:v>4.3436892</c:v>
                </c:pt>
                <c:pt idx="1">
                  <c:v>4.7414900500000003</c:v>
                </c:pt>
                <c:pt idx="2">
                  <c:v>4.4763462899999995</c:v>
                </c:pt>
                <c:pt idx="3">
                  <c:v>6.6911755199999989</c:v>
                </c:pt>
                <c:pt idx="4">
                  <c:v>3.8891146300000003</c:v>
                </c:pt>
                <c:pt idx="5">
                  <c:v>4.6780774300000001</c:v>
                </c:pt>
                <c:pt idx="6">
                  <c:v>7.2781172000000005</c:v>
                </c:pt>
                <c:pt idx="7">
                  <c:v>6.0929544</c:v>
                </c:pt>
                <c:pt idx="8">
                  <c:v>3.0241461599999999</c:v>
                </c:pt>
                <c:pt idx="9">
                  <c:v>5.0454879999999998</c:v>
                </c:pt>
                <c:pt idx="10">
                  <c:v>4.5816865519999999</c:v>
                </c:pt>
                <c:pt idx="11">
                  <c:v>5.2699042499999997</c:v>
                </c:pt>
                <c:pt idx="12">
                  <c:v>3.1962739699999996</c:v>
                </c:pt>
                <c:pt idx="13">
                  <c:v>5.7576075999999992</c:v>
                </c:pt>
                <c:pt idx="14">
                  <c:v>4.3700505999999999</c:v>
                </c:pt>
                <c:pt idx="15">
                  <c:v>6.0894854399999998</c:v>
                </c:pt>
                <c:pt idx="16">
                  <c:v>5.3639136000000001</c:v>
                </c:pt>
                <c:pt idx="17">
                  <c:v>2.7628182999999997</c:v>
                </c:pt>
                <c:pt idx="18">
                  <c:v>4.8048803399999995</c:v>
                </c:pt>
                <c:pt idx="19">
                  <c:v>7.3976214000000011</c:v>
                </c:pt>
                <c:pt idx="20">
                  <c:v>7.4474310399999997</c:v>
                </c:pt>
                <c:pt idx="21">
                  <c:v>5.6341939500000002</c:v>
                </c:pt>
                <c:pt idx="22">
                  <c:v>7.6800454499999997</c:v>
                </c:pt>
                <c:pt idx="23">
                  <c:v>4.7679489000000004</c:v>
                </c:pt>
                <c:pt idx="24">
                  <c:v>3.3866349279999999</c:v>
                </c:pt>
                <c:pt idx="25">
                  <c:v>4.6858943600000007</c:v>
                </c:pt>
                <c:pt idx="26">
                  <c:v>4.872746544</c:v>
                </c:pt>
                <c:pt idx="27">
                  <c:v>9.7650363000000002</c:v>
                </c:pt>
                <c:pt idx="28">
                  <c:v>4.4593400799999996</c:v>
                </c:pt>
                <c:pt idx="29">
                  <c:v>4.5963158400000008</c:v>
                </c:pt>
                <c:pt idx="30">
                  <c:v>3.6386459999999996</c:v>
                </c:pt>
                <c:pt idx="31">
                  <c:v>6.2377309800000003</c:v>
                </c:pt>
                <c:pt idx="32">
                  <c:v>6.6606936000000001</c:v>
                </c:pt>
                <c:pt idx="33">
                  <c:v>8.2532206000000006</c:v>
                </c:pt>
                <c:pt idx="34">
                  <c:v>4.3663752000000002</c:v>
                </c:pt>
                <c:pt idx="35">
                  <c:v>4.7514904000000007</c:v>
                </c:pt>
                <c:pt idx="36">
                  <c:v>7.7361799200000005</c:v>
                </c:pt>
                <c:pt idx="37">
                  <c:v>4.4357372899999996</c:v>
                </c:pt>
                <c:pt idx="38">
                  <c:v>8.7063877999999999</c:v>
                </c:pt>
                <c:pt idx="39">
                  <c:v>7.7311616200000008</c:v>
                </c:pt>
                <c:pt idx="40">
                  <c:v>7.0102367999999995</c:v>
                </c:pt>
                <c:pt idx="41">
                  <c:v>4.4635403699999996</c:v>
                </c:pt>
                <c:pt idx="42">
                  <c:v>6.7289419200000005</c:v>
                </c:pt>
                <c:pt idx="43">
                  <c:v>7.8141496999999998</c:v>
                </c:pt>
                <c:pt idx="44">
                  <c:v>6.9172902179999998</c:v>
                </c:pt>
                <c:pt idx="45">
                  <c:v>4.6234887500000008</c:v>
                </c:pt>
                <c:pt idx="46">
                  <c:v>6.4917792000000007</c:v>
                </c:pt>
                <c:pt idx="47">
                  <c:v>4.7777023500000002</c:v>
                </c:pt>
                <c:pt idx="48">
                  <c:v>6.6304123699999993</c:v>
                </c:pt>
                <c:pt idx="49">
                  <c:v>7.2013948079999999</c:v>
                </c:pt>
                <c:pt idx="50">
                  <c:v>7.0944994399999999</c:v>
                </c:pt>
                <c:pt idx="51">
                  <c:v>8.5882645749999984</c:v>
                </c:pt>
                <c:pt idx="52">
                  <c:v>9.5084286000000002</c:v>
                </c:pt>
                <c:pt idx="53">
                  <c:v>5.7982037400000008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6-4514-A6DB-F433463BF682}"/>
            </c:ext>
          </c:extLst>
        </c:ser>
        <c:ser>
          <c:idx val="1"/>
          <c:order val="1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data!$E$2:$E$55</c:f>
              <c:numCache>
                <c:formatCode>0.00000</c:formatCode>
                <c:ptCount val="54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3.6839999999999998E-2</c:v>
                </c:pt>
                <c:pt idx="4">
                  <c:v>3.2030000000000003E-2</c:v>
                </c:pt>
                <c:pt idx="5">
                  <c:v>2.6329999999999999E-2</c:v>
                </c:pt>
                <c:pt idx="6">
                  <c:v>3.524E-2</c:v>
                </c:pt>
                <c:pt idx="7">
                  <c:v>2.9219999999999999E-2</c:v>
                </c:pt>
                <c:pt idx="8">
                  <c:v>2.0719999999999999E-2</c:v>
                </c:pt>
                <c:pt idx="9">
                  <c:v>2.8000000000000001E-2</c:v>
                </c:pt>
                <c:pt idx="10">
                  <c:v>3.4569999999999997E-2</c:v>
                </c:pt>
                <c:pt idx="11">
                  <c:v>3.075E-2</c:v>
                </c:pt>
                <c:pt idx="12">
                  <c:v>2.3709999999999998E-2</c:v>
                </c:pt>
                <c:pt idx="13">
                  <c:v>3.1699999999999999E-2</c:v>
                </c:pt>
                <c:pt idx="14">
                  <c:v>2.7879999999999999E-2</c:v>
                </c:pt>
                <c:pt idx="15">
                  <c:v>3.0079999999999999E-2</c:v>
                </c:pt>
                <c:pt idx="16">
                  <c:v>2.8799999999999999E-2</c:v>
                </c:pt>
                <c:pt idx="17">
                  <c:v>1.345E-2</c:v>
                </c:pt>
                <c:pt idx="18">
                  <c:v>2.418E-2</c:v>
                </c:pt>
                <c:pt idx="19">
                  <c:v>3.5610000000000003E-2</c:v>
                </c:pt>
                <c:pt idx="20">
                  <c:v>4.0160000000000001E-2</c:v>
                </c:pt>
                <c:pt idx="21">
                  <c:v>4.0050000000000002E-2</c:v>
                </c:pt>
                <c:pt idx="22">
                  <c:v>4.2349999999999999E-2</c:v>
                </c:pt>
                <c:pt idx="23">
                  <c:v>2.3300000000000001E-2</c:v>
                </c:pt>
                <c:pt idx="24">
                  <c:v>1.8290000000000001E-2</c:v>
                </c:pt>
                <c:pt idx="25">
                  <c:v>2.8840000000000001E-2</c:v>
                </c:pt>
                <c:pt idx="26">
                  <c:v>3.7920000000000002E-2</c:v>
                </c:pt>
                <c:pt idx="27">
                  <c:v>5.0999999999999997E-2</c:v>
                </c:pt>
                <c:pt idx="28">
                  <c:v>3.2239999999999998E-2</c:v>
                </c:pt>
                <c:pt idx="29">
                  <c:v>4.8800000000000003E-2</c:v>
                </c:pt>
                <c:pt idx="30">
                  <c:v>3.0599999999999999E-2</c:v>
                </c:pt>
                <c:pt idx="31">
                  <c:v>3.0810000000000001E-2</c:v>
                </c:pt>
                <c:pt idx="32">
                  <c:v>4.7100000000000003E-2</c:v>
                </c:pt>
                <c:pt idx="33">
                  <c:v>4.5400000000000003E-2</c:v>
                </c:pt>
                <c:pt idx="34">
                  <c:v>3.6720000000000003E-2</c:v>
                </c:pt>
                <c:pt idx="35">
                  <c:v>2.8400000000000002E-2</c:v>
                </c:pt>
                <c:pt idx="36">
                  <c:v>4.9070000000000003E-2</c:v>
                </c:pt>
                <c:pt idx="37">
                  <c:v>2.477E-2</c:v>
                </c:pt>
                <c:pt idx="38">
                  <c:v>4.5999999999999999E-2</c:v>
                </c:pt>
                <c:pt idx="39">
                  <c:v>5.2780000000000001E-2</c:v>
                </c:pt>
                <c:pt idx="40">
                  <c:v>3.6179999999999997E-2</c:v>
                </c:pt>
                <c:pt idx="41">
                  <c:v>4.0770000000000001E-2</c:v>
                </c:pt>
                <c:pt idx="42">
                  <c:v>3.7920000000000002E-2</c:v>
                </c:pt>
                <c:pt idx="43">
                  <c:v>4.6899999999999997E-2</c:v>
                </c:pt>
                <c:pt idx="44">
                  <c:v>4.4819999999999999E-2</c:v>
                </c:pt>
                <c:pt idx="45">
                  <c:v>2.8750000000000001E-2</c:v>
                </c:pt>
                <c:pt idx="46">
                  <c:v>3.1800000000000002E-2</c:v>
                </c:pt>
                <c:pt idx="47">
                  <c:v>3.3009999999999998E-2</c:v>
                </c:pt>
                <c:pt idx="48">
                  <c:v>4.7329999999999997E-2</c:v>
                </c:pt>
                <c:pt idx="49">
                  <c:v>3.9879999999999999E-2</c:v>
                </c:pt>
                <c:pt idx="50">
                  <c:v>4.2279999999999998E-2</c:v>
                </c:pt>
                <c:pt idx="51">
                  <c:v>5.2249999999999998E-2</c:v>
                </c:pt>
                <c:pt idx="52">
                  <c:v>4.7050000000000002E-2</c:v>
                </c:pt>
                <c:pt idx="53">
                  <c:v>3.6540000000000003E-2</c:v>
                </c:pt>
              </c:numCache>
            </c:numRef>
          </c:xVal>
          <c:yVal>
            <c:numRef>
              <c:f>data!$U$2:$U$55</c:f>
              <c:numCache>
                <c:formatCode>General</c:formatCode>
                <c:ptCount val="54"/>
                <c:pt idx="0">
                  <c:v>6.5348175149999994</c:v>
                </c:pt>
                <c:pt idx="1">
                  <c:v>14.071465769935873</c:v>
                </c:pt>
                <c:pt idx="2">
                  <c:v>6.6898768657905983</c:v>
                </c:pt>
                <c:pt idx="3">
                  <c:v>9.3791324399999993</c:v>
                </c:pt>
                <c:pt idx="4">
                  <c:v>10.252835030000002</c:v>
                </c:pt>
                <c:pt idx="5">
                  <c:v>5.1627863999999999</c:v>
                </c:pt>
                <c:pt idx="6">
                  <c:v>9.3370494400000013</c:v>
                </c:pt>
                <c:pt idx="7">
                  <c:v>11.19450342</c:v>
                </c:pt>
                <c:pt idx="8">
                  <c:v>7.4203322750217016</c:v>
                </c:pt>
                <c:pt idx="9">
                  <c:v>15.023232</c:v>
                </c:pt>
                <c:pt idx="10">
                  <c:v>12.33326096584949</c:v>
                </c:pt>
                <c:pt idx="11">
                  <c:v>9.0349274363672727</c:v>
                </c:pt>
                <c:pt idx="12">
                  <c:v>8.655961443999999</c:v>
                </c:pt>
                <c:pt idx="13">
                  <c:v>11.40521550253847</c:v>
                </c:pt>
                <c:pt idx="14">
                  <c:v>7.4508463599999999</c:v>
                </c:pt>
                <c:pt idx="15">
                  <c:v>9.5468986880000006</c:v>
                </c:pt>
                <c:pt idx="16">
                  <c:v>14.051105390157172</c:v>
                </c:pt>
                <c:pt idx="17">
                  <c:v>6.3738097400000004</c:v>
                </c:pt>
                <c:pt idx="18">
                  <c:v>8.3061679268165118</c:v>
                </c:pt>
                <c:pt idx="19">
                  <c:v>16.022134837030613</c:v>
                </c:pt>
                <c:pt idx="20">
                  <c:v>11.077162199134833</c:v>
                </c:pt>
                <c:pt idx="21">
                  <c:v>14.948467155620897</c:v>
                </c:pt>
                <c:pt idx="22">
                  <c:v>15.167551137505283</c:v>
                </c:pt>
                <c:pt idx="23">
                  <c:v>4.1089293700000002</c:v>
                </c:pt>
                <c:pt idx="24">
                  <c:v>8.0949907885704935</c:v>
                </c:pt>
                <c:pt idx="25">
                  <c:v>10.254018739999999</c:v>
                </c:pt>
                <c:pt idx="26">
                  <c:v>11.645713302048614</c:v>
                </c:pt>
                <c:pt idx="27">
                  <c:v>18.234779762279089</c:v>
                </c:pt>
                <c:pt idx="28">
                  <c:v>11.49159236</c:v>
                </c:pt>
                <c:pt idx="29">
                  <c:v>11.285902800000001</c:v>
                </c:pt>
                <c:pt idx="30">
                  <c:v>8.5396307399999998</c:v>
                </c:pt>
                <c:pt idx="31">
                  <c:v>14.073669089999999</c:v>
                </c:pt>
                <c:pt idx="32">
                  <c:v>18.332596410000001</c:v>
                </c:pt>
                <c:pt idx="33">
                  <c:v>16.938370346615386</c:v>
                </c:pt>
                <c:pt idx="34">
                  <c:v>10.724501952000001</c:v>
                </c:pt>
                <c:pt idx="35">
                  <c:v>8.6624515627534997</c:v>
                </c:pt>
                <c:pt idx="36">
                  <c:v>12.954386767000003</c:v>
                </c:pt>
                <c:pt idx="37">
                  <c:v>8.308477250000001</c:v>
                </c:pt>
                <c:pt idx="38">
                  <c:v>16.291571227828456</c:v>
                </c:pt>
                <c:pt idx="39">
                  <c:v>16.460224144000001</c:v>
                </c:pt>
                <c:pt idx="40">
                  <c:v>16.747811812758414</c:v>
                </c:pt>
                <c:pt idx="41">
                  <c:v>14.383845864598108</c:v>
                </c:pt>
                <c:pt idx="42">
                  <c:v>11.270506560000001</c:v>
                </c:pt>
                <c:pt idx="43">
                  <c:v>19.977559150884133</c:v>
                </c:pt>
                <c:pt idx="44">
                  <c:v>23.421336206645435</c:v>
                </c:pt>
                <c:pt idx="45">
                  <c:v>10.544427625000001</c:v>
                </c:pt>
                <c:pt idx="46">
                  <c:v>14.744111278195476</c:v>
                </c:pt>
                <c:pt idx="47">
                  <c:v>9.6853320600000004</c:v>
                </c:pt>
                <c:pt idx="48">
                  <c:v>16.668168236</c:v>
                </c:pt>
                <c:pt idx="49">
                  <c:v>16.944219524699932</c:v>
                </c:pt>
                <c:pt idx="50">
                  <c:v>13.562142441508078</c:v>
                </c:pt>
                <c:pt idx="51">
                  <c:v>14.148212946604421</c:v>
                </c:pt>
                <c:pt idx="52">
                  <c:v>15.099003699999999</c:v>
                </c:pt>
                <c:pt idx="53">
                  <c:v>13.628072556159218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6-4514-A6DB-F433463BF682}"/>
            </c:ext>
          </c:extLst>
        </c:ser>
        <c:ser>
          <c:idx val="2"/>
          <c:order val="2"/>
          <c:tx>
            <c:v>chauvel_resting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data!$E$31:$E$39</c:f>
              <c:numCache>
                <c:formatCode>0.00000</c:formatCode>
                <c:ptCount val="9"/>
                <c:pt idx="0">
                  <c:v>4.8800000000000003E-2</c:v>
                </c:pt>
                <c:pt idx="1">
                  <c:v>3.0599999999999999E-2</c:v>
                </c:pt>
                <c:pt idx="2">
                  <c:v>3.0810000000000001E-2</c:v>
                </c:pt>
                <c:pt idx="3">
                  <c:v>4.7100000000000003E-2</c:v>
                </c:pt>
                <c:pt idx="4">
                  <c:v>4.5400000000000003E-2</c:v>
                </c:pt>
                <c:pt idx="5">
                  <c:v>3.6720000000000003E-2</c:v>
                </c:pt>
                <c:pt idx="6">
                  <c:v>2.8400000000000002E-2</c:v>
                </c:pt>
                <c:pt idx="7">
                  <c:v>4.9070000000000003E-2</c:v>
                </c:pt>
                <c:pt idx="8">
                  <c:v>2.477E-2</c:v>
                </c:pt>
              </c:numCache>
            </c:numRef>
          </c:xVal>
          <c:yVal>
            <c:numRef>
              <c:f>data!$M$31:$M$39</c:f>
              <c:numCache>
                <c:formatCode>General</c:formatCode>
                <c:ptCount val="9"/>
                <c:pt idx="0">
                  <c:v>4.5963158400000008</c:v>
                </c:pt>
                <c:pt idx="1">
                  <c:v>3.6386459999999996</c:v>
                </c:pt>
                <c:pt idx="2">
                  <c:v>6.2377309800000003</c:v>
                </c:pt>
                <c:pt idx="3">
                  <c:v>6.6606936000000001</c:v>
                </c:pt>
                <c:pt idx="4">
                  <c:v>8.2532206000000006</c:v>
                </c:pt>
                <c:pt idx="5">
                  <c:v>4.3663752000000002</c:v>
                </c:pt>
                <c:pt idx="6">
                  <c:v>4.7514904000000007</c:v>
                </c:pt>
                <c:pt idx="7">
                  <c:v>7.7361799200000005</c:v>
                </c:pt>
                <c:pt idx="8">
                  <c:v>4.4357372899999996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6-4514-A6DB-F433463BF682}"/>
            </c:ext>
          </c:extLst>
        </c:ser>
        <c:ser>
          <c:idx val="3"/>
          <c:order val="3"/>
          <c:tx>
            <c:v>chauvel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data!$E$31:$E$39</c:f>
              <c:numCache>
                <c:formatCode>0.00000</c:formatCode>
                <c:ptCount val="9"/>
                <c:pt idx="0">
                  <c:v>4.8800000000000003E-2</c:v>
                </c:pt>
                <c:pt idx="1">
                  <c:v>3.0599999999999999E-2</c:v>
                </c:pt>
                <c:pt idx="2">
                  <c:v>3.0810000000000001E-2</c:v>
                </c:pt>
                <c:pt idx="3">
                  <c:v>4.7100000000000003E-2</c:v>
                </c:pt>
                <c:pt idx="4">
                  <c:v>4.5400000000000003E-2</c:v>
                </c:pt>
                <c:pt idx="5">
                  <c:v>3.6720000000000003E-2</c:v>
                </c:pt>
                <c:pt idx="6">
                  <c:v>2.8400000000000002E-2</c:v>
                </c:pt>
                <c:pt idx="7">
                  <c:v>4.9070000000000003E-2</c:v>
                </c:pt>
                <c:pt idx="8">
                  <c:v>2.477E-2</c:v>
                </c:pt>
              </c:numCache>
            </c:numRef>
          </c:xVal>
          <c:yVal>
            <c:numRef>
              <c:f>data!$U$31:$U$39</c:f>
              <c:numCache>
                <c:formatCode>General</c:formatCode>
                <c:ptCount val="9"/>
                <c:pt idx="0">
                  <c:v>11.285902800000001</c:v>
                </c:pt>
                <c:pt idx="1">
                  <c:v>8.5396307399999998</c:v>
                </c:pt>
                <c:pt idx="2">
                  <c:v>14.073669089999999</c:v>
                </c:pt>
                <c:pt idx="3">
                  <c:v>18.332596410000001</c:v>
                </c:pt>
                <c:pt idx="4">
                  <c:v>16.938370346615386</c:v>
                </c:pt>
                <c:pt idx="5">
                  <c:v>10.724501952000001</c:v>
                </c:pt>
                <c:pt idx="6">
                  <c:v>8.6624515627534997</c:v>
                </c:pt>
                <c:pt idx="7">
                  <c:v>12.954386767000003</c:v>
                </c:pt>
                <c:pt idx="8">
                  <c:v>8.308477250000001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6-4514-A6DB-F433463BF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0399"/>
        <c:axId val="77207903"/>
      </c:scatterChart>
      <c:valAx>
        <c:axId val="772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7903"/>
        <c:crosses val="autoZero"/>
        <c:crossBetween val="midCat"/>
      </c:valAx>
      <c:valAx>
        <c:axId val="772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MgO2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[SummaryData_2022_resp.xlsx]POPULATION!PivotTable20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POPULATION!$K$30:$K$31</c:f>
              <c:strCache>
                <c:ptCount val="1"/>
                <c:pt idx="0">
                  <c:v>Chauvel Reef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POPULATION!$J$32:$J$36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POPULATION!$K$32:$K$36</c:f>
              <c:numCache>
                <c:formatCode>General</c:formatCode>
                <c:ptCount val="4"/>
                <c:pt idx="0">
                  <c:v>34.82768827574818</c:v>
                </c:pt>
                <c:pt idx="1">
                  <c:v>29.136866229999995</c:v>
                </c:pt>
                <c:pt idx="2">
                  <c:v>31.751187557999998</c:v>
                </c:pt>
                <c:pt idx="3">
                  <c:v>33.00412438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F-41AD-B98C-8ADF53B8015F}"/>
            </c:ext>
          </c:extLst>
        </c:ser>
        <c:ser>
          <c:idx val="1"/>
          <c:order val="1"/>
          <c:tx>
            <c:strRef>
              <c:f>POPULATION!$L$30:$L$31</c:f>
              <c:strCache>
                <c:ptCount val="1"/>
                <c:pt idx="0">
                  <c:v>Cockermouth Island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POPULATION!$J$32:$J$36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POPULATION!$L$32:$L$36</c:f>
              <c:numCache>
                <c:formatCode>General</c:formatCode>
                <c:ptCount val="4"/>
                <c:pt idx="0">
                  <c:v>54.939316801728921</c:v>
                </c:pt>
                <c:pt idx="1">
                  <c:v>59.324712481999995</c:v>
                </c:pt>
                <c:pt idx="2">
                  <c:v>53.313327219999991</c:v>
                </c:pt>
                <c:pt idx="3">
                  <c:v>39.902171565999993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F-41AD-B98C-8ADF53B8015F}"/>
            </c:ext>
          </c:extLst>
        </c:ser>
        <c:ser>
          <c:idx val="2"/>
          <c:order val="2"/>
          <c:tx>
            <c:strRef>
              <c:f>POPULATION!$M$30:$M$31</c:f>
              <c:strCache>
                <c:ptCount val="1"/>
                <c:pt idx="0">
                  <c:v>Keswick Island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POPULATION!$J$32:$J$36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POPULATION!$M$32:$M$36</c:f>
              <c:numCache>
                <c:formatCode>General</c:formatCode>
                <c:ptCount val="4"/>
                <c:pt idx="0">
                  <c:v>33.105359819862116</c:v>
                </c:pt>
                <c:pt idx="1">
                  <c:v>38.658110880000002</c:v>
                </c:pt>
                <c:pt idx="2">
                  <c:v>24.83799174</c:v>
                </c:pt>
                <c:pt idx="3">
                  <c:v>22.478788189999996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F-41AD-B98C-8ADF53B8015F}"/>
            </c:ext>
          </c:extLst>
        </c:ser>
        <c:ser>
          <c:idx val="3"/>
          <c:order val="3"/>
          <c:tx>
            <c:strRef>
              <c:f>POPULATION!$N$30:$N$31</c:f>
              <c:strCache>
                <c:ptCount val="1"/>
                <c:pt idx="0">
                  <c:v>Sudbury Reef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POPULATION!$J$32:$J$36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POPULATION!$N$32:$N$36</c:f>
              <c:numCache>
                <c:formatCode>General</c:formatCode>
                <c:ptCount val="4"/>
                <c:pt idx="0">
                  <c:v>77.895737161696587</c:v>
                </c:pt>
                <c:pt idx="1">
                  <c:v>78.176117070000004</c:v>
                </c:pt>
                <c:pt idx="2">
                  <c:v>75.488364430000004</c:v>
                </c:pt>
                <c:pt idx="3">
                  <c:v>81.763502189999997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F-41AD-B98C-8ADF53B8015F}"/>
            </c:ext>
          </c:extLst>
        </c:ser>
        <c:ser>
          <c:idx val="4"/>
          <c:order val="4"/>
          <c:tx>
            <c:strRef>
              <c:f>POPULATION!$O$30:$O$31</c:f>
              <c:strCache>
                <c:ptCount val="1"/>
                <c:pt idx="0">
                  <c:v>Tongue Reef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POPULATION!$J$32:$J$36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POPULATION!$O$32:$O$36</c:f>
              <c:numCache>
                <c:formatCode>General</c:formatCode>
                <c:ptCount val="4"/>
                <c:pt idx="0">
                  <c:v>61.768047357069115</c:v>
                </c:pt>
                <c:pt idx="1">
                  <c:v>73.544430450000007</c:v>
                </c:pt>
                <c:pt idx="2">
                  <c:v>75.895499181999995</c:v>
                </c:pt>
                <c:pt idx="3">
                  <c:v>50.326997740000003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F-41AD-B98C-8ADF53B8015F}"/>
            </c:ext>
          </c:extLst>
        </c:ser>
        <c:ser>
          <c:idx val="5"/>
          <c:order val="5"/>
          <c:tx>
            <c:strRef>
              <c:f>POPULATION!$P$30:$P$31</c:f>
              <c:strCache>
                <c:ptCount val="1"/>
                <c:pt idx="0">
                  <c:v>Vlassof Cay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POPULATION!$J$32:$J$36</c:f>
              <c:strCache>
                <c:ptCount val="4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</c:strCache>
            </c:strRef>
          </c:cat>
          <c:val>
            <c:numRef>
              <c:f>POPULATION!$P$32:$P$36</c:f>
              <c:numCache>
                <c:formatCode>General</c:formatCode>
                <c:ptCount val="4"/>
                <c:pt idx="0">
                  <c:v>80.813562523812564</c:v>
                </c:pt>
                <c:pt idx="1">
                  <c:v>93.996296389999998</c:v>
                </c:pt>
                <c:pt idx="2">
                  <c:v>80.409697489999999</c:v>
                </c:pt>
                <c:pt idx="3">
                  <c:v>68.330350429999996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EF-41AD-B98C-8ADF53B8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82272"/>
        <c:axId val="789483936"/>
      </c:lineChart>
      <c:catAx>
        <c:axId val="7894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83936"/>
        <c:crosses val="autoZero"/>
        <c:auto val="1"/>
        <c:lblAlgn val="ctr"/>
        <c:lblOffset val="100"/>
        <c:noMultiLvlLbl val="0"/>
      </c:catAx>
      <c:valAx>
        <c:axId val="7894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net_mgo2/hr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58F-4D69-9AE5-01B22211087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9B3-4744-A342-0517364521DC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9B3-4744-A342-0517364521DC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9B3-4744-A342-0517364521DC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data!$E$2:$E$55</c:f>
              <c:numCache>
                <c:formatCode>0.00000</c:formatCode>
                <c:ptCount val="54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3.6839999999999998E-2</c:v>
                </c:pt>
                <c:pt idx="4">
                  <c:v>3.2030000000000003E-2</c:v>
                </c:pt>
                <c:pt idx="5">
                  <c:v>2.6329999999999999E-2</c:v>
                </c:pt>
                <c:pt idx="6">
                  <c:v>3.524E-2</c:v>
                </c:pt>
                <c:pt idx="7">
                  <c:v>2.9219999999999999E-2</c:v>
                </c:pt>
                <c:pt idx="8">
                  <c:v>2.0719999999999999E-2</c:v>
                </c:pt>
                <c:pt idx="9">
                  <c:v>2.8000000000000001E-2</c:v>
                </c:pt>
                <c:pt idx="10">
                  <c:v>3.4569999999999997E-2</c:v>
                </c:pt>
                <c:pt idx="11">
                  <c:v>3.075E-2</c:v>
                </c:pt>
                <c:pt idx="12">
                  <c:v>2.3709999999999998E-2</c:v>
                </c:pt>
                <c:pt idx="13">
                  <c:v>3.1699999999999999E-2</c:v>
                </c:pt>
                <c:pt idx="14">
                  <c:v>2.7879999999999999E-2</c:v>
                </c:pt>
                <c:pt idx="15">
                  <c:v>3.0079999999999999E-2</c:v>
                </c:pt>
                <c:pt idx="16">
                  <c:v>2.8799999999999999E-2</c:v>
                </c:pt>
                <c:pt idx="17">
                  <c:v>1.345E-2</c:v>
                </c:pt>
                <c:pt idx="18">
                  <c:v>2.418E-2</c:v>
                </c:pt>
                <c:pt idx="19">
                  <c:v>3.5610000000000003E-2</c:v>
                </c:pt>
                <c:pt idx="20">
                  <c:v>4.0160000000000001E-2</c:v>
                </c:pt>
                <c:pt idx="21">
                  <c:v>4.0050000000000002E-2</c:v>
                </c:pt>
                <c:pt idx="22">
                  <c:v>4.2349999999999999E-2</c:v>
                </c:pt>
                <c:pt idx="23">
                  <c:v>2.3300000000000001E-2</c:v>
                </c:pt>
                <c:pt idx="24">
                  <c:v>1.8290000000000001E-2</c:v>
                </c:pt>
                <c:pt idx="25">
                  <c:v>2.8840000000000001E-2</c:v>
                </c:pt>
                <c:pt idx="26">
                  <c:v>3.7920000000000002E-2</c:v>
                </c:pt>
                <c:pt idx="27">
                  <c:v>5.0999999999999997E-2</c:v>
                </c:pt>
                <c:pt idx="28">
                  <c:v>3.2239999999999998E-2</c:v>
                </c:pt>
                <c:pt idx="29">
                  <c:v>4.8800000000000003E-2</c:v>
                </c:pt>
                <c:pt idx="30">
                  <c:v>3.0599999999999999E-2</c:v>
                </c:pt>
                <c:pt idx="31">
                  <c:v>3.0810000000000001E-2</c:v>
                </c:pt>
                <c:pt idx="32">
                  <c:v>4.7100000000000003E-2</c:v>
                </c:pt>
                <c:pt idx="33">
                  <c:v>4.5400000000000003E-2</c:v>
                </c:pt>
                <c:pt idx="34">
                  <c:v>3.6720000000000003E-2</c:v>
                </c:pt>
                <c:pt idx="35">
                  <c:v>2.8400000000000002E-2</c:v>
                </c:pt>
                <c:pt idx="36">
                  <c:v>4.9070000000000003E-2</c:v>
                </c:pt>
                <c:pt idx="37">
                  <c:v>2.477E-2</c:v>
                </c:pt>
                <c:pt idx="38">
                  <c:v>4.5999999999999999E-2</c:v>
                </c:pt>
                <c:pt idx="39">
                  <c:v>5.2780000000000001E-2</c:v>
                </c:pt>
                <c:pt idx="40">
                  <c:v>3.6179999999999997E-2</c:v>
                </c:pt>
                <c:pt idx="41">
                  <c:v>4.0770000000000001E-2</c:v>
                </c:pt>
                <c:pt idx="42">
                  <c:v>3.7920000000000002E-2</c:v>
                </c:pt>
                <c:pt idx="43">
                  <c:v>4.6899999999999997E-2</c:v>
                </c:pt>
                <c:pt idx="44">
                  <c:v>4.4819999999999999E-2</c:v>
                </c:pt>
                <c:pt idx="45">
                  <c:v>2.8750000000000001E-2</c:v>
                </c:pt>
                <c:pt idx="46">
                  <c:v>3.1800000000000002E-2</c:v>
                </c:pt>
                <c:pt idx="47">
                  <c:v>3.3009999999999998E-2</c:v>
                </c:pt>
                <c:pt idx="48">
                  <c:v>4.7329999999999997E-2</c:v>
                </c:pt>
                <c:pt idx="49">
                  <c:v>3.9879999999999999E-2</c:v>
                </c:pt>
                <c:pt idx="50">
                  <c:v>4.2279999999999998E-2</c:v>
                </c:pt>
                <c:pt idx="51">
                  <c:v>5.2249999999999998E-2</c:v>
                </c:pt>
                <c:pt idx="52">
                  <c:v>4.7050000000000002E-2</c:v>
                </c:pt>
                <c:pt idx="53">
                  <c:v>3.6540000000000003E-2</c:v>
                </c:pt>
              </c:numCache>
            </c:numRef>
          </c:xVal>
          <c:yVal>
            <c:numRef>
              <c:f>data!$X$2:$X$55</c:f>
              <c:numCache>
                <c:formatCode>General</c:formatCode>
                <c:ptCount val="54"/>
                <c:pt idx="0">
                  <c:v>2.1911283149999994</c:v>
                </c:pt>
                <c:pt idx="1">
                  <c:v>9.3299757199358737</c:v>
                </c:pt>
                <c:pt idx="2">
                  <c:v>2.2135305757905988</c:v>
                </c:pt>
                <c:pt idx="3">
                  <c:v>2.6879569200000004</c:v>
                </c:pt>
                <c:pt idx="4">
                  <c:v>6.3637204000000018</c:v>
                </c:pt>
                <c:pt idx="5">
                  <c:v>0.48470896999999979</c:v>
                </c:pt>
                <c:pt idx="6">
                  <c:v>2.0589322400000007</c:v>
                </c:pt>
                <c:pt idx="7">
                  <c:v>5.1015490200000002</c:v>
                </c:pt>
                <c:pt idx="8">
                  <c:v>4.3961861150217016</c:v>
                </c:pt>
                <c:pt idx="9">
                  <c:v>9.9777440000000013</c:v>
                </c:pt>
                <c:pt idx="10">
                  <c:v>7.7515744138494904</c:v>
                </c:pt>
                <c:pt idx="11">
                  <c:v>3.765023186367273</c:v>
                </c:pt>
                <c:pt idx="12">
                  <c:v>5.459687473999999</c:v>
                </c:pt>
                <c:pt idx="13">
                  <c:v>5.6476079025384704</c:v>
                </c:pt>
                <c:pt idx="14">
                  <c:v>3.08079576</c:v>
                </c:pt>
                <c:pt idx="15">
                  <c:v>3.4574132480000008</c:v>
                </c:pt>
                <c:pt idx="16">
                  <c:v>8.687191790157172</c:v>
                </c:pt>
                <c:pt idx="17">
                  <c:v>3.6109914400000007</c:v>
                </c:pt>
                <c:pt idx="18">
                  <c:v>3.5012875868165123</c:v>
                </c:pt>
                <c:pt idx="19">
                  <c:v>8.6245134370306111</c:v>
                </c:pt>
                <c:pt idx="20">
                  <c:v>3.6297311591348329</c:v>
                </c:pt>
                <c:pt idx="21">
                  <c:v>9.3142732056208963</c:v>
                </c:pt>
                <c:pt idx="22">
                  <c:v>7.4875056875052834</c:v>
                </c:pt>
                <c:pt idx="23">
                  <c:v>-0.65901953000000013</c:v>
                </c:pt>
                <c:pt idx="24">
                  <c:v>4.708355860570494</c:v>
                </c:pt>
                <c:pt idx="25">
                  <c:v>5.5681243799999987</c:v>
                </c:pt>
                <c:pt idx="26">
                  <c:v>6.7729667580486144</c:v>
                </c:pt>
                <c:pt idx="27">
                  <c:v>8.469743462279089</c:v>
                </c:pt>
                <c:pt idx="28">
                  <c:v>7.0322522800000007</c:v>
                </c:pt>
                <c:pt idx="29">
                  <c:v>6.6895869599999997</c:v>
                </c:pt>
                <c:pt idx="30">
                  <c:v>4.9009847400000002</c:v>
                </c:pt>
                <c:pt idx="31">
                  <c:v>7.835938109999999</c:v>
                </c:pt>
                <c:pt idx="32">
                  <c:v>11.671902810000001</c:v>
                </c:pt>
                <c:pt idx="33">
                  <c:v>8.6851497466153855</c:v>
                </c:pt>
                <c:pt idx="34">
                  <c:v>6.3581267520000004</c:v>
                </c:pt>
                <c:pt idx="35">
                  <c:v>3.910961162753499</c:v>
                </c:pt>
                <c:pt idx="36">
                  <c:v>5.218206847000002</c:v>
                </c:pt>
                <c:pt idx="37">
                  <c:v>3.8727399600000014</c:v>
                </c:pt>
                <c:pt idx="38">
                  <c:v>7.585183427828456</c:v>
                </c:pt>
                <c:pt idx="39">
                  <c:v>8.7290625239999997</c:v>
                </c:pt>
                <c:pt idx="40">
                  <c:v>9.7375750127584144</c:v>
                </c:pt>
                <c:pt idx="41">
                  <c:v>9.9203054945981073</c:v>
                </c:pt>
                <c:pt idx="42">
                  <c:v>4.5415646400000007</c:v>
                </c:pt>
                <c:pt idx="43">
                  <c:v>12.163409450884133</c:v>
                </c:pt>
                <c:pt idx="44">
                  <c:v>16.504045988645437</c:v>
                </c:pt>
                <c:pt idx="45">
                  <c:v>5.920938875</c:v>
                </c:pt>
                <c:pt idx="46">
                  <c:v>8.2523320781954759</c:v>
                </c:pt>
                <c:pt idx="47">
                  <c:v>4.9076297100000001</c:v>
                </c:pt>
                <c:pt idx="48">
                  <c:v>10.037755866000001</c:v>
                </c:pt>
                <c:pt idx="49">
                  <c:v>9.742824716699932</c:v>
                </c:pt>
                <c:pt idx="50">
                  <c:v>6.4676430015080779</c:v>
                </c:pt>
                <c:pt idx="51">
                  <c:v>5.5599483716044222</c:v>
                </c:pt>
                <c:pt idx="52">
                  <c:v>5.5905750999999988</c:v>
                </c:pt>
                <c:pt idx="53">
                  <c:v>7.8298688161592169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0-4483-8CC2-2EC97B6C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99423"/>
        <c:axId val="315301919"/>
      </c:scatterChart>
      <c:valAx>
        <c:axId val="3152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01919"/>
        <c:crosses val="autoZero"/>
        <c:crossBetween val="midCat"/>
      </c:valAx>
      <c:valAx>
        <c:axId val="3153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MgO2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data!$E$2:$E$55</c:f>
              <c:numCache>
                <c:formatCode>0.00000</c:formatCode>
                <c:ptCount val="54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3.6839999999999998E-2</c:v>
                </c:pt>
                <c:pt idx="4">
                  <c:v>3.2030000000000003E-2</c:v>
                </c:pt>
                <c:pt idx="5">
                  <c:v>2.6329999999999999E-2</c:v>
                </c:pt>
                <c:pt idx="6">
                  <c:v>3.524E-2</c:v>
                </c:pt>
                <c:pt idx="7">
                  <c:v>2.9219999999999999E-2</c:v>
                </c:pt>
                <c:pt idx="8">
                  <c:v>2.0719999999999999E-2</c:v>
                </c:pt>
                <c:pt idx="9">
                  <c:v>2.8000000000000001E-2</c:v>
                </c:pt>
                <c:pt idx="10">
                  <c:v>3.4569999999999997E-2</c:v>
                </c:pt>
                <c:pt idx="11">
                  <c:v>3.075E-2</c:v>
                </c:pt>
                <c:pt idx="12">
                  <c:v>2.3709999999999998E-2</c:v>
                </c:pt>
                <c:pt idx="13">
                  <c:v>3.1699999999999999E-2</c:v>
                </c:pt>
                <c:pt idx="14">
                  <c:v>2.7879999999999999E-2</c:v>
                </c:pt>
                <c:pt idx="15">
                  <c:v>3.0079999999999999E-2</c:v>
                </c:pt>
                <c:pt idx="16">
                  <c:v>2.8799999999999999E-2</c:v>
                </c:pt>
                <c:pt idx="17">
                  <c:v>1.345E-2</c:v>
                </c:pt>
                <c:pt idx="18">
                  <c:v>2.418E-2</c:v>
                </c:pt>
                <c:pt idx="19">
                  <c:v>3.5610000000000003E-2</c:v>
                </c:pt>
                <c:pt idx="20">
                  <c:v>4.0160000000000001E-2</c:v>
                </c:pt>
                <c:pt idx="21">
                  <c:v>4.0050000000000002E-2</c:v>
                </c:pt>
                <c:pt idx="22">
                  <c:v>4.2349999999999999E-2</c:v>
                </c:pt>
                <c:pt idx="23">
                  <c:v>2.3300000000000001E-2</c:v>
                </c:pt>
                <c:pt idx="24">
                  <c:v>1.8290000000000001E-2</c:v>
                </c:pt>
                <c:pt idx="25">
                  <c:v>2.8840000000000001E-2</c:v>
                </c:pt>
                <c:pt idx="26">
                  <c:v>3.7920000000000002E-2</c:v>
                </c:pt>
                <c:pt idx="27">
                  <c:v>5.0999999999999997E-2</c:v>
                </c:pt>
                <c:pt idx="28">
                  <c:v>3.2239999999999998E-2</c:v>
                </c:pt>
                <c:pt idx="29">
                  <c:v>4.8800000000000003E-2</c:v>
                </c:pt>
                <c:pt idx="30">
                  <c:v>3.0599999999999999E-2</c:v>
                </c:pt>
                <c:pt idx="31">
                  <c:v>3.0810000000000001E-2</c:v>
                </c:pt>
                <c:pt idx="32">
                  <c:v>4.7100000000000003E-2</c:v>
                </c:pt>
                <c:pt idx="33">
                  <c:v>4.5400000000000003E-2</c:v>
                </c:pt>
                <c:pt idx="34">
                  <c:v>3.6720000000000003E-2</c:v>
                </c:pt>
                <c:pt idx="35">
                  <c:v>2.8400000000000002E-2</c:v>
                </c:pt>
                <c:pt idx="36">
                  <c:v>4.9070000000000003E-2</c:v>
                </c:pt>
                <c:pt idx="37">
                  <c:v>2.477E-2</c:v>
                </c:pt>
                <c:pt idx="38">
                  <c:v>4.5999999999999999E-2</c:v>
                </c:pt>
                <c:pt idx="39">
                  <c:v>5.2780000000000001E-2</c:v>
                </c:pt>
                <c:pt idx="40">
                  <c:v>3.6179999999999997E-2</c:v>
                </c:pt>
                <c:pt idx="41">
                  <c:v>4.0770000000000001E-2</c:v>
                </c:pt>
                <c:pt idx="42">
                  <c:v>3.7920000000000002E-2</c:v>
                </c:pt>
                <c:pt idx="43">
                  <c:v>4.6899999999999997E-2</c:v>
                </c:pt>
                <c:pt idx="44">
                  <c:v>4.4819999999999999E-2</c:v>
                </c:pt>
                <c:pt idx="45">
                  <c:v>2.8750000000000001E-2</c:v>
                </c:pt>
                <c:pt idx="46">
                  <c:v>3.1800000000000002E-2</c:v>
                </c:pt>
                <c:pt idx="47">
                  <c:v>3.3009999999999998E-2</c:v>
                </c:pt>
                <c:pt idx="48">
                  <c:v>4.7329999999999997E-2</c:v>
                </c:pt>
                <c:pt idx="49">
                  <c:v>3.9879999999999999E-2</c:v>
                </c:pt>
                <c:pt idx="50">
                  <c:v>4.2279999999999998E-2</c:v>
                </c:pt>
                <c:pt idx="51">
                  <c:v>5.2249999999999998E-2</c:v>
                </c:pt>
                <c:pt idx="52">
                  <c:v>4.7050000000000002E-2</c:v>
                </c:pt>
                <c:pt idx="53">
                  <c:v>3.6540000000000003E-2</c:v>
                </c:pt>
              </c:numCache>
            </c:numRef>
          </c:xVal>
          <c:yVal>
            <c:numRef>
              <c:f>data!$V$2:$V$55</c:f>
              <c:numCache>
                <c:formatCode>General</c:formatCode>
                <c:ptCount val="54"/>
                <c:pt idx="0">
                  <c:v>1.5044394785428017</c:v>
                </c:pt>
                <c:pt idx="1">
                  <c:v>2.9677307389764263</c:v>
                </c:pt>
                <c:pt idx="2">
                  <c:v>1.4944949368049447</c:v>
                </c:pt>
                <c:pt idx="3">
                  <c:v>1.4017166956636644</c:v>
                </c:pt>
                <c:pt idx="4">
                  <c:v>2.6362902628046219</c:v>
                </c:pt>
                <c:pt idx="5">
                  <c:v>1.1036128574725195</c:v>
                </c:pt>
                <c:pt idx="6">
                  <c:v>1.2828935263642087</c:v>
                </c:pt>
                <c:pt idx="7">
                  <c:v>1.837286591214272</c:v>
                </c:pt>
                <c:pt idx="8">
                  <c:v>2.4536949877520806</c:v>
                </c:pt>
                <c:pt idx="9">
                  <c:v>2.9775577704277563</c:v>
                </c:pt>
                <c:pt idx="10">
                  <c:v>2.6918604810418056</c:v>
                </c:pt>
                <c:pt idx="11">
                  <c:v>1.7144386326122099</c:v>
                </c:pt>
                <c:pt idx="12">
                  <c:v>2.7081412686284838</c:v>
                </c:pt>
                <c:pt idx="13">
                  <c:v>1.9808948950495464</c:v>
                </c:pt>
                <c:pt idx="14">
                  <c:v>1.7049794251810266</c:v>
                </c:pt>
                <c:pt idx="15">
                  <c:v>1.56776771733278</c:v>
                </c:pt>
                <c:pt idx="16">
                  <c:v>2.6195622148270941</c:v>
                </c:pt>
                <c:pt idx="17">
                  <c:v>2.3069956283408142</c:v>
                </c:pt>
                <c:pt idx="18">
                  <c:v>1.7286940233805099</c:v>
                </c:pt>
                <c:pt idx="19">
                  <c:v>2.1658495306384036</c:v>
                </c:pt>
                <c:pt idx="20">
                  <c:v>1.4873802979362443</c:v>
                </c:pt>
                <c:pt idx="21">
                  <c:v>2.6531687208994459</c:v>
                </c:pt>
                <c:pt idx="22">
                  <c:v>1.9749298667894319</c:v>
                </c:pt>
                <c:pt idx="23">
                  <c:v>0.86178133536624091</c:v>
                </c:pt>
                <c:pt idx="24">
                  <c:v>2.3902755864361929</c:v>
                </c:pt>
                <c:pt idx="25">
                  <c:v>2.1882735615064099</c:v>
                </c:pt>
                <c:pt idx="26">
                  <c:v>2.3899690240175588</c:v>
                </c:pt>
                <c:pt idx="27">
                  <c:v>1.8673540171355112</c:v>
                </c:pt>
                <c:pt idx="28">
                  <c:v>2.5769715145833865</c:v>
                </c:pt>
                <c:pt idx="29">
                  <c:v>2.4554236899438133</c:v>
                </c:pt>
                <c:pt idx="30">
                  <c:v>2.3469254057690692</c:v>
                </c:pt>
                <c:pt idx="31">
                  <c:v>2.2562161040808464</c:v>
                </c:pt>
                <c:pt idx="32">
                  <c:v>2.7523554618996435</c:v>
                </c:pt>
                <c:pt idx="33">
                  <c:v>2.0523346179084787</c:v>
                </c:pt>
                <c:pt idx="34">
                  <c:v>2.4561567572113363</c:v>
                </c:pt>
                <c:pt idx="35">
                  <c:v>1.8231019813811469</c:v>
                </c:pt>
                <c:pt idx="36">
                  <c:v>1.6745198406657533</c:v>
                </c:pt>
                <c:pt idx="37">
                  <c:v>1.8730769445545772</c:v>
                </c:pt>
                <c:pt idx="38">
                  <c:v>1.8712204879994498</c:v>
                </c:pt>
                <c:pt idx="39">
                  <c:v>2.1290751575311133</c:v>
                </c:pt>
                <c:pt idx="40">
                  <c:v>2.3890507967945416</c:v>
                </c:pt>
                <c:pt idx="41">
                  <c:v>3.222519496244213</c:v>
                </c:pt>
                <c:pt idx="42">
                  <c:v>1.6749299806707205</c:v>
                </c:pt>
                <c:pt idx="43">
                  <c:v>2.556587718160062</c:v>
                </c:pt>
                <c:pt idx="44">
                  <c:v>3.385912036146614</c:v>
                </c:pt>
                <c:pt idx="45">
                  <c:v>2.2806214517121943</c:v>
                </c:pt>
                <c:pt idx="46">
                  <c:v>2.2711972825871025</c:v>
                </c:pt>
                <c:pt idx="47">
                  <c:v>2.0271945279303552</c:v>
                </c:pt>
                <c:pt idx="48">
                  <c:v>2.5138961660087515</c:v>
                </c:pt>
                <c:pt idx="49">
                  <c:v>2.3529080096923258</c:v>
                </c:pt>
                <c:pt idx="50">
                  <c:v>1.9116419073969337</c:v>
                </c:pt>
                <c:pt idx="51">
                  <c:v>1.6473890415287331</c:v>
                </c:pt>
                <c:pt idx="52">
                  <c:v>1.5879599390376657</c:v>
                </c:pt>
                <c:pt idx="53">
                  <c:v>2.3503955996136168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63-4274-B7D3-723A0D75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99423"/>
        <c:axId val="315301919"/>
      </c:scatterChart>
      <c:valAx>
        <c:axId val="3152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01919"/>
        <c:crosses val="autoZero"/>
        <c:crossBetween val="midCat"/>
      </c:valAx>
      <c:valAx>
        <c:axId val="3153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MgO2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7.3903002309468821E-2"/>
          <c:w val="0.84904418197725284"/>
          <c:h val="0.84204033387281552"/>
        </c:manualLayout>
      </c:layout>
      <c:scatterChart>
        <c:scatterStyle val="lineMarker"/>
        <c:varyColors val="0"/>
        <c:ser>
          <c:idx val="0"/>
          <c:order val="0"/>
          <c:tx>
            <c:v>RMR_30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(data!$E$106:$E$130,data!$E$132:$E$150)</c:f>
              <c:numCache>
                <c:formatCode>0.00000</c:formatCode>
                <c:ptCount val="44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3.2030000000000003E-2</c:v>
                </c:pt>
                <c:pt idx="4">
                  <c:v>3.524E-2</c:v>
                </c:pt>
                <c:pt idx="5">
                  <c:v>2.9219999999999999E-2</c:v>
                </c:pt>
                <c:pt idx="6">
                  <c:v>2.0719999999999999E-2</c:v>
                </c:pt>
                <c:pt idx="7">
                  <c:v>2.8000000000000001E-2</c:v>
                </c:pt>
                <c:pt idx="8">
                  <c:v>3.4569999999999997E-2</c:v>
                </c:pt>
                <c:pt idx="9">
                  <c:v>3.075E-2</c:v>
                </c:pt>
                <c:pt idx="10">
                  <c:v>2.3709999999999998E-2</c:v>
                </c:pt>
                <c:pt idx="11">
                  <c:v>3.1699999999999999E-2</c:v>
                </c:pt>
                <c:pt idx="12">
                  <c:v>2.7879999999999999E-2</c:v>
                </c:pt>
                <c:pt idx="13">
                  <c:v>2.8799999999999999E-2</c:v>
                </c:pt>
                <c:pt idx="14">
                  <c:v>1.345E-2</c:v>
                </c:pt>
                <c:pt idx="15">
                  <c:v>2.418E-2</c:v>
                </c:pt>
                <c:pt idx="16">
                  <c:v>4.0160000000000001E-2</c:v>
                </c:pt>
                <c:pt idx="17">
                  <c:v>4.0050000000000002E-2</c:v>
                </c:pt>
                <c:pt idx="18">
                  <c:v>4.2349999999999999E-2</c:v>
                </c:pt>
                <c:pt idx="19">
                  <c:v>1.8290000000000001E-2</c:v>
                </c:pt>
                <c:pt idx="20">
                  <c:v>3.7920000000000002E-2</c:v>
                </c:pt>
                <c:pt idx="21">
                  <c:v>5.0999999999999997E-2</c:v>
                </c:pt>
                <c:pt idx="22">
                  <c:v>3.2239999999999998E-2</c:v>
                </c:pt>
                <c:pt idx="23">
                  <c:v>4.8800000000000003E-2</c:v>
                </c:pt>
                <c:pt idx="24">
                  <c:v>3.0599999999999999E-2</c:v>
                </c:pt>
                <c:pt idx="25">
                  <c:v>4.7100000000000003E-2</c:v>
                </c:pt>
                <c:pt idx="26">
                  <c:v>4.5400000000000003E-2</c:v>
                </c:pt>
                <c:pt idx="27">
                  <c:v>3.6720000000000003E-2</c:v>
                </c:pt>
                <c:pt idx="28">
                  <c:v>4.9070000000000003E-2</c:v>
                </c:pt>
                <c:pt idx="29">
                  <c:v>2.477E-2</c:v>
                </c:pt>
                <c:pt idx="30">
                  <c:v>4.5999999999999999E-2</c:v>
                </c:pt>
                <c:pt idx="31">
                  <c:v>5.2780000000000001E-2</c:v>
                </c:pt>
                <c:pt idx="32">
                  <c:v>3.6179999999999997E-2</c:v>
                </c:pt>
                <c:pt idx="33">
                  <c:v>4.0770000000000001E-2</c:v>
                </c:pt>
                <c:pt idx="34">
                  <c:v>3.7920000000000002E-2</c:v>
                </c:pt>
                <c:pt idx="35">
                  <c:v>4.6899999999999997E-2</c:v>
                </c:pt>
                <c:pt idx="36">
                  <c:v>4.4819999999999999E-2</c:v>
                </c:pt>
                <c:pt idx="37">
                  <c:v>2.8750000000000001E-2</c:v>
                </c:pt>
                <c:pt idx="38">
                  <c:v>3.1800000000000002E-2</c:v>
                </c:pt>
                <c:pt idx="39">
                  <c:v>4.7329999999999997E-2</c:v>
                </c:pt>
                <c:pt idx="40">
                  <c:v>3.9879999999999999E-2</c:v>
                </c:pt>
                <c:pt idx="41">
                  <c:v>4.2279999999999998E-2</c:v>
                </c:pt>
                <c:pt idx="42">
                  <c:v>5.2249999999999998E-2</c:v>
                </c:pt>
                <c:pt idx="43">
                  <c:v>4.7050000000000002E-2</c:v>
                </c:pt>
              </c:numCache>
            </c:numRef>
          </c:xVal>
          <c:yVal>
            <c:numRef>
              <c:f>(data!$L$106:$L$130,data!$L$132:$L$150)</c:f>
              <c:numCache>
                <c:formatCode>General</c:formatCode>
                <c:ptCount val="44"/>
                <c:pt idx="0">
                  <c:v>215.46899999999999</c:v>
                </c:pt>
                <c:pt idx="1">
                  <c:v>176.786</c:v>
                </c:pt>
                <c:pt idx="2">
                  <c:v>195.36500000000001</c:v>
                </c:pt>
                <c:pt idx="3">
                  <c:v>205.352</c:v>
                </c:pt>
                <c:pt idx="4">
                  <c:v>146.43530000000001</c:v>
                </c:pt>
                <c:pt idx="5">
                  <c:v>223.803</c:v>
                </c:pt>
                <c:pt idx="6">
                  <c:v>174.154</c:v>
                </c:pt>
                <c:pt idx="7">
                  <c:v>183.88399999999999</c:v>
                </c:pt>
                <c:pt idx="8">
                  <c:v>172.67</c:v>
                </c:pt>
                <c:pt idx="9">
                  <c:v>163.04599999999999</c:v>
                </c:pt>
                <c:pt idx="10">
                  <c:v>139.11500000000001</c:v>
                </c:pt>
                <c:pt idx="11">
                  <c:v>179.26</c:v>
                </c:pt>
                <c:pt idx="12">
                  <c:v>213.67400000000001</c:v>
                </c:pt>
                <c:pt idx="13">
                  <c:v>227.137</c:v>
                </c:pt>
                <c:pt idx="14">
                  <c:v>228.21700000000001</c:v>
                </c:pt>
                <c:pt idx="15">
                  <c:v>212.84100000000001</c:v>
                </c:pt>
                <c:pt idx="16">
                  <c:v>167.11799999999999</c:v>
                </c:pt>
                <c:pt idx="17">
                  <c:v>208.167</c:v>
                </c:pt>
                <c:pt idx="18">
                  <c:v>143.70099999999999</c:v>
                </c:pt>
                <c:pt idx="19">
                  <c:v>224.84200000000001</c:v>
                </c:pt>
                <c:pt idx="20">
                  <c:v>184.55199999999999</c:v>
                </c:pt>
                <c:pt idx="21">
                  <c:v>178.773</c:v>
                </c:pt>
                <c:pt idx="22">
                  <c:v>123.643</c:v>
                </c:pt>
                <c:pt idx="23">
                  <c:v>123.836</c:v>
                </c:pt>
                <c:pt idx="24">
                  <c:v>128.63800000000001</c:v>
                </c:pt>
                <c:pt idx="25">
                  <c:v>200.6</c:v>
                </c:pt>
                <c:pt idx="26">
                  <c:v>187.65100000000001</c:v>
                </c:pt>
                <c:pt idx="27">
                  <c:v>146.94900000000001</c:v>
                </c:pt>
                <c:pt idx="28">
                  <c:v>138.077</c:v>
                </c:pt>
                <c:pt idx="29">
                  <c:v>218.20140000000001</c:v>
                </c:pt>
                <c:pt idx="30">
                  <c:v>135.048</c:v>
                </c:pt>
                <c:pt idx="31">
                  <c:v>188.315</c:v>
                </c:pt>
                <c:pt idx="32">
                  <c:v>161.94999999999999</c:v>
                </c:pt>
                <c:pt idx="33">
                  <c:v>188.505</c:v>
                </c:pt>
                <c:pt idx="34">
                  <c:v>141.41</c:v>
                </c:pt>
                <c:pt idx="35">
                  <c:v>140.452</c:v>
                </c:pt>
                <c:pt idx="36">
                  <c:v>207.649</c:v>
                </c:pt>
                <c:pt idx="37">
                  <c:v>196.33</c:v>
                </c:pt>
                <c:pt idx="38">
                  <c:v>217.464</c:v>
                </c:pt>
                <c:pt idx="39">
                  <c:v>131.321</c:v>
                </c:pt>
                <c:pt idx="40">
                  <c:v>176.685</c:v>
                </c:pt>
                <c:pt idx="41">
                  <c:v>179.97200000000001</c:v>
                </c:pt>
                <c:pt idx="42">
                  <c:v>123.96</c:v>
                </c:pt>
                <c:pt idx="43">
                  <c:v>141.83799999999999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B-4080-A1F8-56D24F618A3E}"/>
            </c:ext>
          </c:extLst>
        </c:ser>
        <c:ser>
          <c:idx val="1"/>
          <c:order val="1"/>
          <c:tx>
            <c:v>MMR_30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(data!$E$106:$E$130,data!$E$132:$E$149)</c:f>
              <c:numCache>
                <c:formatCode>0.00000</c:formatCode>
                <c:ptCount val="43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3.2030000000000003E-2</c:v>
                </c:pt>
                <c:pt idx="4">
                  <c:v>3.524E-2</c:v>
                </c:pt>
                <c:pt idx="5">
                  <c:v>2.9219999999999999E-2</c:v>
                </c:pt>
                <c:pt idx="6">
                  <c:v>2.0719999999999999E-2</c:v>
                </c:pt>
                <c:pt idx="7">
                  <c:v>2.8000000000000001E-2</c:v>
                </c:pt>
                <c:pt idx="8">
                  <c:v>3.4569999999999997E-2</c:v>
                </c:pt>
                <c:pt idx="9">
                  <c:v>3.075E-2</c:v>
                </c:pt>
                <c:pt idx="10">
                  <c:v>2.3709999999999998E-2</c:v>
                </c:pt>
                <c:pt idx="11">
                  <c:v>3.1699999999999999E-2</c:v>
                </c:pt>
                <c:pt idx="12">
                  <c:v>2.7879999999999999E-2</c:v>
                </c:pt>
                <c:pt idx="13">
                  <c:v>2.8799999999999999E-2</c:v>
                </c:pt>
                <c:pt idx="14">
                  <c:v>1.345E-2</c:v>
                </c:pt>
                <c:pt idx="15">
                  <c:v>2.418E-2</c:v>
                </c:pt>
                <c:pt idx="16">
                  <c:v>4.0160000000000001E-2</c:v>
                </c:pt>
                <c:pt idx="17">
                  <c:v>4.0050000000000002E-2</c:v>
                </c:pt>
                <c:pt idx="18">
                  <c:v>4.2349999999999999E-2</c:v>
                </c:pt>
                <c:pt idx="19">
                  <c:v>1.8290000000000001E-2</c:v>
                </c:pt>
                <c:pt idx="20">
                  <c:v>3.7920000000000002E-2</c:v>
                </c:pt>
                <c:pt idx="21">
                  <c:v>5.0999999999999997E-2</c:v>
                </c:pt>
                <c:pt idx="22">
                  <c:v>3.2239999999999998E-2</c:v>
                </c:pt>
                <c:pt idx="23">
                  <c:v>4.8800000000000003E-2</c:v>
                </c:pt>
                <c:pt idx="24">
                  <c:v>3.0599999999999999E-2</c:v>
                </c:pt>
                <c:pt idx="25">
                  <c:v>4.7100000000000003E-2</c:v>
                </c:pt>
                <c:pt idx="26">
                  <c:v>4.5400000000000003E-2</c:v>
                </c:pt>
                <c:pt idx="27">
                  <c:v>3.6720000000000003E-2</c:v>
                </c:pt>
                <c:pt idx="28">
                  <c:v>4.9070000000000003E-2</c:v>
                </c:pt>
                <c:pt idx="29">
                  <c:v>2.477E-2</c:v>
                </c:pt>
                <c:pt idx="30">
                  <c:v>4.5999999999999999E-2</c:v>
                </c:pt>
                <c:pt idx="31">
                  <c:v>5.2780000000000001E-2</c:v>
                </c:pt>
                <c:pt idx="32">
                  <c:v>3.6179999999999997E-2</c:v>
                </c:pt>
                <c:pt idx="33">
                  <c:v>4.0770000000000001E-2</c:v>
                </c:pt>
                <c:pt idx="34">
                  <c:v>3.7920000000000002E-2</c:v>
                </c:pt>
                <c:pt idx="35">
                  <c:v>4.6899999999999997E-2</c:v>
                </c:pt>
                <c:pt idx="36">
                  <c:v>4.4819999999999999E-2</c:v>
                </c:pt>
                <c:pt idx="37">
                  <c:v>2.8750000000000001E-2</c:v>
                </c:pt>
                <c:pt idx="38">
                  <c:v>3.1800000000000002E-2</c:v>
                </c:pt>
                <c:pt idx="39">
                  <c:v>4.7329999999999997E-2</c:v>
                </c:pt>
                <c:pt idx="40">
                  <c:v>3.9879999999999999E-2</c:v>
                </c:pt>
                <c:pt idx="41">
                  <c:v>4.2279999999999998E-2</c:v>
                </c:pt>
                <c:pt idx="42">
                  <c:v>5.2249999999999998E-2</c:v>
                </c:pt>
              </c:numCache>
            </c:numRef>
          </c:xVal>
          <c:yVal>
            <c:numRef>
              <c:f>(data!$T$106:$T$130,data!$T$132:$T$150)</c:f>
              <c:numCache>
                <c:formatCode>General</c:formatCode>
                <c:ptCount val="44"/>
                <c:pt idx="0">
                  <c:v>222.42599999999999</c:v>
                </c:pt>
                <c:pt idx="1">
                  <c:v>372.50700000000001</c:v>
                </c:pt>
                <c:pt idx="2">
                  <c:v>336.58100000000002</c:v>
                </c:pt>
                <c:pt idx="3">
                  <c:v>249.37299999999999</c:v>
                </c:pt>
                <c:pt idx="4">
                  <c:v>368.71800000000002</c:v>
                </c:pt>
                <c:pt idx="5">
                  <c:v>428.75099999999998</c:v>
                </c:pt>
                <c:pt idx="6">
                  <c:v>419.80200000000002</c:v>
                </c:pt>
                <c:pt idx="7">
                  <c:v>506.41930000000002</c:v>
                </c:pt>
                <c:pt idx="8">
                  <c:v>330.46</c:v>
                </c:pt>
                <c:pt idx="9">
                  <c:v>372.57</c:v>
                </c:pt>
                <c:pt idx="10">
                  <c:v>455.32400000000001</c:v>
                </c:pt>
                <c:pt idx="11">
                  <c:v>391.06299999999999</c:v>
                </c:pt>
                <c:pt idx="12">
                  <c:v>333.096</c:v>
                </c:pt>
                <c:pt idx="13">
                  <c:v>458.80900000000003</c:v>
                </c:pt>
                <c:pt idx="14">
                  <c:v>439.36200000000002</c:v>
                </c:pt>
                <c:pt idx="15">
                  <c:v>433.34</c:v>
                </c:pt>
                <c:pt idx="16">
                  <c:v>305.49599999999998</c:v>
                </c:pt>
                <c:pt idx="17">
                  <c:v>317.07499999999999</c:v>
                </c:pt>
                <c:pt idx="18">
                  <c:v>366.74</c:v>
                </c:pt>
                <c:pt idx="19">
                  <c:v>524.09100000000001</c:v>
                </c:pt>
                <c:pt idx="20">
                  <c:v>404.31099999999998</c:v>
                </c:pt>
                <c:pt idx="21">
                  <c:v>341.19799999999998</c:v>
                </c:pt>
                <c:pt idx="22">
                  <c:v>440.57299999999998</c:v>
                </c:pt>
                <c:pt idx="23">
                  <c:v>349.58</c:v>
                </c:pt>
                <c:pt idx="24">
                  <c:v>445.94</c:v>
                </c:pt>
                <c:pt idx="25">
                  <c:v>472.721</c:v>
                </c:pt>
                <c:pt idx="26">
                  <c:v>256.49459999999999</c:v>
                </c:pt>
                <c:pt idx="27">
                  <c:v>386.90699999999998</c:v>
                </c:pt>
                <c:pt idx="28">
                  <c:v>350.435</c:v>
                </c:pt>
                <c:pt idx="29">
                  <c:v>432.27499999999998</c:v>
                </c:pt>
                <c:pt idx="30">
                  <c:v>379.70699999999999</c:v>
                </c:pt>
                <c:pt idx="31">
                  <c:v>366.08499999999998</c:v>
                </c:pt>
                <c:pt idx="32">
                  <c:v>435.39600000000002</c:v>
                </c:pt>
                <c:pt idx="33">
                  <c:v>425.38</c:v>
                </c:pt>
                <c:pt idx="34">
                  <c:v>323.08100000000002</c:v>
                </c:pt>
                <c:pt idx="35">
                  <c:v>419.68099999999998</c:v>
                </c:pt>
                <c:pt idx="36">
                  <c:v>447.24</c:v>
                </c:pt>
                <c:pt idx="37">
                  <c:v>473.37</c:v>
                </c:pt>
                <c:pt idx="38">
                  <c:v>425.69099999999997</c:v>
                </c:pt>
                <c:pt idx="39">
                  <c:v>386.19499999999999</c:v>
                </c:pt>
                <c:pt idx="40">
                  <c:v>402.96499999999997</c:v>
                </c:pt>
                <c:pt idx="41">
                  <c:v>414.90199999999999</c:v>
                </c:pt>
                <c:pt idx="42">
                  <c:v>360.91500000000002</c:v>
                </c:pt>
                <c:pt idx="43">
                  <c:v>390.16399999999999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B-4080-A1F8-56D24F61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17632"/>
        <c:axId val="2051622656"/>
      </c:scatterChart>
      <c:valAx>
        <c:axId val="20457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22656"/>
        <c:crosses val="autoZero"/>
        <c:crossBetween val="midCat"/>
      </c:valAx>
      <c:valAx>
        <c:axId val="20516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MG02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Net MgO2/hr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(data!$E$106:$E$130,data!$E$132:$E$150)</c:f>
              <c:numCache>
                <c:formatCode>0.00000</c:formatCode>
                <c:ptCount val="44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3.2030000000000003E-2</c:v>
                </c:pt>
                <c:pt idx="4">
                  <c:v>3.524E-2</c:v>
                </c:pt>
                <c:pt idx="5">
                  <c:v>2.9219999999999999E-2</c:v>
                </c:pt>
                <c:pt idx="6">
                  <c:v>2.0719999999999999E-2</c:v>
                </c:pt>
                <c:pt idx="7">
                  <c:v>2.8000000000000001E-2</c:v>
                </c:pt>
                <c:pt idx="8">
                  <c:v>3.4569999999999997E-2</c:v>
                </c:pt>
                <c:pt idx="9">
                  <c:v>3.075E-2</c:v>
                </c:pt>
                <c:pt idx="10">
                  <c:v>2.3709999999999998E-2</c:v>
                </c:pt>
                <c:pt idx="11">
                  <c:v>3.1699999999999999E-2</c:v>
                </c:pt>
                <c:pt idx="12">
                  <c:v>2.7879999999999999E-2</c:v>
                </c:pt>
                <c:pt idx="13">
                  <c:v>2.8799999999999999E-2</c:v>
                </c:pt>
                <c:pt idx="14">
                  <c:v>1.345E-2</c:v>
                </c:pt>
                <c:pt idx="15">
                  <c:v>2.418E-2</c:v>
                </c:pt>
                <c:pt idx="16">
                  <c:v>4.0160000000000001E-2</c:v>
                </c:pt>
                <c:pt idx="17">
                  <c:v>4.0050000000000002E-2</c:v>
                </c:pt>
                <c:pt idx="18">
                  <c:v>4.2349999999999999E-2</c:v>
                </c:pt>
                <c:pt idx="19">
                  <c:v>1.8290000000000001E-2</c:v>
                </c:pt>
                <c:pt idx="20">
                  <c:v>3.7920000000000002E-2</c:v>
                </c:pt>
                <c:pt idx="21">
                  <c:v>5.0999999999999997E-2</c:v>
                </c:pt>
                <c:pt idx="22">
                  <c:v>3.2239999999999998E-2</c:v>
                </c:pt>
                <c:pt idx="23">
                  <c:v>4.8800000000000003E-2</c:v>
                </c:pt>
                <c:pt idx="24">
                  <c:v>3.0599999999999999E-2</c:v>
                </c:pt>
                <c:pt idx="25">
                  <c:v>4.7100000000000003E-2</c:v>
                </c:pt>
                <c:pt idx="26">
                  <c:v>4.5400000000000003E-2</c:v>
                </c:pt>
                <c:pt idx="27">
                  <c:v>3.6720000000000003E-2</c:v>
                </c:pt>
                <c:pt idx="28">
                  <c:v>4.9070000000000003E-2</c:v>
                </c:pt>
                <c:pt idx="29">
                  <c:v>2.477E-2</c:v>
                </c:pt>
                <c:pt idx="30">
                  <c:v>4.5999999999999999E-2</c:v>
                </c:pt>
                <c:pt idx="31">
                  <c:v>5.2780000000000001E-2</c:v>
                </c:pt>
                <c:pt idx="32">
                  <c:v>3.6179999999999997E-2</c:v>
                </c:pt>
                <c:pt idx="33">
                  <c:v>4.0770000000000001E-2</c:v>
                </c:pt>
                <c:pt idx="34">
                  <c:v>3.7920000000000002E-2</c:v>
                </c:pt>
                <c:pt idx="35">
                  <c:v>4.6899999999999997E-2</c:v>
                </c:pt>
                <c:pt idx="36">
                  <c:v>4.4819999999999999E-2</c:v>
                </c:pt>
                <c:pt idx="37">
                  <c:v>2.8750000000000001E-2</c:v>
                </c:pt>
                <c:pt idx="38">
                  <c:v>3.1800000000000002E-2</c:v>
                </c:pt>
                <c:pt idx="39">
                  <c:v>4.7329999999999997E-2</c:v>
                </c:pt>
                <c:pt idx="40">
                  <c:v>3.9879999999999999E-2</c:v>
                </c:pt>
                <c:pt idx="41">
                  <c:v>4.2279999999999998E-2</c:v>
                </c:pt>
                <c:pt idx="42">
                  <c:v>5.2249999999999998E-2</c:v>
                </c:pt>
                <c:pt idx="43">
                  <c:v>4.7050000000000002E-2</c:v>
                </c:pt>
              </c:numCache>
            </c:numRef>
          </c:xVal>
          <c:yVal>
            <c:numRef>
              <c:f>(data!$T$106:$T$130,data!$T$132:$T$150)</c:f>
              <c:numCache>
                <c:formatCode>General</c:formatCode>
                <c:ptCount val="44"/>
                <c:pt idx="0">
                  <c:v>222.42599999999999</c:v>
                </c:pt>
                <c:pt idx="1">
                  <c:v>372.50700000000001</c:v>
                </c:pt>
                <c:pt idx="2">
                  <c:v>336.58100000000002</c:v>
                </c:pt>
                <c:pt idx="3">
                  <c:v>249.37299999999999</c:v>
                </c:pt>
                <c:pt idx="4">
                  <c:v>368.71800000000002</c:v>
                </c:pt>
                <c:pt idx="5">
                  <c:v>428.75099999999998</c:v>
                </c:pt>
                <c:pt idx="6">
                  <c:v>419.80200000000002</c:v>
                </c:pt>
                <c:pt idx="7">
                  <c:v>506.41930000000002</c:v>
                </c:pt>
                <c:pt idx="8">
                  <c:v>330.46</c:v>
                </c:pt>
                <c:pt idx="9">
                  <c:v>372.57</c:v>
                </c:pt>
                <c:pt idx="10">
                  <c:v>455.32400000000001</c:v>
                </c:pt>
                <c:pt idx="11">
                  <c:v>391.06299999999999</c:v>
                </c:pt>
                <c:pt idx="12">
                  <c:v>333.096</c:v>
                </c:pt>
                <c:pt idx="13">
                  <c:v>458.80900000000003</c:v>
                </c:pt>
                <c:pt idx="14">
                  <c:v>439.36200000000002</c:v>
                </c:pt>
                <c:pt idx="15">
                  <c:v>433.34</c:v>
                </c:pt>
                <c:pt idx="16">
                  <c:v>305.49599999999998</c:v>
                </c:pt>
                <c:pt idx="17">
                  <c:v>317.07499999999999</c:v>
                </c:pt>
                <c:pt idx="18">
                  <c:v>366.74</c:v>
                </c:pt>
                <c:pt idx="19">
                  <c:v>524.09100000000001</c:v>
                </c:pt>
                <c:pt idx="20">
                  <c:v>404.31099999999998</c:v>
                </c:pt>
                <c:pt idx="21">
                  <c:v>341.19799999999998</c:v>
                </c:pt>
                <c:pt idx="22">
                  <c:v>440.57299999999998</c:v>
                </c:pt>
                <c:pt idx="23">
                  <c:v>349.58</c:v>
                </c:pt>
                <c:pt idx="24">
                  <c:v>445.94</c:v>
                </c:pt>
                <c:pt idx="25">
                  <c:v>472.721</c:v>
                </c:pt>
                <c:pt idx="26">
                  <c:v>256.49459999999999</c:v>
                </c:pt>
                <c:pt idx="27">
                  <c:v>386.90699999999998</c:v>
                </c:pt>
                <c:pt idx="28">
                  <c:v>350.435</c:v>
                </c:pt>
                <c:pt idx="29">
                  <c:v>432.27499999999998</c:v>
                </c:pt>
                <c:pt idx="30">
                  <c:v>379.70699999999999</c:v>
                </c:pt>
                <c:pt idx="31">
                  <c:v>366.08499999999998</c:v>
                </c:pt>
                <c:pt idx="32">
                  <c:v>435.39600000000002</c:v>
                </c:pt>
                <c:pt idx="33">
                  <c:v>425.38</c:v>
                </c:pt>
                <c:pt idx="34">
                  <c:v>323.08100000000002</c:v>
                </c:pt>
                <c:pt idx="35">
                  <c:v>419.68099999999998</c:v>
                </c:pt>
                <c:pt idx="36">
                  <c:v>447.24</c:v>
                </c:pt>
                <c:pt idx="37">
                  <c:v>473.37</c:v>
                </c:pt>
                <c:pt idx="38">
                  <c:v>425.69099999999997</c:v>
                </c:pt>
                <c:pt idx="39">
                  <c:v>386.19499999999999</c:v>
                </c:pt>
                <c:pt idx="40">
                  <c:v>402.96499999999997</c:v>
                </c:pt>
                <c:pt idx="41">
                  <c:v>414.90199999999999</c:v>
                </c:pt>
                <c:pt idx="42">
                  <c:v>360.91500000000002</c:v>
                </c:pt>
                <c:pt idx="43">
                  <c:v>390.16399999999999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8-4CAF-B478-811C084B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71824"/>
        <c:axId val="2109869744"/>
      </c:scatterChart>
      <c:valAx>
        <c:axId val="21098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69744"/>
        <c:crosses val="autoZero"/>
        <c:crossBetween val="midCat"/>
      </c:valAx>
      <c:valAx>
        <c:axId val="21098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MgO2/hr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Core_RMR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data!$E$106:$E$130</c:f>
              <c:numCache>
                <c:formatCode>0.00000</c:formatCode>
                <c:ptCount val="25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3.2030000000000003E-2</c:v>
                </c:pt>
                <c:pt idx="4">
                  <c:v>3.524E-2</c:v>
                </c:pt>
                <c:pt idx="5">
                  <c:v>2.9219999999999999E-2</c:v>
                </c:pt>
                <c:pt idx="6">
                  <c:v>2.0719999999999999E-2</c:v>
                </c:pt>
                <c:pt idx="7">
                  <c:v>2.8000000000000001E-2</c:v>
                </c:pt>
                <c:pt idx="8">
                  <c:v>3.4569999999999997E-2</c:v>
                </c:pt>
                <c:pt idx="9">
                  <c:v>3.075E-2</c:v>
                </c:pt>
                <c:pt idx="10">
                  <c:v>2.3709999999999998E-2</c:v>
                </c:pt>
                <c:pt idx="11">
                  <c:v>3.1699999999999999E-2</c:v>
                </c:pt>
                <c:pt idx="12">
                  <c:v>2.7879999999999999E-2</c:v>
                </c:pt>
                <c:pt idx="13">
                  <c:v>2.8799999999999999E-2</c:v>
                </c:pt>
                <c:pt idx="14">
                  <c:v>1.345E-2</c:v>
                </c:pt>
                <c:pt idx="15">
                  <c:v>2.418E-2</c:v>
                </c:pt>
                <c:pt idx="16">
                  <c:v>4.0160000000000001E-2</c:v>
                </c:pt>
                <c:pt idx="17">
                  <c:v>4.0050000000000002E-2</c:v>
                </c:pt>
                <c:pt idx="18">
                  <c:v>4.2349999999999999E-2</c:v>
                </c:pt>
                <c:pt idx="19">
                  <c:v>1.8290000000000001E-2</c:v>
                </c:pt>
                <c:pt idx="20">
                  <c:v>3.7920000000000002E-2</c:v>
                </c:pt>
                <c:pt idx="21">
                  <c:v>5.0999999999999997E-2</c:v>
                </c:pt>
                <c:pt idx="22">
                  <c:v>3.2239999999999998E-2</c:v>
                </c:pt>
                <c:pt idx="23">
                  <c:v>4.8800000000000003E-2</c:v>
                </c:pt>
                <c:pt idx="24">
                  <c:v>3.0599999999999999E-2</c:v>
                </c:pt>
              </c:numCache>
            </c:numRef>
          </c:xVal>
          <c:yVal>
            <c:numRef>
              <c:f>data!$L$106:$L$130</c:f>
              <c:numCache>
                <c:formatCode>General</c:formatCode>
                <c:ptCount val="25"/>
                <c:pt idx="0">
                  <c:v>215.46899999999999</c:v>
                </c:pt>
                <c:pt idx="1">
                  <c:v>176.786</c:v>
                </c:pt>
                <c:pt idx="2">
                  <c:v>195.36500000000001</c:v>
                </c:pt>
                <c:pt idx="3">
                  <c:v>205.352</c:v>
                </c:pt>
                <c:pt idx="4">
                  <c:v>146.43530000000001</c:v>
                </c:pt>
                <c:pt idx="5">
                  <c:v>223.803</c:v>
                </c:pt>
                <c:pt idx="6">
                  <c:v>174.154</c:v>
                </c:pt>
                <c:pt idx="7">
                  <c:v>183.88399999999999</c:v>
                </c:pt>
                <c:pt idx="8">
                  <c:v>172.67</c:v>
                </c:pt>
                <c:pt idx="9">
                  <c:v>163.04599999999999</c:v>
                </c:pt>
                <c:pt idx="10">
                  <c:v>139.11500000000001</c:v>
                </c:pt>
                <c:pt idx="11">
                  <c:v>179.26</c:v>
                </c:pt>
                <c:pt idx="12">
                  <c:v>213.67400000000001</c:v>
                </c:pt>
                <c:pt idx="13">
                  <c:v>227.137</c:v>
                </c:pt>
                <c:pt idx="14">
                  <c:v>228.21700000000001</c:v>
                </c:pt>
                <c:pt idx="15">
                  <c:v>212.84100000000001</c:v>
                </c:pt>
                <c:pt idx="16">
                  <c:v>167.11799999999999</c:v>
                </c:pt>
                <c:pt idx="17">
                  <c:v>208.167</c:v>
                </c:pt>
                <c:pt idx="18">
                  <c:v>143.70099999999999</c:v>
                </c:pt>
                <c:pt idx="19">
                  <c:v>224.84200000000001</c:v>
                </c:pt>
                <c:pt idx="20">
                  <c:v>184.55199999999999</c:v>
                </c:pt>
                <c:pt idx="21">
                  <c:v>178.773</c:v>
                </c:pt>
                <c:pt idx="22">
                  <c:v>123.643</c:v>
                </c:pt>
                <c:pt idx="23">
                  <c:v>123.836</c:v>
                </c:pt>
                <c:pt idx="24">
                  <c:v>128.63800000000001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5-4BF4-AD69-2D9E26112C4D}"/>
            </c:ext>
          </c:extLst>
        </c:ser>
        <c:ser>
          <c:idx val="1"/>
          <c:order val="1"/>
          <c:tx>
            <c:v>Leading_RMR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data!$E$132:$E$150</c:f>
              <c:numCache>
                <c:formatCode>0.00000</c:formatCode>
                <c:ptCount val="19"/>
                <c:pt idx="0">
                  <c:v>4.7100000000000003E-2</c:v>
                </c:pt>
                <c:pt idx="1">
                  <c:v>4.5400000000000003E-2</c:v>
                </c:pt>
                <c:pt idx="2">
                  <c:v>3.6720000000000003E-2</c:v>
                </c:pt>
                <c:pt idx="3">
                  <c:v>4.9070000000000003E-2</c:v>
                </c:pt>
                <c:pt idx="4">
                  <c:v>2.477E-2</c:v>
                </c:pt>
                <c:pt idx="5">
                  <c:v>4.5999999999999999E-2</c:v>
                </c:pt>
                <c:pt idx="6">
                  <c:v>5.2780000000000001E-2</c:v>
                </c:pt>
                <c:pt idx="7">
                  <c:v>3.6179999999999997E-2</c:v>
                </c:pt>
                <c:pt idx="8">
                  <c:v>4.0770000000000001E-2</c:v>
                </c:pt>
                <c:pt idx="9">
                  <c:v>3.7920000000000002E-2</c:v>
                </c:pt>
                <c:pt idx="10">
                  <c:v>4.6899999999999997E-2</c:v>
                </c:pt>
                <c:pt idx="11">
                  <c:v>4.4819999999999999E-2</c:v>
                </c:pt>
                <c:pt idx="12">
                  <c:v>2.8750000000000001E-2</c:v>
                </c:pt>
                <c:pt idx="13">
                  <c:v>3.1800000000000002E-2</c:v>
                </c:pt>
                <c:pt idx="14">
                  <c:v>4.7329999999999997E-2</c:v>
                </c:pt>
                <c:pt idx="15">
                  <c:v>3.9879999999999999E-2</c:v>
                </c:pt>
                <c:pt idx="16">
                  <c:v>4.2279999999999998E-2</c:v>
                </c:pt>
                <c:pt idx="17">
                  <c:v>5.2249999999999998E-2</c:v>
                </c:pt>
                <c:pt idx="18">
                  <c:v>4.7050000000000002E-2</c:v>
                </c:pt>
              </c:numCache>
            </c:numRef>
          </c:xVal>
          <c:yVal>
            <c:numRef>
              <c:f>data!$L$132:$L$150</c:f>
              <c:numCache>
                <c:formatCode>General</c:formatCode>
                <c:ptCount val="19"/>
                <c:pt idx="0">
                  <c:v>200.6</c:v>
                </c:pt>
                <c:pt idx="1">
                  <c:v>187.65100000000001</c:v>
                </c:pt>
                <c:pt idx="2">
                  <c:v>146.94900000000001</c:v>
                </c:pt>
                <c:pt idx="3">
                  <c:v>138.077</c:v>
                </c:pt>
                <c:pt idx="4">
                  <c:v>218.20140000000001</c:v>
                </c:pt>
                <c:pt idx="5">
                  <c:v>135.048</c:v>
                </c:pt>
                <c:pt idx="6">
                  <c:v>188.315</c:v>
                </c:pt>
                <c:pt idx="7">
                  <c:v>161.94999999999999</c:v>
                </c:pt>
                <c:pt idx="8">
                  <c:v>188.505</c:v>
                </c:pt>
                <c:pt idx="9">
                  <c:v>141.41</c:v>
                </c:pt>
                <c:pt idx="10">
                  <c:v>140.452</c:v>
                </c:pt>
                <c:pt idx="11">
                  <c:v>207.649</c:v>
                </c:pt>
                <c:pt idx="12">
                  <c:v>196.33</c:v>
                </c:pt>
                <c:pt idx="13">
                  <c:v>217.464</c:v>
                </c:pt>
                <c:pt idx="14">
                  <c:v>131.321</c:v>
                </c:pt>
                <c:pt idx="15">
                  <c:v>176.685</c:v>
                </c:pt>
                <c:pt idx="16">
                  <c:v>179.97200000000001</c:v>
                </c:pt>
                <c:pt idx="17">
                  <c:v>123.96</c:v>
                </c:pt>
                <c:pt idx="18">
                  <c:v>141.83799999999999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5-4BF4-AD69-2D9E26112C4D}"/>
            </c:ext>
          </c:extLst>
        </c:ser>
        <c:ser>
          <c:idx val="2"/>
          <c:order val="2"/>
          <c:tx>
            <c:v>Core_MMR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data!$E$106:$E$130</c:f>
              <c:numCache>
                <c:formatCode>0.00000</c:formatCode>
                <c:ptCount val="25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3.2030000000000003E-2</c:v>
                </c:pt>
                <c:pt idx="4">
                  <c:v>3.524E-2</c:v>
                </c:pt>
                <c:pt idx="5">
                  <c:v>2.9219999999999999E-2</c:v>
                </c:pt>
                <c:pt idx="6">
                  <c:v>2.0719999999999999E-2</c:v>
                </c:pt>
                <c:pt idx="7">
                  <c:v>2.8000000000000001E-2</c:v>
                </c:pt>
                <c:pt idx="8">
                  <c:v>3.4569999999999997E-2</c:v>
                </c:pt>
                <c:pt idx="9">
                  <c:v>3.075E-2</c:v>
                </c:pt>
                <c:pt idx="10">
                  <c:v>2.3709999999999998E-2</c:v>
                </c:pt>
                <c:pt idx="11">
                  <c:v>3.1699999999999999E-2</c:v>
                </c:pt>
                <c:pt idx="12">
                  <c:v>2.7879999999999999E-2</c:v>
                </c:pt>
                <c:pt idx="13">
                  <c:v>2.8799999999999999E-2</c:v>
                </c:pt>
                <c:pt idx="14">
                  <c:v>1.345E-2</c:v>
                </c:pt>
                <c:pt idx="15">
                  <c:v>2.418E-2</c:v>
                </c:pt>
                <c:pt idx="16">
                  <c:v>4.0160000000000001E-2</c:v>
                </c:pt>
                <c:pt idx="17">
                  <c:v>4.0050000000000002E-2</c:v>
                </c:pt>
                <c:pt idx="18">
                  <c:v>4.2349999999999999E-2</c:v>
                </c:pt>
                <c:pt idx="19">
                  <c:v>1.8290000000000001E-2</c:v>
                </c:pt>
                <c:pt idx="20">
                  <c:v>3.7920000000000002E-2</c:v>
                </c:pt>
                <c:pt idx="21">
                  <c:v>5.0999999999999997E-2</c:v>
                </c:pt>
                <c:pt idx="22">
                  <c:v>3.2239999999999998E-2</c:v>
                </c:pt>
                <c:pt idx="23">
                  <c:v>4.8800000000000003E-2</c:v>
                </c:pt>
                <c:pt idx="24">
                  <c:v>3.0599999999999999E-2</c:v>
                </c:pt>
              </c:numCache>
            </c:numRef>
          </c:xVal>
          <c:yVal>
            <c:numRef>
              <c:f>data!$T$106:$T$130</c:f>
              <c:numCache>
                <c:formatCode>General</c:formatCode>
                <c:ptCount val="25"/>
                <c:pt idx="0">
                  <c:v>222.42599999999999</c:v>
                </c:pt>
                <c:pt idx="1">
                  <c:v>372.50700000000001</c:v>
                </c:pt>
                <c:pt idx="2">
                  <c:v>336.58100000000002</c:v>
                </c:pt>
                <c:pt idx="3">
                  <c:v>249.37299999999999</c:v>
                </c:pt>
                <c:pt idx="4">
                  <c:v>368.71800000000002</c:v>
                </c:pt>
                <c:pt idx="5">
                  <c:v>428.75099999999998</c:v>
                </c:pt>
                <c:pt idx="6">
                  <c:v>419.80200000000002</c:v>
                </c:pt>
                <c:pt idx="7">
                  <c:v>506.41930000000002</c:v>
                </c:pt>
                <c:pt idx="8">
                  <c:v>330.46</c:v>
                </c:pt>
                <c:pt idx="9">
                  <c:v>372.57</c:v>
                </c:pt>
                <c:pt idx="10">
                  <c:v>455.32400000000001</c:v>
                </c:pt>
                <c:pt idx="11">
                  <c:v>391.06299999999999</c:v>
                </c:pt>
                <c:pt idx="12">
                  <c:v>333.096</c:v>
                </c:pt>
                <c:pt idx="13">
                  <c:v>458.80900000000003</c:v>
                </c:pt>
                <c:pt idx="14">
                  <c:v>439.36200000000002</c:v>
                </c:pt>
                <c:pt idx="15">
                  <c:v>433.34</c:v>
                </c:pt>
                <c:pt idx="16">
                  <c:v>305.49599999999998</c:v>
                </c:pt>
                <c:pt idx="17">
                  <c:v>317.07499999999999</c:v>
                </c:pt>
                <c:pt idx="18">
                  <c:v>366.74</c:v>
                </c:pt>
                <c:pt idx="19">
                  <c:v>524.09100000000001</c:v>
                </c:pt>
                <c:pt idx="20">
                  <c:v>404.31099999999998</c:v>
                </c:pt>
                <c:pt idx="21">
                  <c:v>341.19799999999998</c:v>
                </c:pt>
                <c:pt idx="22">
                  <c:v>440.57299999999998</c:v>
                </c:pt>
                <c:pt idx="23">
                  <c:v>349.58</c:v>
                </c:pt>
                <c:pt idx="24">
                  <c:v>445.94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5-4BF4-AD69-2D9E26112C4D}"/>
            </c:ext>
          </c:extLst>
        </c:ser>
        <c:ser>
          <c:idx val="3"/>
          <c:order val="3"/>
          <c:tx>
            <c:v>Leading MMR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data!$E$132:$E$150</c:f>
              <c:numCache>
                <c:formatCode>0.00000</c:formatCode>
                <c:ptCount val="19"/>
                <c:pt idx="0">
                  <c:v>4.7100000000000003E-2</c:v>
                </c:pt>
                <c:pt idx="1">
                  <c:v>4.5400000000000003E-2</c:v>
                </c:pt>
                <c:pt idx="2">
                  <c:v>3.6720000000000003E-2</c:v>
                </c:pt>
                <c:pt idx="3">
                  <c:v>4.9070000000000003E-2</c:v>
                </c:pt>
                <c:pt idx="4">
                  <c:v>2.477E-2</c:v>
                </c:pt>
                <c:pt idx="5">
                  <c:v>4.5999999999999999E-2</c:v>
                </c:pt>
                <c:pt idx="6">
                  <c:v>5.2780000000000001E-2</c:v>
                </c:pt>
                <c:pt idx="7">
                  <c:v>3.6179999999999997E-2</c:v>
                </c:pt>
                <c:pt idx="8">
                  <c:v>4.0770000000000001E-2</c:v>
                </c:pt>
                <c:pt idx="9">
                  <c:v>3.7920000000000002E-2</c:v>
                </c:pt>
                <c:pt idx="10">
                  <c:v>4.6899999999999997E-2</c:v>
                </c:pt>
                <c:pt idx="11">
                  <c:v>4.4819999999999999E-2</c:v>
                </c:pt>
                <c:pt idx="12">
                  <c:v>2.8750000000000001E-2</c:v>
                </c:pt>
                <c:pt idx="13">
                  <c:v>3.1800000000000002E-2</c:v>
                </c:pt>
                <c:pt idx="14">
                  <c:v>4.7329999999999997E-2</c:v>
                </c:pt>
                <c:pt idx="15">
                  <c:v>3.9879999999999999E-2</c:v>
                </c:pt>
                <c:pt idx="16">
                  <c:v>4.2279999999999998E-2</c:v>
                </c:pt>
                <c:pt idx="17">
                  <c:v>5.2249999999999998E-2</c:v>
                </c:pt>
                <c:pt idx="18">
                  <c:v>4.7050000000000002E-2</c:v>
                </c:pt>
              </c:numCache>
            </c:numRef>
          </c:xVal>
          <c:yVal>
            <c:numRef>
              <c:f>data!$T$132:$T$150</c:f>
              <c:numCache>
                <c:formatCode>General</c:formatCode>
                <c:ptCount val="19"/>
                <c:pt idx="0">
                  <c:v>472.721</c:v>
                </c:pt>
                <c:pt idx="1">
                  <c:v>256.49459999999999</c:v>
                </c:pt>
                <c:pt idx="2">
                  <c:v>386.90699999999998</c:v>
                </c:pt>
                <c:pt idx="3">
                  <c:v>350.435</c:v>
                </c:pt>
                <c:pt idx="4">
                  <c:v>432.27499999999998</c:v>
                </c:pt>
                <c:pt idx="5">
                  <c:v>379.70699999999999</c:v>
                </c:pt>
                <c:pt idx="6">
                  <c:v>366.08499999999998</c:v>
                </c:pt>
                <c:pt idx="7">
                  <c:v>435.39600000000002</c:v>
                </c:pt>
                <c:pt idx="8">
                  <c:v>425.38</c:v>
                </c:pt>
                <c:pt idx="9">
                  <c:v>323.08100000000002</c:v>
                </c:pt>
                <c:pt idx="10">
                  <c:v>419.68099999999998</c:v>
                </c:pt>
                <c:pt idx="11">
                  <c:v>447.24</c:v>
                </c:pt>
                <c:pt idx="12">
                  <c:v>473.37</c:v>
                </c:pt>
                <c:pt idx="13">
                  <c:v>425.69099999999997</c:v>
                </c:pt>
                <c:pt idx="14">
                  <c:v>386.19499999999999</c:v>
                </c:pt>
                <c:pt idx="15">
                  <c:v>402.96499999999997</c:v>
                </c:pt>
                <c:pt idx="16">
                  <c:v>414.90199999999999</c:v>
                </c:pt>
                <c:pt idx="17">
                  <c:v>360.91500000000002</c:v>
                </c:pt>
                <c:pt idx="18">
                  <c:v>390.16399999999999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5-4BF4-AD69-2D9E2611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47952"/>
        <c:axId val="2113048368"/>
      </c:scatterChart>
      <c:valAx>
        <c:axId val="21130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48368"/>
        <c:crosses val="autoZero"/>
        <c:crossBetween val="midCat"/>
      </c:valAx>
      <c:valAx>
        <c:axId val="2113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MgO2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Net MgO2/hr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data!$E$106:$E$130</c:f>
              <c:numCache>
                <c:formatCode>0.00000</c:formatCode>
                <c:ptCount val="25"/>
                <c:pt idx="0">
                  <c:v>2.445E-2</c:v>
                </c:pt>
                <c:pt idx="1">
                  <c:v>3.9050000000000001E-2</c:v>
                </c:pt>
                <c:pt idx="2">
                  <c:v>2.5610000000000001E-2</c:v>
                </c:pt>
                <c:pt idx="3">
                  <c:v>3.2030000000000003E-2</c:v>
                </c:pt>
                <c:pt idx="4">
                  <c:v>3.524E-2</c:v>
                </c:pt>
                <c:pt idx="5">
                  <c:v>2.9219999999999999E-2</c:v>
                </c:pt>
                <c:pt idx="6">
                  <c:v>2.0719999999999999E-2</c:v>
                </c:pt>
                <c:pt idx="7">
                  <c:v>2.8000000000000001E-2</c:v>
                </c:pt>
                <c:pt idx="8">
                  <c:v>3.4569999999999997E-2</c:v>
                </c:pt>
                <c:pt idx="9">
                  <c:v>3.075E-2</c:v>
                </c:pt>
                <c:pt idx="10">
                  <c:v>2.3709999999999998E-2</c:v>
                </c:pt>
                <c:pt idx="11">
                  <c:v>3.1699999999999999E-2</c:v>
                </c:pt>
                <c:pt idx="12">
                  <c:v>2.7879999999999999E-2</c:v>
                </c:pt>
                <c:pt idx="13">
                  <c:v>2.8799999999999999E-2</c:v>
                </c:pt>
                <c:pt idx="14">
                  <c:v>1.345E-2</c:v>
                </c:pt>
                <c:pt idx="15">
                  <c:v>2.418E-2</c:v>
                </c:pt>
                <c:pt idx="16">
                  <c:v>4.0160000000000001E-2</c:v>
                </c:pt>
                <c:pt idx="17">
                  <c:v>4.0050000000000002E-2</c:v>
                </c:pt>
                <c:pt idx="18">
                  <c:v>4.2349999999999999E-2</c:v>
                </c:pt>
                <c:pt idx="19">
                  <c:v>1.8290000000000001E-2</c:v>
                </c:pt>
                <c:pt idx="20">
                  <c:v>3.7920000000000002E-2</c:v>
                </c:pt>
                <c:pt idx="21">
                  <c:v>5.0999999999999997E-2</c:v>
                </c:pt>
                <c:pt idx="22">
                  <c:v>3.2239999999999998E-2</c:v>
                </c:pt>
                <c:pt idx="23">
                  <c:v>4.8800000000000003E-2</c:v>
                </c:pt>
                <c:pt idx="24">
                  <c:v>3.0599999999999999E-2</c:v>
                </c:pt>
              </c:numCache>
            </c:numRef>
          </c:xVal>
          <c:yVal>
            <c:numRef>
              <c:f>data!$L$106:$L$130</c:f>
              <c:numCache>
                <c:formatCode>General</c:formatCode>
                <c:ptCount val="25"/>
                <c:pt idx="0">
                  <c:v>215.46899999999999</c:v>
                </c:pt>
                <c:pt idx="1">
                  <c:v>176.786</c:v>
                </c:pt>
                <c:pt idx="2">
                  <c:v>195.36500000000001</c:v>
                </c:pt>
                <c:pt idx="3">
                  <c:v>205.352</c:v>
                </c:pt>
                <c:pt idx="4">
                  <c:v>146.43530000000001</c:v>
                </c:pt>
                <c:pt idx="5">
                  <c:v>223.803</c:v>
                </c:pt>
                <c:pt idx="6">
                  <c:v>174.154</c:v>
                </c:pt>
                <c:pt idx="7">
                  <c:v>183.88399999999999</c:v>
                </c:pt>
                <c:pt idx="8">
                  <c:v>172.67</c:v>
                </c:pt>
                <c:pt idx="9">
                  <c:v>163.04599999999999</c:v>
                </c:pt>
                <c:pt idx="10">
                  <c:v>139.11500000000001</c:v>
                </c:pt>
                <c:pt idx="11">
                  <c:v>179.26</c:v>
                </c:pt>
                <c:pt idx="12">
                  <c:v>213.67400000000001</c:v>
                </c:pt>
                <c:pt idx="13">
                  <c:v>227.137</c:v>
                </c:pt>
                <c:pt idx="14">
                  <c:v>228.21700000000001</c:v>
                </c:pt>
                <c:pt idx="15">
                  <c:v>212.84100000000001</c:v>
                </c:pt>
                <c:pt idx="16">
                  <c:v>167.11799999999999</c:v>
                </c:pt>
                <c:pt idx="17">
                  <c:v>208.167</c:v>
                </c:pt>
                <c:pt idx="18">
                  <c:v>143.70099999999999</c:v>
                </c:pt>
                <c:pt idx="19">
                  <c:v>224.84200000000001</c:v>
                </c:pt>
                <c:pt idx="20">
                  <c:v>184.55199999999999</c:v>
                </c:pt>
                <c:pt idx="21">
                  <c:v>178.773</c:v>
                </c:pt>
                <c:pt idx="22">
                  <c:v>123.643</c:v>
                </c:pt>
                <c:pt idx="23">
                  <c:v>123.836</c:v>
                </c:pt>
                <c:pt idx="24">
                  <c:v>128.63800000000001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2-4E1C-8371-FFF2FD9118F9}"/>
            </c:ext>
          </c:extLst>
        </c:ser>
        <c:ser>
          <c:idx val="1"/>
          <c:order val="1"/>
          <c:tx>
            <c:v>Leading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data!$E$132:$E$150</c:f>
              <c:numCache>
                <c:formatCode>0.00000</c:formatCode>
                <c:ptCount val="19"/>
                <c:pt idx="0">
                  <c:v>4.7100000000000003E-2</c:v>
                </c:pt>
                <c:pt idx="1">
                  <c:v>4.5400000000000003E-2</c:v>
                </c:pt>
                <c:pt idx="2">
                  <c:v>3.6720000000000003E-2</c:v>
                </c:pt>
                <c:pt idx="3">
                  <c:v>4.9070000000000003E-2</c:v>
                </c:pt>
                <c:pt idx="4">
                  <c:v>2.477E-2</c:v>
                </c:pt>
                <c:pt idx="5">
                  <c:v>4.5999999999999999E-2</c:v>
                </c:pt>
                <c:pt idx="6">
                  <c:v>5.2780000000000001E-2</c:v>
                </c:pt>
                <c:pt idx="7">
                  <c:v>3.6179999999999997E-2</c:v>
                </c:pt>
                <c:pt idx="8">
                  <c:v>4.0770000000000001E-2</c:v>
                </c:pt>
                <c:pt idx="9">
                  <c:v>3.7920000000000002E-2</c:v>
                </c:pt>
                <c:pt idx="10">
                  <c:v>4.6899999999999997E-2</c:v>
                </c:pt>
                <c:pt idx="11">
                  <c:v>4.4819999999999999E-2</c:v>
                </c:pt>
                <c:pt idx="12">
                  <c:v>2.8750000000000001E-2</c:v>
                </c:pt>
                <c:pt idx="13">
                  <c:v>3.1800000000000002E-2</c:v>
                </c:pt>
                <c:pt idx="14">
                  <c:v>4.7329999999999997E-2</c:v>
                </c:pt>
                <c:pt idx="15">
                  <c:v>3.9879999999999999E-2</c:v>
                </c:pt>
                <c:pt idx="16">
                  <c:v>4.2279999999999998E-2</c:v>
                </c:pt>
                <c:pt idx="17">
                  <c:v>5.2249999999999998E-2</c:v>
                </c:pt>
                <c:pt idx="18">
                  <c:v>4.7050000000000002E-2</c:v>
                </c:pt>
              </c:numCache>
            </c:numRef>
          </c:xVal>
          <c:yVal>
            <c:numRef>
              <c:f>data!$L$132:$L$150</c:f>
              <c:numCache>
                <c:formatCode>General</c:formatCode>
                <c:ptCount val="19"/>
                <c:pt idx="0">
                  <c:v>200.6</c:v>
                </c:pt>
                <c:pt idx="1">
                  <c:v>187.65100000000001</c:v>
                </c:pt>
                <c:pt idx="2">
                  <c:v>146.94900000000001</c:v>
                </c:pt>
                <c:pt idx="3">
                  <c:v>138.077</c:v>
                </c:pt>
                <c:pt idx="4">
                  <c:v>218.20140000000001</c:v>
                </c:pt>
                <c:pt idx="5">
                  <c:v>135.048</c:v>
                </c:pt>
                <c:pt idx="6">
                  <c:v>188.315</c:v>
                </c:pt>
                <c:pt idx="7">
                  <c:v>161.94999999999999</c:v>
                </c:pt>
                <c:pt idx="8">
                  <c:v>188.505</c:v>
                </c:pt>
                <c:pt idx="9">
                  <c:v>141.41</c:v>
                </c:pt>
                <c:pt idx="10">
                  <c:v>140.452</c:v>
                </c:pt>
                <c:pt idx="11">
                  <c:v>207.649</c:v>
                </c:pt>
                <c:pt idx="12">
                  <c:v>196.33</c:v>
                </c:pt>
                <c:pt idx="13">
                  <c:v>217.464</c:v>
                </c:pt>
                <c:pt idx="14">
                  <c:v>131.321</c:v>
                </c:pt>
                <c:pt idx="15">
                  <c:v>176.685</c:v>
                </c:pt>
                <c:pt idx="16">
                  <c:v>179.97200000000001</c:v>
                </c:pt>
                <c:pt idx="17">
                  <c:v>123.96</c:v>
                </c:pt>
                <c:pt idx="18">
                  <c:v>141.83799999999999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2-4E1C-8371-FFF2FD91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91152"/>
        <c:axId val="295691568"/>
      </c:scatterChart>
      <c:valAx>
        <c:axId val="2956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568"/>
        <c:crosses val="autoZero"/>
        <c:crossBetween val="midCat"/>
      </c:valAx>
      <c:valAx>
        <c:axId val="295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</a:t>
                </a:r>
                <a:r>
                  <a:rPr lang="en-AU" baseline="0"/>
                  <a:t> MgO2/hr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[SummaryData_2022_resp.xlsx]RMR!PivotTable1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RMR!$B$3:$B$4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RMR!$A$5:$A$8</c:f>
              <c:strCache>
                <c:ptCount val="3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</c:strCache>
            </c:strRef>
          </c:cat>
          <c:val>
            <c:numRef>
              <c:f>RMR!$B$5:$B$8</c:f>
              <c:numCache>
                <c:formatCode>General</c:formatCode>
                <c:ptCount val="3"/>
                <c:pt idx="0">
                  <c:v>160.10918275862062</c:v>
                </c:pt>
                <c:pt idx="1">
                  <c:v>160.7435785714286</c:v>
                </c:pt>
                <c:pt idx="2">
                  <c:v>168.43489600000001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A-42E4-8B8F-36BAC34E6018}"/>
            </c:ext>
          </c:extLst>
        </c:ser>
        <c:ser>
          <c:idx val="1"/>
          <c:order val="1"/>
          <c:tx>
            <c:strRef>
              <c:f>RMR!$C$3:$C$4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RMR!$A$5:$A$8</c:f>
              <c:strCache>
                <c:ptCount val="3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</c:strCache>
            </c:strRef>
          </c:cat>
          <c:val>
            <c:numRef>
              <c:f>RMR!$C$5:$C$8</c:f>
              <c:numCache>
                <c:formatCode>General</c:formatCode>
                <c:ptCount val="3"/>
                <c:pt idx="0">
                  <c:v>174.82803200000001</c:v>
                </c:pt>
                <c:pt idx="1">
                  <c:v>180.91550000000001</c:v>
                </c:pt>
                <c:pt idx="2">
                  <c:v>190.051815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A-42E4-8B8F-36BAC34E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542168"/>
        <c:axId val="2115315448"/>
      </c:lineChart>
      <c:catAx>
        <c:axId val="6955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15448"/>
        <c:crosses val="autoZero"/>
        <c:auto val="1"/>
        <c:lblAlgn val="ctr"/>
        <c:lblOffset val="100"/>
        <c:noMultiLvlLbl val="0"/>
      </c:catAx>
      <c:valAx>
        <c:axId val="21153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125411</xdr:rowOff>
    </xdr:from>
    <xdr:to>
      <xdr:col>15</xdr:col>
      <xdr:colOff>9525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0AC67-B9BB-4182-84BC-A9CAF05BA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431150</xdr:colOff>
      <xdr:row>2</xdr:row>
      <xdr:rowOff>158822</xdr:rowOff>
    </xdr:from>
    <xdr:to>
      <xdr:col>29</xdr:col>
      <xdr:colOff>333375</xdr:colOff>
      <xdr:row>29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25873A-BA77-4003-B0E8-30E628343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178232</xdr:rowOff>
    </xdr:from>
    <xdr:to>
      <xdr:col>14</xdr:col>
      <xdr:colOff>571499</xdr:colOff>
      <xdr:row>52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036DE-C83D-466C-8C1A-A69C73985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57</xdr:row>
      <xdr:rowOff>38100</xdr:rowOff>
    </xdr:from>
    <xdr:to>
      <xdr:col>14</xdr:col>
      <xdr:colOff>609599</xdr:colOff>
      <xdr:row>78</xdr:row>
      <xdr:rowOff>136093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15452-F98B-426F-82CB-ACDDED296103}"/>
            </a:ext>
            <a:ext uri="{147F2762-F138-4A5C-976F-8EAC2B608ADB}">
              <a16:predDERef xmlns:a16="http://schemas.microsoft.com/office/drawing/2014/main" pred="{42E036DE-C83D-466C-8C1A-A69C73985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3</xdr:row>
      <xdr:rowOff>1587</xdr:rowOff>
    </xdr:from>
    <xdr:to>
      <xdr:col>13</xdr:col>
      <xdr:colOff>238124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96C2C-BAD1-4ED5-9EC8-4CC7AAE5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27</xdr:row>
      <xdr:rowOff>30161</xdr:rowOff>
    </xdr:from>
    <xdr:to>
      <xdr:col>13</xdr:col>
      <xdr:colOff>28575</xdr:colOff>
      <xdr:row>47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80E28-DAC8-4B68-82D2-EA0ADE30E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3</xdr:row>
      <xdr:rowOff>11112</xdr:rowOff>
    </xdr:from>
    <xdr:to>
      <xdr:col>25</xdr:col>
      <xdr:colOff>514350</xdr:colOff>
      <xdr:row>25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8FDCE-DB1D-4CAD-8A7E-0501C791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561974</xdr:colOff>
      <xdr:row>26</xdr:row>
      <xdr:rowOff>163512</xdr:rowOff>
    </xdr:from>
    <xdr:to>
      <xdr:col>26</xdr:col>
      <xdr:colOff>12699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8E772-8D7C-408F-9192-3F6E5F74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142875</xdr:rowOff>
    </xdr:from>
    <xdr:to>
      <xdr:col>11</xdr:col>
      <xdr:colOff>581025</xdr:colOff>
      <xdr:row>16</xdr:row>
      <xdr:rowOff>28575</xdr:rowOff>
    </xdr:to>
    <xdr:graphicFrame macro="">
      <xdr:nvGraphicFramePr>
        <xdr:cNvPr id="12" name="Chart 7">
          <a:extLst>
            <a:ext uri="{FF2B5EF4-FFF2-40B4-BE49-F238E27FC236}">
              <a16:creationId xmlns:a16="http://schemas.microsoft.com/office/drawing/2014/main" id="{279F3F6E-8D19-6550-0193-DAB6B491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28575</xdr:rowOff>
    </xdr:from>
    <xdr:to>
      <xdr:col>11</xdr:col>
      <xdr:colOff>228600</xdr:colOff>
      <xdr:row>16</xdr:row>
      <xdr:rowOff>104775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AEC12C2-95B2-F7DE-4CD3-F925F5EA3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87312</xdr:rowOff>
    </xdr:from>
    <xdr:to>
      <xdr:col>3</xdr:col>
      <xdr:colOff>790575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6A4E5-64B2-4343-8FC8-BE2DB367F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761999</xdr:colOff>
      <xdr:row>10</xdr:row>
      <xdr:rowOff>1587</xdr:rowOff>
    </xdr:from>
    <xdr:to>
      <xdr:col>9</xdr:col>
      <xdr:colOff>114299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3DB5F0-4119-402D-B288-98436E8B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9</xdr:row>
      <xdr:rowOff>141287</xdr:rowOff>
    </xdr:from>
    <xdr:to>
      <xdr:col>15</xdr:col>
      <xdr:colOff>28575</xdr:colOff>
      <xdr:row>23</xdr:row>
      <xdr:rowOff>114300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5F482BA-8287-47E2-95E5-F0DC9F63920F}"/>
            </a:ext>
            <a:ext uri="{147F2762-F138-4A5C-976F-8EAC2B608ADB}">
              <a16:predDERef xmlns:a16="http://schemas.microsoft.com/office/drawing/2014/main" pred="{2A3DB5F0-4119-402D-B288-98436E8B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32</xdr:row>
      <xdr:rowOff>153987</xdr:rowOff>
    </xdr:from>
    <xdr:to>
      <xdr:col>3</xdr:col>
      <xdr:colOff>781051</xdr:colOff>
      <xdr:row>47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76407B-A69E-4F3E-BE3D-1DA0F269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815975</xdr:colOff>
      <xdr:row>32</xdr:row>
      <xdr:rowOff>141287</xdr:rowOff>
    </xdr:from>
    <xdr:to>
      <xdr:col>8</xdr:col>
      <xdr:colOff>790575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F97718-2BBA-4AC9-8776-364B40D91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32</xdr:row>
      <xdr:rowOff>106362</xdr:rowOff>
    </xdr:from>
    <xdr:to>
      <xdr:col>15</xdr:col>
      <xdr:colOff>263525</xdr:colOff>
      <xdr:row>47</xdr:row>
      <xdr:rowOff>141287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DF045-C639-435D-A301-F0E7AFA74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260349</xdr:colOff>
      <xdr:row>8</xdr:row>
      <xdr:rowOff>11112</xdr:rowOff>
    </xdr:from>
    <xdr:to>
      <xdr:col>7</xdr:col>
      <xdr:colOff>361949</xdr:colOff>
      <xdr:row>26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3B0B7F-9964-4A37-ADA8-ED818E6C5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36</xdr:row>
      <xdr:rowOff>141287</xdr:rowOff>
    </xdr:from>
    <xdr:to>
      <xdr:col>8</xdr:col>
      <xdr:colOff>0</xdr:colOff>
      <xdr:row>59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007E27-438E-49F7-880B-E370E1E57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819150</xdr:colOff>
      <xdr:row>7</xdr:row>
      <xdr:rowOff>160337</xdr:rowOff>
    </xdr:from>
    <xdr:to>
      <xdr:col>16</xdr:col>
      <xdr:colOff>695325</xdr:colOff>
      <xdr:row>26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58CC13-6180-45A8-8DC5-953DBBC64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15875</xdr:colOff>
      <xdr:row>37</xdr:row>
      <xdr:rowOff>103186</xdr:rowOff>
    </xdr:from>
    <xdr:to>
      <xdr:col>16</xdr:col>
      <xdr:colOff>85725</xdr:colOff>
      <xdr:row>58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D63A1C-4AA1-495E-8793-6F45190A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77.541547222223" createdVersion="8" refreshedVersion="8" minRefreshableVersion="3" recordCount="158" xr:uid="{8D625985-6CE5-4430-AD1E-7F9F8766BE66}">
  <cacheSource type="worksheet">
    <worksheetSource ref="A1:Y1048576" sheet="data"/>
  </cacheSource>
  <cacheFields count="25">
    <cacheField name="FISH_ID" numFmtId="0">
      <sharedItems containsBlank="1"/>
    </cacheField>
    <cacheField name="POPULATION" numFmtId="0">
      <sharedItems containsBlank="1"/>
    </cacheField>
    <cacheField name="REGION" numFmtId="0">
      <sharedItems containsBlank="1" count="3">
        <s v="Core"/>
        <s v="Leading"/>
        <m/>
      </sharedItems>
    </cacheField>
    <cacheField name="TEMPERATURE" numFmtId="0">
      <sharedItems containsString="0" containsBlank="1" containsNumber="1" minValue="27" maxValue="30" count="4">
        <n v="27"/>
        <n v="28.5"/>
        <n v="30"/>
        <m/>
      </sharedItems>
    </cacheField>
    <cacheField name="WEIGHT" numFmtId="164">
      <sharedItems containsString="0" containsBlank="1" containsNumber="1" minValue="1.345E-2" maxValue="5.2780000000000001E-2"/>
    </cacheField>
    <cacheField name="RESTING_DATE" numFmtId="0">
      <sharedItems containsNonDate="0" containsDate="1" containsString="0" containsBlank="1" minDate="2022-06-12T00:00:00" maxDate="2022-08-03T00:00:00"/>
    </cacheField>
    <cacheField name="RESTING_CHAMBER" numFmtId="0">
      <sharedItems containsString="0" containsBlank="1" containsNumber="1" containsInteger="1" minValue="1" maxValue="4"/>
    </cacheField>
    <cacheField name="RESTING_SYSTEM" numFmtId="0">
      <sharedItems containsBlank="1"/>
    </cacheField>
    <cacheField name="RESTING_SUMP" numFmtId="0">
      <sharedItems containsString="0" containsBlank="1" containsNumber="1" containsInteger="1" minValue="1" maxValue="2"/>
    </cacheField>
    <cacheField name="RESTING_AM_PM" numFmtId="0">
      <sharedItems containsBlank="1"/>
    </cacheField>
    <cacheField name="RESTING_START_TIME" numFmtId="0">
      <sharedItems containsDate="1" containsBlank="1" containsMixedTypes="1" minDate="1899-12-30T09:03:00" maxDate="1899-12-30T17:55:00"/>
    </cacheField>
    <cacheField name="RESTING" numFmtId="0">
      <sharedItems containsString="0" containsBlank="1" containsNumber="1" minValue="94.186800000000005" maxValue="249.053"/>
    </cacheField>
    <cacheField name="RESTING_MgO2/hr" numFmtId="0">
      <sharedItems containsString="0" containsBlank="1" containsNumber="1" minValue="2.7474436699999996" maxValue="10.091008199999999"/>
    </cacheField>
    <cacheField name="MAX_DATE" numFmtId="0">
      <sharedItems containsNonDate="0" containsDate="1" containsString="0" containsBlank="1" minDate="2022-06-26T00:00:00" maxDate="2022-08-03T00:00:00"/>
    </cacheField>
    <cacheField name="MAX_CHAMBER" numFmtId="0">
      <sharedItems containsString="0" containsBlank="1" containsNumber="1" containsInteger="1" minValue="1" maxValue="4"/>
    </cacheField>
    <cacheField name="MAX_SYSTEM" numFmtId="0">
      <sharedItems containsBlank="1"/>
    </cacheField>
    <cacheField name="MAX_SUMP" numFmtId="0">
      <sharedItems containsString="0" containsBlank="1" containsNumber="1" containsInteger="1" minValue="1" maxValue="2"/>
    </cacheField>
    <cacheField name="MAX_AM_PM" numFmtId="0">
      <sharedItems containsBlank="1"/>
    </cacheField>
    <cacheField name="MAX_START_TIME" numFmtId="0">
      <sharedItems containsDate="1" containsBlank="1" containsMixedTypes="1" minDate="1899-12-30T09:03:00" maxDate="1899-12-30T18:16:00"/>
    </cacheField>
    <cacheField name="MAX " numFmtId="0">
      <sharedItems containsString="0" containsBlank="1" containsNumber="1" minValue="176.34889999999999" maxValue="536.54399999999998"/>
    </cacheField>
    <cacheField name="MAX_MgO2/hr" numFmtId="0">
      <sharedItems containsString="0" containsBlank="1" containsNumber="1" minValue="4.1089293700000002" maxValue="23.421336206645435"/>
    </cacheField>
    <cacheField name="FAS" numFmtId="0">
      <sharedItems containsString="0" containsBlank="1" containsNumber="1" minValue="0.86178133536624091" maxValue="3.5632668246483825"/>
    </cacheField>
    <cacheField name="NAS" numFmtId="0">
      <sharedItems containsString="0" containsBlank="1" containsNumber="1" minValue="-28.284100000000024" maxValue="368.22949550748405"/>
    </cacheField>
    <cacheField name="MgO2/hr_Net" numFmtId="0">
      <sharedItems containsString="0" containsBlank="1" containsNumber="1" minValue="-0.65901953000000013" maxValue="16.504045988645437"/>
    </cacheField>
    <cacheField name="Swim performa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6.531911458333" createdVersion="7" refreshedVersion="7" minRefreshableVersion="3" recordCount="190" xr:uid="{0296097E-2E2A-48A5-97AC-133F481E067E}">
  <cacheSource type="worksheet">
    <worksheetSource ref="A1:Z190" sheet="data"/>
  </cacheSource>
  <cacheFields count="26">
    <cacheField name="FISH_ID" numFmtId="0">
      <sharedItems/>
    </cacheField>
    <cacheField name="POPULATION" numFmtId="0">
      <sharedItems count="14">
        <s v="Tongue Reef"/>
        <s v="Vlassof Cay"/>
        <s v="Sudbury Reef"/>
        <s v="Cockermouth Island"/>
        <s v="Chauvel Reef "/>
        <s v="Keswick Island"/>
        <s v="Chauvel Reef"/>
        <s v="Tongue Reef "/>
        <s v="Chavuel Reef"/>
        <s v="Keswick Island "/>
        <s v="Sudbury Reef "/>
        <s v="Cockermouth Island "/>
        <s v="Vlassof Cay "/>
        <s v="Chauvel Island"/>
      </sharedItems>
    </cacheField>
    <cacheField name="REGION" numFmtId="0">
      <sharedItems count="2">
        <s v="Core"/>
        <s v="Leading"/>
      </sharedItems>
    </cacheField>
    <cacheField name="TEMPERATURE" numFmtId="0">
      <sharedItems containsSemiMixedTypes="0" containsString="0" containsNumber="1" minValue="27" maxValue="31.5" count="4">
        <n v="27"/>
        <n v="28.5"/>
        <n v="30"/>
        <n v="31.5"/>
      </sharedItems>
    </cacheField>
    <cacheField name="WEIGHT" numFmtId="164">
      <sharedItems containsSemiMixedTypes="0" containsString="0" containsNumber="1" minValue="1.345E-2" maxValue="5.2780000000000001E-2"/>
    </cacheField>
    <cacheField name="RESTING_DATE" numFmtId="14">
      <sharedItems containsSemiMixedTypes="0" containsNonDate="0" containsDate="1" containsString="0" minDate="2022-06-12T00:00:00" maxDate="2022-08-18T00:00:00"/>
    </cacheField>
    <cacheField name="RESTING_CHAMBER" numFmtId="0">
      <sharedItems containsSemiMixedTypes="0" containsString="0" containsNumber="1" containsInteger="1" minValue="1" maxValue="4"/>
    </cacheField>
    <cacheField name="RESTING_SYSTEM" numFmtId="0">
      <sharedItems/>
    </cacheField>
    <cacheField name="RESTING_SUMP" numFmtId="0">
      <sharedItems containsSemiMixedTypes="0" containsString="0" containsNumber="1" containsInteger="1" minValue="1" maxValue="2"/>
    </cacheField>
    <cacheField name="RESTING_AM_PM" numFmtId="0">
      <sharedItems/>
    </cacheField>
    <cacheField name="RESTING_START_TIME" numFmtId="165">
      <sharedItems containsDate="1" containsMixedTypes="1" minDate="1899-12-30T09:03:00" maxDate="1899-12-30T17:56:41"/>
    </cacheField>
    <cacheField name="RESTING" numFmtId="0">
      <sharedItems containsSemiMixedTypes="0" containsString="0" containsNumber="1" minValue="94.186800000000005" maxValue="298.34399999999999"/>
    </cacheField>
    <cacheField name="RESTING_MgO2/hr" numFmtId="0">
      <sharedItems containsSemiMixedTypes="0" containsString="0" containsNumber="1" minValue="2.7474436699999996" maxValue="10.403847000000001"/>
    </cacheField>
    <cacheField name="MAX_DATE" numFmtId="14">
      <sharedItems containsSemiMixedTypes="0" containsNonDate="0" containsDate="1" containsString="0" minDate="2022-06-26T00:00:00" maxDate="2022-08-19T00:00:00"/>
    </cacheField>
    <cacheField name="MAX_CHAMBER" numFmtId="0">
      <sharedItems containsSemiMixedTypes="0" containsString="0" containsNumber="1" containsInteger="1" minValue="1" maxValue="4"/>
    </cacheField>
    <cacheField name="MAX_SYSTEM" numFmtId="0">
      <sharedItems/>
    </cacheField>
    <cacheField name="MAX_SUMP" numFmtId="0">
      <sharedItems containsSemiMixedTypes="0" containsString="0" containsNumber="1" containsInteger="1" minValue="1" maxValue="2"/>
    </cacheField>
    <cacheField name="MAX_AM_PM" numFmtId="0">
      <sharedItems/>
    </cacheField>
    <cacheField name="MAX_START_TIME" numFmtId="0">
      <sharedItems containsDate="1" containsMixedTypes="1" minDate="1899-12-30T09:03:00" maxDate="1899-12-30T18:16:00"/>
    </cacheField>
    <cacheField name="MAX " numFmtId="0">
      <sharedItems containsSemiMixedTypes="0" containsString="0" containsNumber="1" minValue="176.34889999999999" maxValue="542.20299999999997"/>
    </cacheField>
    <cacheField name="MAX_MgO2/hr" numFmtId="0">
      <sharedItems containsSemiMixedTypes="0" containsString="0" containsNumber="1" minValue="4.1089293700000002" maxValue="23.486849879999998"/>
    </cacheField>
    <cacheField name="FAS" numFmtId="0">
      <sharedItems containsSemiMixedTypes="0" containsString="0" containsNumber="1" minValue="0.86178133536624091" maxValue="3.5632668246483825"/>
    </cacheField>
    <cacheField name="NAS" numFmtId="0">
      <sharedItems containsSemiMixedTypes="0" containsString="0" containsNumber="1" minValue="-28.284100000000024" maxValue="368.22949550748405"/>
    </cacheField>
    <cacheField name="MgO2/hr_Net" numFmtId="0">
      <sharedItems containsSemiMixedTypes="0" containsString="0" containsNumber="1" minValue="-0.65901953000000013" maxValue="16.504045988645437"/>
    </cacheField>
    <cacheField name="Swim performance" numFmtId="0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6.545049189815" createdVersion="7" refreshedVersion="7" minRefreshableVersion="3" recordCount="190" xr:uid="{72007CA9-11E5-4E5C-986E-13353478F8CD}">
  <cacheSource type="worksheet">
    <worksheetSource ref="A1:Y190" sheet="data"/>
  </cacheSource>
  <cacheFields count="25">
    <cacheField name="FISH_ID" numFmtId="0">
      <sharedItems/>
    </cacheField>
    <cacheField name="POPULATION" numFmtId="0">
      <sharedItems count="6">
        <s v="Chauvel Reef"/>
        <s v="Cockermouth Island"/>
        <s v="Keswick Island"/>
        <s v="Sudbury Reef"/>
        <s v="Tongue Reef"/>
        <s v="Vlassof Cay"/>
      </sharedItems>
    </cacheField>
    <cacheField name="REGION" numFmtId="0">
      <sharedItems/>
    </cacheField>
    <cacheField name="TEMPERATURE" numFmtId="0">
      <sharedItems containsSemiMixedTypes="0" containsString="0" containsNumber="1" minValue="27" maxValue="31.5" count="4">
        <n v="31.5"/>
        <n v="27"/>
        <n v="28.5"/>
        <n v="30"/>
      </sharedItems>
    </cacheField>
    <cacheField name="WEIGHT" numFmtId="164">
      <sharedItems containsSemiMixedTypes="0" containsString="0" containsNumber="1" minValue="1.345E-2" maxValue="5.2780000000000001E-2"/>
    </cacheField>
    <cacheField name="RESTING_DATE" numFmtId="14">
      <sharedItems containsSemiMixedTypes="0" containsNonDate="0" containsDate="1" containsString="0" minDate="2022-06-12T00:00:00" maxDate="2022-08-18T00:00:00"/>
    </cacheField>
    <cacheField name="RESTING_CHAMBER" numFmtId="0">
      <sharedItems containsSemiMixedTypes="0" containsString="0" containsNumber="1" containsInteger="1" minValue="1" maxValue="4"/>
    </cacheField>
    <cacheField name="RESTING_SYSTEM" numFmtId="0">
      <sharedItems/>
    </cacheField>
    <cacheField name="RESTING_SUMP" numFmtId="0">
      <sharedItems containsSemiMixedTypes="0" containsString="0" containsNumber="1" containsInteger="1" minValue="1" maxValue="2"/>
    </cacheField>
    <cacheField name="RESTING_AM_PM" numFmtId="0">
      <sharedItems/>
    </cacheField>
    <cacheField name="RESTING_START_TIME" numFmtId="165">
      <sharedItems containsDate="1" containsMixedTypes="1" minDate="1899-12-30T09:03:00" maxDate="1899-12-30T17:56:41"/>
    </cacheField>
    <cacheField name="RESTING" numFmtId="0">
      <sharedItems containsSemiMixedTypes="0" containsString="0" containsNumber="1" minValue="94.186800000000005" maxValue="298.34399999999999"/>
    </cacheField>
    <cacheField name="RESTING_MgO2/hr" numFmtId="0">
      <sharedItems containsSemiMixedTypes="0" containsString="0" containsNumber="1" minValue="2.7474436699999996" maxValue="10.403847000000001"/>
    </cacheField>
    <cacheField name="MAX_DATE" numFmtId="14">
      <sharedItems containsSemiMixedTypes="0" containsNonDate="0" containsDate="1" containsString="0" minDate="2022-06-26T00:00:00" maxDate="2022-08-19T00:00:00"/>
    </cacheField>
    <cacheField name="MAX_CHAMBER" numFmtId="0">
      <sharedItems containsSemiMixedTypes="0" containsString="0" containsNumber="1" containsInteger="1" minValue="1" maxValue="4"/>
    </cacheField>
    <cacheField name="MAX_SYSTEM" numFmtId="0">
      <sharedItems/>
    </cacheField>
    <cacheField name="MAX_SUMP" numFmtId="0">
      <sharedItems containsSemiMixedTypes="0" containsString="0" containsNumber="1" containsInteger="1" minValue="1" maxValue="2"/>
    </cacheField>
    <cacheField name="MAX_AM_PM" numFmtId="0">
      <sharedItems/>
    </cacheField>
    <cacheField name="MAX_START_TIME" numFmtId="0">
      <sharedItems containsDate="1" containsMixedTypes="1" minDate="1899-12-30T09:03:00" maxDate="1899-12-30T18:16:00"/>
    </cacheField>
    <cacheField name="MAX " numFmtId="0">
      <sharedItems containsSemiMixedTypes="0" containsString="0" containsNumber="1" minValue="176.34889999999999" maxValue="542.20299999999997"/>
    </cacheField>
    <cacheField name="MAX_MgO2/hr" numFmtId="0">
      <sharedItems containsSemiMixedTypes="0" containsString="0" containsNumber="1" minValue="4.1089293700000002" maxValue="23.486849879999998"/>
    </cacheField>
    <cacheField name="FAS" numFmtId="0">
      <sharedItems containsSemiMixedTypes="0" containsString="0" containsNumber="1" minValue="0.86178133536624091" maxValue="3.5632668246483825"/>
    </cacheField>
    <cacheField name="NAS" numFmtId="0">
      <sharedItems containsSemiMixedTypes="0" containsString="0" containsNumber="1" minValue="-28.284100000000024" maxValue="368.22949550748405"/>
    </cacheField>
    <cacheField name="MgO2/hr_Net" numFmtId="0">
      <sharedItems containsSemiMixedTypes="0" containsString="0" containsNumber="1" minValue="-0.65901953000000013" maxValue="16.504045988645437"/>
    </cacheField>
    <cacheField name="Swim perform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CSUD004_27"/>
    <s v="Sudbury reef"/>
    <x v="0"/>
    <x v="0"/>
    <n v="2.8840000000000001E-2"/>
    <d v="2022-06-25T00:00:00"/>
    <n v="3"/>
    <s v="dell"/>
    <n v="1"/>
    <s v="AM"/>
    <d v="1899-12-30T10:56:00"/>
    <n v="162.47900000000001"/>
    <n v="4.6858943600000007"/>
    <d v="2022-06-29T00:00:00"/>
    <n v="2"/>
    <s v="asus"/>
    <n v="2"/>
    <s v="AM"/>
    <d v="1899-12-30T10:55:00"/>
    <n v="355.54849999999999"/>
    <n v="10.254018739999999"/>
    <n v="2.1882735615064099"/>
    <n v="193.06949999999998"/>
    <n v="5.5681243799999987"/>
    <s v="good"/>
  </r>
  <r>
    <s v="CSUD006_27"/>
    <s v="Sudbury reef"/>
    <x v="0"/>
    <x v="0"/>
    <n v="3.7920000000000002E-2"/>
    <d v="2022-06-14T00:00:00"/>
    <n v="3"/>
    <s v="asus"/>
    <n v="2"/>
    <s v="AM"/>
    <s v="NA"/>
    <n v="128.50069999999999"/>
    <n v="4.872746544"/>
    <d v="2022-06-28T00:00:00"/>
    <n v="4"/>
    <s v="dell"/>
    <n v="1"/>
    <s v="AM"/>
    <d v="1899-12-30T16:13:00"/>
    <n v="307.11269256457314"/>
    <n v="11.645713302048614"/>
    <n v="2.3899690240175588"/>
    <n v="178.61199256457314"/>
    <n v="6.7729667580486144"/>
    <s v="good  "/>
  </r>
  <r>
    <s v="CSUD008_27"/>
    <s v="Sudbury reef"/>
    <x v="0"/>
    <x v="0"/>
    <n v="5.0999999999999997E-2"/>
    <d v="2022-06-25T00:00:00"/>
    <n v="1"/>
    <s v="asus"/>
    <n v="2"/>
    <s v="PM"/>
    <d v="1899-12-30T15:05:00"/>
    <n v="191.47130000000001"/>
    <n v="9.7650363000000002"/>
    <d v="2022-06-28T00:00:00"/>
    <n v="4"/>
    <s v="asus"/>
    <n v="2"/>
    <s v="PM"/>
    <d v="1899-12-30T16:35:00"/>
    <n v="357.54470122115862"/>
    <n v="18.234779762279089"/>
    <n v="1.8673540171355112"/>
    <n v="166.0734012211586"/>
    <n v="8.469743462279089"/>
    <s v="poor"/>
  </r>
  <r>
    <s v="CSUD010_27"/>
    <s v="Sudbury Reef "/>
    <x v="0"/>
    <x v="0"/>
    <n v="3.2239999999999998E-2"/>
    <d v="2022-06-25T00:00:00"/>
    <n v="1"/>
    <s v="asus"/>
    <n v="2"/>
    <s v="AM"/>
    <d v="1899-12-30T10:17:00"/>
    <n v="138.31700000000001"/>
    <n v="4.4593400799999996"/>
    <d v="2022-06-27T00:00:00"/>
    <n v="4"/>
    <s v="dell"/>
    <n v="1"/>
    <s v="PM"/>
    <d v="1899-12-30T15:56:00"/>
    <n v="356.43896898263029"/>
    <n v="11.49159236"/>
    <n v="2.5769715145833865"/>
    <n v="218.12196898263028"/>
    <n v="7.0322522800000007"/>
    <s v="good"/>
  </r>
  <r>
    <s v="CSUD014_27"/>
    <s v="Sudbury reef"/>
    <x v="0"/>
    <x v="0"/>
    <n v="4.8800000000000003E-2"/>
    <d v="2022-06-14T00:00:00"/>
    <n v="4"/>
    <s v="dell"/>
    <n v="1"/>
    <s v="PM"/>
    <s v="NA"/>
    <n v="94.186800000000005"/>
    <n v="4.5963158400000008"/>
    <d v="2022-06-26T00:00:00"/>
    <n v="3"/>
    <s v="asus"/>
    <n v="2"/>
    <s v="PM"/>
    <d v="1899-12-30T16:32:00"/>
    <n v="231.26849999999999"/>
    <n v="11.285902800000001"/>
    <n v="2.4554236899438133"/>
    <n v="137.08169999999998"/>
    <n v="6.6895869599999997"/>
    <s v="poor "/>
  </r>
  <r>
    <s v="CSUD018_27"/>
    <s v="Sudbury reef"/>
    <x v="0"/>
    <x v="0"/>
    <n v="3.0599999999999999E-2"/>
    <d v="2022-06-14T00:00:00"/>
    <n v="2"/>
    <s v="asus"/>
    <n v="2"/>
    <s v="PM"/>
    <s v="NA"/>
    <n v="118.91"/>
    <n v="3.6386459999999996"/>
    <d v="2022-06-27T00:00:00"/>
    <n v="1"/>
    <s v="asus"/>
    <n v="2"/>
    <s v="AM"/>
    <d v="1899-12-30T12:04:00"/>
    <n v="279.0729"/>
    <n v="8.5396307399999998"/>
    <n v="2.3469254057690692"/>
    <n v="160.16290000000001"/>
    <n v="4.9009847400000002"/>
    <s v="good"/>
  </r>
  <r>
    <s v="CSUD026_27"/>
    <s v="Sudbury reef"/>
    <x v="0"/>
    <x v="0"/>
    <n v="3.0810000000000001E-2"/>
    <d v="2022-06-15T00:00:00"/>
    <n v="3"/>
    <s v="dell"/>
    <n v="1"/>
    <s v="AM"/>
    <s v="NA"/>
    <n v="202.458"/>
    <n v="6.2377309800000003"/>
    <d v="2022-07-01T00:00:00"/>
    <n v="2"/>
    <s v="asus"/>
    <n v="2"/>
    <s v="PM"/>
    <d v="1899-12-30T14:17:00"/>
    <n v="456.78899999999999"/>
    <n v="14.073669089999999"/>
    <n v="2.2562161040808464"/>
    <n v="254.33099999999999"/>
    <n v="7.835938109999999"/>
    <s v="good"/>
  </r>
  <r>
    <s v="CSUD074_27"/>
    <s v="Sudbury reef"/>
    <x v="0"/>
    <x v="0"/>
    <n v="4.7100000000000003E-2"/>
    <d v="2022-06-13T00:00:00"/>
    <n v="1"/>
    <s v="dell"/>
    <n v="1"/>
    <s v="AM"/>
    <s v="NA"/>
    <n v="141.416"/>
    <n v="6.6606936000000001"/>
    <d v="2022-06-26T00:00:00"/>
    <n v="1"/>
    <s v="dell"/>
    <n v="1"/>
    <s v="PM"/>
    <d v="1899-12-30T17:18:00"/>
    <n v="389.22710000000001"/>
    <n v="18.332596410000001"/>
    <n v="2.7523554618996435"/>
    <n v="247.81110000000001"/>
    <n v="11.671902810000001"/>
    <s v="good"/>
  </r>
  <r>
    <s v="CSUD079_27"/>
    <s v="Sudbury reef"/>
    <x v="0"/>
    <x v="0"/>
    <n v="4.5400000000000003E-2"/>
    <d v="2022-06-16T00:00:00"/>
    <n v="1"/>
    <s v="asus"/>
    <n v="2"/>
    <s v="AM"/>
    <s v="NA"/>
    <n v="181.78899999999999"/>
    <n v="8.2532206000000006"/>
    <d v="2022-06-27T00:00:00"/>
    <n v="2"/>
    <s v="asus"/>
    <n v="2"/>
    <s v="PM"/>
    <d v="1899-12-30T17:23:00"/>
    <n v="373.09185785496442"/>
    <n v="16.938370346615386"/>
    <n v="2.0523346179084787"/>
    <n v="191.30285785496443"/>
    <n v="8.6851497466153855"/>
    <s v="good"/>
  </r>
  <r>
    <s v="CSUD085_27"/>
    <s v="Sudbury reef"/>
    <x v="0"/>
    <x v="0"/>
    <n v="3.6720000000000003E-2"/>
    <d v="2022-06-25T00:00:00"/>
    <n v="4"/>
    <s v="asus"/>
    <n v="2"/>
    <s v="AM"/>
    <d v="1899-12-30T10:35:00"/>
    <n v="118.91"/>
    <n v="4.3663752000000002"/>
    <d v="2022-06-26T00:00:00"/>
    <n v="1"/>
    <s v="asus"/>
    <n v="2"/>
    <s v="PM"/>
    <d v="1899-12-30T18:16:00"/>
    <n v="292.0616"/>
    <n v="10.724501952000001"/>
    <n v="2.4561567572113363"/>
    <n v="173.1516"/>
    <n v="6.3581267520000004"/>
    <s v="good"/>
  </r>
  <r>
    <s v="CSUD088_27"/>
    <s v="Sudbury reef"/>
    <x v="0"/>
    <x v="0"/>
    <n v="2.8400000000000002E-2"/>
    <d v="2022-06-16T00:00:00"/>
    <n v="3"/>
    <s v="asus"/>
    <n v="2"/>
    <s v="AM"/>
    <s v="NA"/>
    <n v="167.30600000000001"/>
    <n v="4.7514904000000007"/>
    <d v="2022-06-27T00:00:00"/>
    <n v="1"/>
    <s v="asus"/>
    <n v="2"/>
    <s v="PM"/>
    <d v="1899-12-30T14:46:00"/>
    <n v="305.01590009695417"/>
    <n v="8.6624515627534997"/>
    <n v="1.8231019813811469"/>
    <n v="137.70990009695416"/>
    <n v="3.910961162753499"/>
    <s v="good"/>
  </r>
  <r>
    <s v="CTON060_27"/>
    <s v="Tongue Reef"/>
    <x v="0"/>
    <x v="0"/>
    <n v="4.9070000000000003E-2"/>
    <d v="2022-06-12T00:00:00"/>
    <n v="2"/>
    <s v="dell"/>
    <n v="1"/>
    <s v="PM"/>
    <s v="NA"/>
    <n v="157.65600000000001"/>
    <n v="7.7361799200000005"/>
    <d v="2022-06-26T00:00:00"/>
    <n v="4"/>
    <s v="asus"/>
    <n v="2"/>
    <s v="PM"/>
    <d v="1899-12-30T17:07:00"/>
    <n v="263.99810000000002"/>
    <n v="12.954386767000003"/>
    <n v="1.6745198406657533"/>
    <n v="106.34210000000002"/>
    <n v="5.218206847000002"/>
    <s v="good"/>
  </r>
  <r>
    <s v="CTON061_27"/>
    <s v="Tongue Reef"/>
    <x v="0"/>
    <x v="0"/>
    <n v="2.477E-2"/>
    <d v="2022-06-16T00:00:00"/>
    <n v="4"/>
    <s v="dell"/>
    <n v="1"/>
    <s v="AM"/>
    <s v="NA"/>
    <n v="179.077"/>
    <n v="4.4357372899999996"/>
    <d v="2022-07-01T00:00:00"/>
    <n v="3"/>
    <s v="dell"/>
    <n v="1"/>
    <s v="PM"/>
    <d v="1899-12-30T13:57:00"/>
    <n v="335.42500000000001"/>
    <n v="8.308477250000001"/>
    <n v="1.8730769445545772"/>
    <n v="156.34800000000001"/>
    <n v="3.8727399600000014"/>
    <s v="good"/>
  </r>
  <r>
    <s v="CTON062_27"/>
    <s v="Tongue Reef"/>
    <x v="0"/>
    <x v="0"/>
    <n v="4.5999999999999999E-2"/>
    <d v="2022-06-15T00:00:00"/>
    <n v="3"/>
    <s v="dell"/>
    <n v="1"/>
    <s v="PM"/>
    <s v="NA"/>
    <n v="189.26929999999999"/>
    <n v="8.7063877999999999"/>
    <d v="2022-06-28T00:00:00"/>
    <n v="2"/>
    <s v="asus"/>
    <n v="2"/>
    <s v="PM"/>
    <d v="1899-12-30T15:28:00"/>
    <n v="354.16459190931425"/>
    <n v="16.291571227828456"/>
    <n v="1.8712204879994498"/>
    <n v="164.89529190931427"/>
    <n v="7.585183427828456"/>
    <s v="good  "/>
  </r>
  <r>
    <s v="CTON065_27"/>
    <s v="Tongue Reef"/>
    <x v="0"/>
    <x v="0"/>
    <n v="5.2780000000000001E-2"/>
    <d v="2022-06-16T00:00:00"/>
    <n v="1"/>
    <s v="dell"/>
    <n v="1"/>
    <s v="AM"/>
    <s v="NA"/>
    <n v="146.47900000000001"/>
    <n v="7.7311616200000008"/>
    <d v="2022-06-29T00:00:00"/>
    <n v="2"/>
    <s v="asus"/>
    <n v="2"/>
    <s v="PM"/>
    <d v="1899-12-30T15:22:00"/>
    <n v="311.8648"/>
    <n v="16.460224144000001"/>
    <n v="2.1290751575311133"/>
    <n v="165.38579999999999"/>
    <n v="8.7290625239999997"/>
    <s v="poor"/>
  </r>
  <r>
    <s v="CTON067_27"/>
    <s v="Tongue Reef "/>
    <x v="0"/>
    <x v="0"/>
    <n v="3.6179999999999997E-2"/>
    <d v="2022-06-16T00:00:00"/>
    <n v="4"/>
    <s v="asus"/>
    <n v="2"/>
    <s v="AM"/>
    <s v="NA"/>
    <n v="193.76"/>
    <n v="7.0102367999999995"/>
    <d v="2022-06-27T00:00:00"/>
    <n v="1"/>
    <s v="asus"/>
    <n v="2"/>
    <s v="PM"/>
    <d v="1899-12-30T16:50:00"/>
    <n v="462.90248238691032"/>
    <n v="16.747811812758414"/>
    <n v="2.3890507967945416"/>
    <n v="269.14248238691033"/>
    <n v="9.7375750127584144"/>
    <s v="good"/>
  </r>
  <r>
    <s v="CTON068_27"/>
    <s v="Tongue Reef"/>
    <x v="0"/>
    <x v="0"/>
    <n v="4.0770000000000001E-2"/>
    <d v="2022-06-13T00:00:00"/>
    <n v="4"/>
    <s v="dell"/>
    <n v="1"/>
    <s v="PM"/>
    <s v="NA"/>
    <n v="109.48099999999999"/>
    <n v="4.4635403699999996"/>
    <d v="2022-06-28T00:00:00"/>
    <n v="1"/>
    <s v="asus"/>
    <n v="2"/>
    <s v="AM"/>
    <d v="1899-12-30T10:49:00"/>
    <n v="352.80465696831266"/>
    <n v="14.383845864598108"/>
    <n v="3.222519496244213"/>
    <n v="243.32365696831266"/>
    <n v="9.9203054945981073"/>
    <s v="good"/>
  </r>
  <r>
    <s v="CTON069_27"/>
    <s v="Tongue Reef"/>
    <x v="0"/>
    <x v="0"/>
    <n v="3.7920000000000002E-2"/>
    <d v="2022-06-14T00:00:00"/>
    <n v="4"/>
    <s v="asus"/>
    <n v="2"/>
    <s v="PM"/>
    <s v="NA"/>
    <n v="177.45099999999999"/>
    <n v="6.7289419200000005"/>
    <d v="2022-07-01T00:00:00"/>
    <n v="3"/>
    <s v="asus"/>
    <n v="2"/>
    <s v="PM"/>
    <d v="1899-12-30T15:01:00"/>
    <n v="297.21800000000002"/>
    <n v="11.270506560000001"/>
    <n v="1.6749299806707205"/>
    <n v="119.76700000000002"/>
    <n v="4.5415646400000007"/>
    <s v="good"/>
  </r>
  <r>
    <s v="CTON110_27"/>
    <s v="Tongue Reef"/>
    <x v="0"/>
    <x v="0"/>
    <n v="4.6899999999999997E-2"/>
    <d v="2022-06-14T00:00:00"/>
    <n v="3"/>
    <s v="asus"/>
    <n v="2"/>
    <s v="PM"/>
    <s v="NA"/>
    <n v="166.613"/>
    <n v="7.8141496999999998"/>
    <d v="2022-06-28T00:00:00"/>
    <n v="2"/>
    <s v="dell"/>
    <n v="1"/>
    <s v="AM"/>
    <d v="1899-12-30T12:44:00"/>
    <n v="425.96074948580241"/>
    <n v="19.977559150884133"/>
    <n v="2.556587718160062"/>
    <n v="259.34774948580241"/>
    <n v="12.163409450884133"/>
    <s v="good"/>
  </r>
  <r>
    <s v="CVLA045_27"/>
    <s v="Vlassof Cay"/>
    <x v="0"/>
    <x v="0"/>
    <n v="4.4819999999999999E-2"/>
    <d v="2022-06-14T00:00:00"/>
    <n v="3"/>
    <s v="dell"/>
    <n v="1"/>
    <s v="AM"/>
    <s v="NA"/>
    <n v="154.3349"/>
    <n v="6.9172902179999998"/>
    <d v="2022-06-28T00:00:00"/>
    <n v="3"/>
    <s v="asus"/>
    <n v="2"/>
    <s v="PM"/>
    <d v="1899-12-30T16:03:00"/>
    <n v="522.56439550748405"/>
    <n v="23.421336206645435"/>
    <n v="3.385912036146614"/>
    <n v="368.22949550748405"/>
    <n v="16.504045988645437"/>
    <s v="good  "/>
  </r>
  <r>
    <s v="CVLA046_27"/>
    <s v="Vlassof Cay"/>
    <x v="0"/>
    <x v="0"/>
    <n v="2.8750000000000001E-2"/>
    <d v="2022-06-16T00:00:00"/>
    <n v="4"/>
    <s v="dell"/>
    <n v="1"/>
    <s v="PM"/>
    <s v="NA"/>
    <n v="160.81700000000001"/>
    <n v="4.6234887500000008"/>
    <d v="2022-06-27T00:00:00"/>
    <n v="2"/>
    <s v="dell"/>
    <n v="1"/>
    <s v="AM"/>
    <d v="1899-12-30T13:08:00"/>
    <n v="366.7627"/>
    <n v="10.544427625000001"/>
    <n v="2.2806214517121943"/>
    <n v="205.94569999999999"/>
    <n v="5.920938875"/>
    <s v="good"/>
  </r>
  <r>
    <s v="CVLA047_27"/>
    <s v="Vlassof Cay"/>
    <x v="0"/>
    <x v="0"/>
    <n v="3.1800000000000002E-2"/>
    <d v="2022-06-15T00:00:00"/>
    <n v="1"/>
    <s v="asus"/>
    <n v="2"/>
    <s v="PM"/>
    <s v="NA"/>
    <n v="204.14400000000001"/>
    <n v="6.4917792000000007"/>
    <d v="2022-06-27T00:00:00"/>
    <n v="1"/>
    <s v="asus"/>
    <n v="2"/>
    <s v="AM"/>
    <d v="1899-12-30T10:21:00"/>
    <n v="463.65129805646148"/>
    <n v="14.744111278195476"/>
    <n v="2.2711972825871025"/>
    <n v="259.50729805646148"/>
    <n v="8.2523320781954759"/>
    <s v="good"/>
  </r>
  <r>
    <s v="CVLA052_27"/>
    <s v="Vlassof Cay"/>
    <x v="0"/>
    <x v="0"/>
    <n v="3.3009999999999998E-2"/>
    <d v="2022-06-15T00:00:00"/>
    <n v="2"/>
    <s v="asus"/>
    <n v="2"/>
    <s v="AM"/>
    <s v="NA"/>
    <n v="144.73500000000001"/>
    <n v="4.7777023500000002"/>
    <d v="2022-06-29T00:00:00"/>
    <n v="1"/>
    <s v="asus"/>
    <n v="2"/>
    <s v="PM"/>
    <d v="1899-12-30T14:35:00"/>
    <n v="293.40600000000001"/>
    <n v="9.6853320600000004"/>
    <n v="2.0271945279303552"/>
    <n v="148.67099999999999"/>
    <n v="4.9076297100000001"/>
    <s v="good"/>
  </r>
  <r>
    <s v="CVLA053_27"/>
    <s v="Vlassof Cay"/>
    <x v="0"/>
    <x v="0"/>
    <n v="4.7329999999999997E-2"/>
    <d v="2022-06-14T00:00:00"/>
    <n v="1"/>
    <s v="dell"/>
    <n v="1"/>
    <s v="PM"/>
    <s v="NA"/>
    <n v="140.089"/>
    <n v="6.6304123699999993"/>
    <d v="2022-06-27T00:00:00"/>
    <n v="2"/>
    <s v="dell"/>
    <n v="1"/>
    <s v="AM"/>
    <d v="1899-12-30T11:38:00"/>
    <n v="352.16919999999999"/>
    <n v="16.668168236"/>
    <n v="2.5138961660087515"/>
    <n v="212.08019999999999"/>
    <n v="10.037755866000001"/>
    <s v="good"/>
  </r>
  <r>
    <s v="CVLA054_27"/>
    <s v="Vlassof Cay"/>
    <x v="0"/>
    <x v="0"/>
    <n v="3.9879999999999999E-2"/>
    <d v="2022-06-15T00:00:00"/>
    <n v="1"/>
    <s v="dell"/>
    <n v="1"/>
    <s v="PM"/>
    <s v="NA"/>
    <n v="180.57660000000001"/>
    <n v="7.2013948079999999"/>
    <d v="2022-06-28T00:00:00"/>
    <n v="1"/>
    <s v="asus"/>
    <n v="2"/>
    <s v="PM"/>
    <d v="1899-12-30T14:57:00"/>
    <n v="424.88012850300731"/>
    <n v="16.944219524699932"/>
    <n v="2.3529080096923258"/>
    <n v="244.3035285030073"/>
    <n v="9.742824716699932"/>
    <s v="good  "/>
  </r>
  <r>
    <s v="CVLA057_27"/>
    <s v="Vlassof Cay"/>
    <x v="0"/>
    <x v="0"/>
    <n v="4.2279999999999998E-2"/>
    <d v="2022-06-12T00:00:00"/>
    <n v="1"/>
    <s v="dell"/>
    <n v="1"/>
    <s v="PM"/>
    <s v="NA"/>
    <n v="167.798"/>
    <n v="7.0944994399999999"/>
    <d v="2022-06-27T00:00:00"/>
    <n v="2"/>
    <s v="asus"/>
    <n v="2"/>
    <s v="PM"/>
    <d v="1899-12-30T15:16:00"/>
    <n v="320.76968877739068"/>
    <n v="13.562142441508078"/>
    <n v="1.9116419073969337"/>
    <n v="152.97168877739068"/>
    <n v="6.4676430015080779"/>
    <s v="good"/>
  </r>
  <r>
    <s v="CVLA097_27"/>
    <s v="Vlassof Cay"/>
    <x v="0"/>
    <x v="0"/>
    <n v="5.2249999999999998E-2"/>
    <d v="2022-06-12T00:00:00"/>
    <n v="3"/>
    <s v="dell"/>
    <n v="1"/>
    <s v="PM"/>
    <s v="NA"/>
    <n v="164.36869999999999"/>
    <n v="8.5882645749999984"/>
    <d v="2022-06-28T00:00:00"/>
    <n v="2"/>
    <s v="dell"/>
    <n v="1"/>
    <s v="PM"/>
    <d v="1899-12-30T15:08:00"/>
    <n v="270.77919515032386"/>
    <n v="14.148212946604421"/>
    <n v="1.6473890415287331"/>
    <n v="106.41049515032387"/>
    <n v="5.5599483716044222"/>
    <s v="good"/>
  </r>
  <r>
    <s v="CVLA104_27"/>
    <s v="Vlassof Cay"/>
    <x v="0"/>
    <x v="0"/>
    <n v="4.7050000000000002E-2"/>
    <d v="2022-06-14T00:00:00"/>
    <n v="1"/>
    <s v="asus"/>
    <n v="2"/>
    <s v="AM"/>
    <s v="NA"/>
    <n v="202.09200000000001"/>
    <n v="9.5084286000000002"/>
    <d v="2022-06-29T00:00:00"/>
    <n v="3"/>
    <s v="dell"/>
    <n v="1"/>
    <s v="PM"/>
    <d v="1899-12-30T14:45:00"/>
    <n v="320.91399999999999"/>
    <n v="15.099003699999999"/>
    <n v="1.5879599390376657"/>
    <n v="118.82199999999997"/>
    <n v="5.5905750999999988"/>
    <s v="good"/>
  </r>
  <r>
    <s v="CVLA105_27"/>
    <s v="Vlassof Cay"/>
    <x v="0"/>
    <x v="0"/>
    <n v="3.6540000000000003E-2"/>
    <d v="2022-06-14T00:00:00"/>
    <n v="3"/>
    <s v="dell"/>
    <n v="1"/>
    <s v="AM"/>
    <s v="NA"/>
    <n v="158.68100000000001"/>
    <n v="5.7982037400000008"/>
    <d v="2022-06-28T00:00:00"/>
    <n v="2"/>
    <s v="dell"/>
    <n v="1"/>
    <s v="AM"/>
    <d v="1899-12-30T11:03:00"/>
    <n v="372.96312414228834"/>
    <n v="13.628072556159218"/>
    <n v="2.3503955996136168"/>
    <n v="214.28212414228832"/>
    <n v="7.8298688161592169"/>
    <s v="good"/>
  </r>
  <r>
    <s v="LCHA113_27"/>
    <s v="Chauvel Reef"/>
    <x v="1"/>
    <x v="0"/>
    <n v="2.445E-2"/>
    <d v="2022-06-15T00:00:00"/>
    <n v="4"/>
    <s v="dell"/>
    <n v="1"/>
    <s v="PM"/>
    <s v="NA"/>
    <n v="177.65600000000001"/>
    <n v="4.3436892"/>
    <d v="2022-06-27T00:00:00"/>
    <n v="4"/>
    <s v="dell"/>
    <n v="1"/>
    <s v="AM"/>
    <d v="1899-12-30T12:37:00"/>
    <n v="267.27269999999999"/>
    <n v="6.5348175149999994"/>
    <n v="1.5044394785428017"/>
    <n v="89.61669999999998"/>
    <n v="2.1911283149999994"/>
    <s v="good"/>
  </r>
  <r>
    <s v="LCHA114_27"/>
    <s v="Chauvel Reef "/>
    <x v="1"/>
    <x v="0"/>
    <n v="3.9050000000000001E-2"/>
    <d v="2022-06-25T00:00:00"/>
    <n v="2"/>
    <s v="asus"/>
    <n v="2"/>
    <s v="AM"/>
    <d v="1899-12-30T10:25:00"/>
    <n v="121.42100000000001"/>
    <n v="4.7414900500000003"/>
    <d v="2022-06-27T00:00:00"/>
    <n v="3"/>
    <s v="asus"/>
    <n v="2"/>
    <s v="PM"/>
    <d v="1899-12-30T15:45:00"/>
    <n v="360.34483405725666"/>
    <n v="14.071465769935873"/>
    <n v="2.9677307389764263"/>
    <n v="238.92383405725667"/>
    <n v="9.3299757199358737"/>
    <s v="good"/>
  </r>
  <r>
    <s v="LCHA119_27"/>
    <s v="Chavuel Reef"/>
    <x v="1"/>
    <x v="0"/>
    <n v="2.5610000000000001E-2"/>
    <d v="2022-06-16T00:00:00"/>
    <n v="3"/>
    <s v="dell"/>
    <n v="1"/>
    <s v="AM"/>
    <s v="NA"/>
    <n v="174.78899999999999"/>
    <n v="4.4763462899999995"/>
    <d v="2022-06-28T00:00:00"/>
    <n v="3"/>
    <s v="asus"/>
    <n v="2"/>
    <s v="AM"/>
    <d v="1899-12-30T11:55:00"/>
    <n v="261.22127550919947"/>
    <n v="6.6898768657905983"/>
    <n v="1.4944949368049447"/>
    <n v="86.432275509199485"/>
    <n v="2.2135305757905988"/>
    <s v="poor"/>
  </r>
  <r>
    <s v="LCHA124_27"/>
    <s v="Chauvel Reef "/>
    <x v="1"/>
    <x v="0"/>
    <n v="3.6839999999999998E-2"/>
    <d v="2022-06-15T00:00:00"/>
    <n v="4"/>
    <s v="asus"/>
    <n v="2"/>
    <s v="AM"/>
    <s v="NA"/>
    <n v="181.62799999999999"/>
    <n v="6.6911755199999989"/>
    <d v="2022-07-01T00:00:00"/>
    <n v="2"/>
    <s v="dell"/>
    <n v="1"/>
    <s v="PM"/>
    <d v="1899-12-30T13:26:00"/>
    <n v="254.59100000000001"/>
    <n v="9.3791324399999993"/>
    <n v="1.4017166956636644"/>
    <n v="72.963000000000022"/>
    <n v="2.6879569200000004"/>
    <s v="good"/>
  </r>
  <r>
    <s v="LCHA125_27"/>
    <s v="Chauvel Reef"/>
    <x v="1"/>
    <x v="0"/>
    <n v="3.2030000000000003E-2"/>
    <d v="2022-06-25T00:00:00"/>
    <n v="2"/>
    <s v="dell"/>
    <n v="1"/>
    <s v="AM"/>
    <d v="1899-12-30T10:56:00"/>
    <n v="121.42100000000001"/>
    <n v="3.8891146300000003"/>
    <d v="2022-06-29T00:00:00"/>
    <n v="3"/>
    <s v="asus"/>
    <n v="2"/>
    <s v="AM"/>
    <d v="1899-12-30T12:22:00"/>
    <n v="320.101"/>
    <n v="10.252835030000002"/>
    <n v="2.6362902628046219"/>
    <n v="198.68"/>
    <n v="6.3637204000000018"/>
    <s v="good"/>
  </r>
  <r>
    <s v="LCHA132_27"/>
    <s v="Chauvel Reef "/>
    <x v="1"/>
    <x v="0"/>
    <n v="2.6329999999999999E-2"/>
    <d v="2022-06-14T00:00:00"/>
    <n v="2"/>
    <s v="asus"/>
    <n v="2"/>
    <s v="AM"/>
    <s v="NA"/>
    <n v="177.67099999999999"/>
    <n v="4.6780774300000001"/>
    <d v="2022-06-26T00:00:00"/>
    <n v="2"/>
    <s v="asus"/>
    <n v="2"/>
    <s v="PM"/>
    <d v="1899-12-30T15:58:00"/>
    <n v="196.08"/>
    <n v="5.1627863999999999"/>
    <n v="1.1036128574725195"/>
    <n v="18.40900000000002"/>
    <n v="0.48470896999999979"/>
    <s v="poor"/>
  </r>
  <r>
    <s v="LCHA135_27"/>
    <s v="Chauvel Reef"/>
    <x v="1"/>
    <x v="0"/>
    <n v="3.524E-2"/>
    <d v="2022-06-25T00:00:00"/>
    <n v="4"/>
    <s v="dell"/>
    <n v="1"/>
    <s v="AM"/>
    <d v="1899-12-30T10:56:00"/>
    <n v="206.53"/>
    <n v="7.2781172000000005"/>
    <d v="2022-07-01T00:00:00"/>
    <n v="4"/>
    <s v="dell"/>
    <n v="1"/>
    <s v="PM"/>
    <d v="1899-12-30T14:33:00"/>
    <n v="264.95600000000002"/>
    <n v="9.3370494400000013"/>
    <n v="1.2828935263642087"/>
    <n v="58.426000000000016"/>
    <n v="2.0589322400000007"/>
    <s v="good"/>
  </r>
  <r>
    <s v="LCHA136_27"/>
    <s v="Chauvel Reef"/>
    <x v="1"/>
    <x v="0"/>
    <n v="2.9219999999999999E-2"/>
    <d v="2022-06-15T00:00:00"/>
    <n v="1"/>
    <s v="dell"/>
    <n v="1"/>
    <s v="AM"/>
    <s v="NA"/>
    <n v="208.52"/>
    <n v="6.0929544"/>
    <d v="2022-06-29T00:00:00"/>
    <n v="3"/>
    <s v="dell"/>
    <n v="1"/>
    <s v="PM"/>
    <d v="1899-12-30T15:39:00"/>
    <n v="383.11099999999999"/>
    <n v="11.19450342"/>
    <n v="1.837286591214272"/>
    <n v="174.59099999999998"/>
    <n v="5.1015490200000002"/>
    <s v="poor"/>
  </r>
  <r>
    <s v="LCHA138_27"/>
    <s v="Chauvel Reef "/>
    <x v="1"/>
    <x v="0"/>
    <n v="2.0719999999999999E-2"/>
    <d v="2022-06-16T00:00:00"/>
    <n v="3"/>
    <s v="dell"/>
    <n v="1"/>
    <s v="PM"/>
    <s v="NA"/>
    <n v="145.953"/>
    <n v="3.0241461599999999"/>
    <d v="2022-06-27T00:00:00"/>
    <n v="2"/>
    <s v="dell"/>
    <n v="1"/>
    <s v="PM"/>
    <d v="1899-12-30T14:56:00"/>
    <n v="358.12414454737944"/>
    <n v="7.4203322750217016"/>
    <n v="2.4536949877520806"/>
    <n v="212.17114454737944"/>
    <n v="4.3961861150217016"/>
    <s v="good"/>
  </r>
  <r>
    <s v="LCKM154_27"/>
    <s v="Cockermouth island"/>
    <x v="1"/>
    <x v="0"/>
    <n v="2.8000000000000001E-2"/>
    <d v="2022-06-15T00:00:00"/>
    <n v="2"/>
    <s v="dell"/>
    <n v="1"/>
    <s v="AM"/>
    <s v="NA"/>
    <n v="180.196"/>
    <n v="5.0454879999999998"/>
    <d v="2022-06-29T00:00:00"/>
    <n v="2"/>
    <s v="dell"/>
    <n v="1"/>
    <s v="AM"/>
    <d v="1899-12-30T10:40:00"/>
    <n v="536.54399999999998"/>
    <n v="15.023232"/>
    <n v="2.9775577704277563"/>
    <n v="356.34799999999996"/>
    <n v="9.9777440000000013"/>
    <s v="good"/>
  </r>
  <r>
    <s v="LCKM158_27"/>
    <s v="Cockermouth Island "/>
    <x v="1"/>
    <x v="0"/>
    <n v="3.4569999999999997E-2"/>
    <d v="2022-06-25T00:00:00"/>
    <n v="3"/>
    <s v="asus"/>
    <n v="2"/>
    <s v="PM"/>
    <d v="1899-12-30T15:05:00"/>
    <n v="132.53360000000001"/>
    <n v="4.5816865519999999"/>
    <d v="2022-06-28T00:00:00"/>
    <n v="3"/>
    <s v="dell"/>
    <n v="1"/>
    <s v="PM"/>
    <d v="1899-12-30T17:24:00"/>
    <n v="356.76196025020226"/>
    <n v="12.33326096584949"/>
    <n v="2.6918604810418056"/>
    <n v="224.22836025020226"/>
    <n v="7.7515744138494904"/>
    <s v="good  "/>
  </r>
  <r>
    <s v="LCKM162_27"/>
    <s v="Cockermouth island"/>
    <x v="1"/>
    <x v="0"/>
    <n v="3.075E-2"/>
    <d v="2022-06-13T00:00:00"/>
    <n v="3"/>
    <s v="dell"/>
    <n v="1"/>
    <s v="AM"/>
    <s v="NA"/>
    <n v="171.37899999999999"/>
    <n v="5.2699042499999997"/>
    <d v="2022-06-28T00:00:00"/>
    <n v="2"/>
    <s v="asus"/>
    <n v="2"/>
    <s v="AM"/>
    <d v="1899-12-30T11:24:00"/>
    <n v="293.81877841844789"/>
    <n v="9.0349274363672727"/>
    <n v="1.7144386326122099"/>
    <n v="122.4397784184479"/>
    <n v="3.765023186367273"/>
    <s v="good"/>
  </r>
  <r>
    <s v="LCKM163_27"/>
    <s v="Cockermouth island"/>
    <x v="1"/>
    <x v="0"/>
    <n v="2.3709999999999998E-2"/>
    <d v="2022-06-16T00:00:00"/>
    <n v="2"/>
    <s v="dell"/>
    <n v="1"/>
    <s v="AM"/>
    <s v="NA"/>
    <n v="134.80699999999999"/>
    <n v="3.1962739699999996"/>
    <d v="2022-06-26T00:00:00"/>
    <n v="2"/>
    <s v="dell"/>
    <n v="1"/>
    <s v="PM"/>
    <d v="1899-12-30T15:41:00"/>
    <n v="365.07639999999998"/>
    <n v="8.655961443999999"/>
    <n v="2.7081412686284838"/>
    <n v="230.26939999999999"/>
    <n v="5.459687473999999"/>
    <s v="good"/>
  </r>
  <r>
    <s v="LCKM165_27"/>
    <s v="Cockermouth island"/>
    <x v="1"/>
    <x v="0"/>
    <n v="3.1699999999999999E-2"/>
    <d v="2022-06-16T00:00:00"/>
    <n v="2"/>
    <s v="asus"/>
    <n v="2"/>
    <s v="AM"/>
    <s v="NA"/>
    <n v="181.62799999999999"/>
    <n v="5.7576075999999992"/>
    <d v="2022-06-26T00:00:00"/>
    <n v="3"/>
    <s v="dell"/>
    <n v="1"/>
    <s v="PM"/>
    <d v="1899-12-30T16:10:00"/>
    <n v="359.78597799805897"/>
    <n v="11.40521550253847"/>
    <n v="1.9808948950495464"/>
    <n v="178.15797799805898"/>
    <n v="5.6476079025384704"/>
    <s v="good"/>
  </r>
  <r>
    <s v="LCKM166_27"/>
    <s v="Cockermouth island"/>
    <x v="1"/>
    <x v="0"/>
    <n v="2.7879999999999999E-2"/>
    <d v="2022-06-25T00:00:00"/>
    <n v="2"/>
    <s v="asus"/>
    <n v="2"/>
    <s v="PM"/>
    <d v="1899-12-30T15:05:00"/>
    <n v="156.745"/>
    <n v="4.3700505999999999"/>
    <d v="2022-06-29T00:00:00"/>
    <n v="3"/>
    <s v="dell"/>
    <n v="1"/>
    <s v="AM"/>
    <d v="1899-12-30T12:01:00"/>
    <n v="267.24700000000001"/>
    <n v="7.4508463599999999"/>
    <n v="1.7049794251810266"/>
    <n v="110.50200000000001"/>
    <n v="3.08079576"/>
    <s v="good"/>
  </r>
  <r>
    <s v="LCKM173_27"/>
    <s v="Cockermouth island"/>
    <x v="1"/>
    <x v="0"/>
    <n v="3.0079999999999999E-2"/>
    <d v="2022-06-14T00:00:00"/>
    <n v="2"/>
    <s v="dell"/>
    <n v="1"/>
    <s v="PM"/>
    <s v="NA"/>
    <n v="202.44300000000001"/>
    <n v="6.0894854399999998"/>
    <d v="2022-06-26T00:00:00"/>
    <n v="1"/>
    <s v="asus"/>
    <n v="2"/>
    <s v="PM"/>
    <d v="1899-12-30T15:28:00"/>
    <n v="317.3836"/>
    <n v="9.5468986880000006"/>
    <n v="1.56776771733278"/>
    <n v="114.94059999999999"/>
    <n v="3.4574132480000008"/>
    <s v="good"/>
  </r>
  <r>
    <s v="LCKM174_27"/>
    <s v="Cockermouth island"/>
    <x v="1"/>
    <x v="0"/>
    <n v="2.8799999999999999E-2"/>
    <d v="2022-06-15T00:00:00"/>
    <n v="2"/>
    <s v="asus"/>
    <n v="2"/>
    <s v="AM"/>
    <s v="NA"/>
    <n v="186.24700000000001"/>
    <n v="5.3639136000000001"/>
    <d v="2022-06-28T00:00:00"/>
    <n v="3"/>
    <s v="dell"/>
    <n v="1"/>
    <s v="AM"/>
    <d v="1899-12-30T11:36:00"/>
    <n v="487.88560382490181"/>
    <n v="14.051105390157172"/>
    <n v="2.6195622148270941"/>
    <n v="301.63860382490179"/>
    <n v="8.687191790157172"/>
    <s v="good"/>
  </r>
  <r>
    <s v="LCKM176_27"/>
    <s v="Cockermouth island"/>
    <x v="1"/>
    <x v="0"/>
    <n v="1.345E-2"/>
    <d v="2022-06-13T00:00:00"/>
    <n v="2"/>
    <s v="dell"/>
    <n v="1"/>
    <s v="AM"/>
    <s v="NA"/>
    <n v="205.41399999999999"/>
    <n v="2.7628182999999997"/>
    <d v="2022-06-27T00:00:00"/>
    <n v="2"/>
    <s v="asus"/>
    <n v="2"/>
    <s v="AM"/>
    <d v="1899-12-30T12:58:00"/>
    <n v="473.88920000000002"/>
    <n v="6.3738097400000004"/>
    <n v="2.3069956283408142"/>
    <n v="268.47520000000003"/>
    <n v="3.6109914400000007"/>
    <s v="good"/>
  </r>
  <r>
    <s v="LCKM180_27"/>
    <s v="Cockermouth island"/>
    <x v="1"/>
    <x v="0"/>
    <n v="2.418E-2"/>
    <d v="2022-06-14T00:00:00"/>
    <n v="1"/>
    <s v="asus"/>
    <n v="2"/>
    <s v="PM"/>
    <s v="NA"/>
    <n v="198.71299999999999"/>
    <n v="4.8048803399999995"/>
    <d v="2022-06-27T00:00:00"/>
    <n v="2"/>
    <s v="asus"/>
    <n v="2"/>
    <s v="AM"/>
    <d v="1899-12-30T10:53:00"/>
    <n v="343.51397546801127"/>
    <n v="8.3061679268165118"/>
    <n v="1.7286940233805099"/>
    <n v="144.80097546801127"/>
    <n v="3.5012875868165123"/>
    <s v="good"/>
  </r>
  <r>
    <s v="LKES141_27"/>
    <s v="Keswick Island"/>
    <x v="1"/>
    <x v="0"/>
    <n v="3.5610000000000003E-2"/>
    <d v="2022-06-15T00:00:00"/>
    <n v="2"/>
    <s v="dell"/>
    <n v="1"/>
    <s v="PM"/>
    <s v="NA"/>
    <n v="207.74"/>
    <n v="7.3976214000000011"/>
    <d v="2022-06-28T00:00:00"/>
    <n v="4"/>
    <s v="asus"/>
    <n v="2"/>
    <s v="AM"/>
    <d v="1899-12-30T12:27:00"/>
    <n v="449.93358149482202"/>
    <n v="16.022134837030613"/>
    <n v="2.1658495306384036"/>
    <n v="242.19358149482201"/>
    <n v="8.6245134370306111"/>
    <s v="good"/>
  </r>
  <r>
    <s v="LKES142_27"/>
    <s v="Keswick Island "/>
    <x v="1"/>
    <x v="0"/>
    <n v="4.0160000000000001E-2"/>
    <d v="2022-06-16T00:00:00"/>
    <n v="2"/>
    <s v="dell"/>
    <n v="1"/>
    <s v="PM"/>
    <s v="NA"/>
    <n v="185.44399999999999"/>
    <n v="7.4474310399999997"/>
    <d v="2022-06-27T00:00:00"/>
    <n v="3"/>
    <s v="dell"/>
    <n v="1"/>
    <s v="PM"/>
    <d v="1899-12-30T15:26:00"/>
    <n v="275.82575197048885"/>
    <n v="11.077162199134833"/>
    <n v="1.4873802979362443"/>
    <n v="90.381751970488864"/>
    <n v="3.6297311591348329"/>
    <s v="good"/>
  </r>
  <r>
    <s v="LKES143_27"/>
    <s v="Keswick Island"/>
    <x v="1"/>
    <x v="0"/>
    <n v="4.0050000000000002E-2"/>
    <d v="2022-06-14T00:00:00"/>
    <n v="1"/>
    <s v="dell"/>
    <n v="1"/>
    <s v="AM"/>
    <s v="NA"/>
    <n v="140.679"/>
    <n v="5.6341939500000002"/>
    <d v="2022-06-28T00:00:00"/>
    <n v="4"/>
    <s v="dell"/>
    <n v="1"/>
    <s v="AM"/>
    <d v="1899-12-30T12:07:00"/>
    <n v="373.24512248741314"/>
    <n v="14.948467155620897"/>
    <n v="2.6531687208994459"/>
    <n v="232.56612248741314"/>
    <n v="9.3142732056208963"/>
    <s v="good"/>
  </r>
  <r>
    <s v="LKES145_27"/>
    <s v="Keswick Island"/>
    <x v="1"/>
    <x v="0"/>
    <n v="4.2349999999999999E-2"/>
    <d v="2022-06-15T00:00:00"/>
    <n v="1"/>
    <s v="asus"/>
    <n v="2"/>
    <s v="AM"/>
    <s v="NA"/>
    <n v="181.34700000000001"/>
    <n v="7.6800454499999997"/>
    <d v="2022-06-28T00:00:00"/>
    <n v="3"/>
    <s v="dell"/>
    <n v="1"/>
    <s v="PM"/>
    <d v="1899-12-30T15:43:00"/>
    <n v="358.14760655266315"/>
    <n v="15.167551137505283"/>
    <n v="1.9749298667894319"/>
    <n v="176.80060655266314"/>
    <n v="7.4875056875052834"/>
    <s v="good  "/>
  </r>
  <r>
    <s v="LKES168_27"/>
    <s v="Keswick Island"/>
    <x v="1"/>
    <x v="0"/>
    <n v="2.3300000000000001E-2"/>
    <d v="2022-06-15T00:00:00"/>
    <n v="4"/>
    <s v="dell"/>
    <n v="1"/>
    <s v="AM"/>
    <s v="NA"/>
    <n v="204.63300000000001"/>
    <n v="4.7679489000000004"/>
    <d v="2022-06-27T00:00:00"/>
    <n v="3"/>
    <s v="asus"/>
    <n v="2"/>
    <s v="AM"/>
    <d v="1899-12-30T11:51:00"/>
    <n v="176.34889999999999"/>
    <n v="4.1089293700000002"/>
    <n v="0.86178133536624091"/>
    <n v="-28.284100000000024"/>
    <n v="-0.65901953000000013"/>
    <s v="poor"/>
  </r>
  <r>
    <s v="LKES172_27"/>
    <s v="Keswick Island"/>
    <x v="1"/>
    <x v="0"/>
    <n v="1.8290000000000001E-2"/>
    <d v="2022-06-15T00:00:00"/>
    <n v="2"/>
    <s v="asus"/>
    <n v="2"/>
    <s v="PM"/>
    <s v="NA"/>
    <n v="185.16319999999999"/>
    <n v="3.3866349279999999"/>
    <d v="2022-06-28T00:00:00"/>
    <n v="2"/>
    <s v="dell"/>
    <n v="1"/>
    <s v="PM"/>
    <d v="1899-12-30T17:02:00"/>
    <n v="442.59107646640206"/>
    <n v="8.0949907885704935"/>
    <n v="2.3902755864361929"/>
    <n v="257.42787646640204"/>
    <n v="4.708355860570494"/>
    <s v="good  "/>
  </r>
  <r>
    <s v="CSUD004_28.5"/>
    <s v="Sudbury Reef "/>
    <x v="0"/>
    <x v="1"/>
    <n v="2.8840000000000001E-2"/>
    <d v="2022-07-17T00:00:00"/>
    <n v="4"/>
    <s v="dell"/>
    <n v="1"/>
    <s v="PM"/>
    <d v="1899-12-30T17:39:00"/>
    <n v="202.358"/>
    <n v="5.83600472"/>
    <d v="2022-07-17T00:00:00"/>
    <n v="4"/>
    <s v="dell"/>
    <n v="1"/>
    <s v="PM"/>
    <d v="1899-12-30T17:39:00"/>
    <n v="363.86"/>
    <n v="10.493722400000001"/>
    <n v="1.7981003963273012"/>
    <n v="161.50200000000001"/>
    <n v="4.6577176800000011"/>
    <s v="poor"/>
  </r>
  <r>
    <s v="CSUD006_28.5"/>
    <s v="Sudbury Reef "/>
    <x v="0"/>
    <x v="1"/>
    <n v="3.7920000000000002E-2"/>
    <d v="2022-07-15T00:00:00"/>
    <n v="4"/>
    <s v="dell"/>
    <n v="1"/>
    <s v="PM"/>
    <d v="1899-12-30T16:18:00"/>
    <n v="209.45750000000001"/>
    <n v="7.9426284000000011"/>
    <d v="2022-07-15T00:00:00"/>
    <n v="4"/>
    <s v="dell"/>
    <n v="1"/>
    <s v="PM"/>
    <d v="1899-12-30T16:18:00"/>
    <n v="450.86399999999998"/>
    <n v="17.09676288"/>
    <n v="2.1525321365909549"/>
    <n v="241.40649999999997"/>
    <n v="9.1541344799999997"/>
    <s v="poor"/>
  </r>
  <r>
    <s v="CSUD008_28.5"/>
    <s v="Sudbury Reef "/>
    <x v="0"/>
    <x v="1"/>
    <n v="5.0999999999999997E-2"/>
    <d v="2022-07-16T00:00:00"/>
    <n v="3"/>
    <s v="asus"/>
    <n v="2"/>
    <s v="PM"/>
    <d v="1899-12-30T17:09:00"/>
    <n v="185.262"/>
    <n v="9.4483619999999995"/>
    <d v="2022-07-16T00:00:00"/>
    <n v="3"/>
    <s v="asus"/>
    <n v="2"/>
    <s v="PM"/>
    <d v="1899-12-30T17:09:00"/>
    <n v="339.745"/>
    <n v="17.326995"/>
    <n v="1.8338623139121892"/>
    <n v="154.483"/>
    <n v="7.8786330000000007"/>
    <s v="poor"/>
  </r>
  <r>
    <s v="CSUD010_28.5"/>
    <s v="Sudbury Reef "/>
    <x v="0"/>
    <x v="1"/>
    <n v="3.2239999999999998E-2"/>
    <d v="2022-07-17T00:00:00"/>
    <n v="3"/>
    <s v="dell"/>
    <n v="1"/>
    <s v="PM"/>
    <d v="1899-12-30T17:12:00"/>
    <n v="135.87899999999999"/>
    <n v="4.3807389599999995"/>
    <d v="2022-07-17T00:00:00"/>
    <n v="3"/>
    <s v="dell"/>
    <n v="1"/>
    <s v="PM"/>
    <d v="1899-12-30T17:12:00"/>
    <n v="380.745"/>
    <n v="12.275218799999999"/>
    <n v="2.8020886229660213"/>
    <n v="244.86600000000001"/>
    <n v="7.8944798399999998"/>
    <s v="good"/>
  </r>
  <r>
    <s v="CSUD014_28.5 "/>
    <s v="Sudbury Reef "/>
    <x v="0"/>
    <x v="1"/>
    <n v="4.8800000000000003E-2"/>
    <d v="2022-07-18T00:00:00"/>
    <n v="2"/>
    <s v="asus"/>
    <n v="2"/>
    <s v="AM"/>
    <d v="1899-12-30T10:30:00"/>
    <n v="150.578"/>
    <n v="7.3482064000000005"/>
    <d v="2022-07-18T00:00:00"/>
    <n v="2"/>
    <s v="asus"/>
    <n v="2"/>
    <s v="AM"/>
    <d v="1899-12-30T10:30:00"/>
    <n v="368.32900000000001"/>
    <n v="17.974455200000001"/>
    <n v="2.4461010240539789"/>
    <n v="217.751"/>
    <n v="10.626248800000001"/>
    <s v="good"/>
  </r>
  <r>
    <s v="CSUD018_28.7"/>
    <s v="Sudbury Reef "/>
    <x v="0"/>
    <x v="1"/>
    <n v="3.0599999999999999E-2"/>
    <d v="2022-07-18T00:00:00"/>
    <n v="3"/>
    <s v="dell"/>
    <n v="1"/>
    <s v="PM"/>
    <d v="1899-12-30T16:15:00"/>
    <n v="117.964"/>
    <n v="3.6096983999999996"/>
    <d v="2022-07-18T00:00:00"/>
    <n v="3"/>
    <s v="dell"/>
    <n v="1"/>
    <s v="PM"/>
    <d v="1899-12-30T16:15:00"/>
    <n v="393.96100000000001"/>
    <n v="12.0552066"/>
    <n v="3.3396714251805637"/>
    <n v="275.99700000000001"/>
    <n v="8.4455082000000008"/>
    <s v="good"/>
  </r>
  <r>
    <s v="CSUD026_28.5"/>
    <s v="Sudbury Reef "/>
    <x v="0"/>
    <x v="1"/>
    <n v="3.0810000000000001E-2"/>
    <d v="2022-07-16T00:00:00"/>
    <n v="2"/>
    <s v="asus"/>
    <n v="2"/>
    <s v="PM"/>
    <d v="1899-12-30T16:37:00"/>
    <n v="147.13200000000001"/>
    <n v="4.5331369200000005"/>
    <d v="2022-07-16T00:00:00"/>
    <n v="2"/>
    <s v="asus"/>
    <n v="2"/>
    <s v="PM"/>
    <d v="1899-12-30T16:37:00"/>
    <n v="421.089"/>
    <n v="12.97375209"/>
    <n v="2.86198107821548"/>
    <n v="273.95699999999999"/>
    <n v="8.4406151699999992"/>
    <s v="good"/>
  </r>
  <r>
    <s v="CSUD074_28.5"/>
    <s v="Sudbury Reef "/>
    <x v="0"/>
    <x v="1"/>
    <n v="4.7100000000000003E-2"/>
    <d v="2022-07-16T00:00:00"/>
    <n v="4"/>
    <s v="dell"/>
    <n v="1"/>
    <s v="AM"/>
    <d v="1899-12-30T11:11:00"/>
    <n v="209.166"/>
    <n v="9.8517185999999999"/>
    <d v="2022-07-16T00:00:00"/>
    <n v="4"/>
    <s v="dell"/>
    <n v="1"/>
    <s v="AM"/>
    <d v="1899-12-30T11:11:00"/>
    <n v="417.89499999999998"/>
    <n v="19.682854500000001"/>
    <n v="1.9979107503131484"/>
    <n v="208.72899999999998"/>
    <n v="9.8311359000000014"/>
    <s v="good"/>
  </r>
  <r>
    <s v="CSUD079_28.5"/>
    <s v="Sudbury reef"/>
    <x v="0"/>
    <x v="1"/>
    <n v="4.5400000000000003E-2"/>
    <d v="2022-07-15T00:00:00"/>
    <n v="1"/>
    <s v="asus"/>
    <n v="2"/>
    <s v="PM"/>
    <d v="1899-12-30T15:12:00"/>
    <n v="159.93600000000001"/>
    <n v="7.2610944000000011"/>
    <d v="2022-07-15T00:00:00"/>
    <n v="1"/>
    <s v="asus"/>
    <n v="2"/>
    <s v="PM"/>
    <d v="1899-12-30T15:12:00"/>
    <n v="290.59399999999999"/>
    <n v="13.192967600000001"/>
    <n v="1.816939275710284"/>
    <n v="130.65799999999999"/>
    <n v="5.9318732000000001"/>
    <s v="good"/>
  </r>
  <r>
    <s v="CSUD085_28.5"/>
    <s v="Sudbury reef"/>
    <x v="0"/>
    <x v="1"/>
    <n v="3.6720000000000003E-2"/>
    <d v="2022-07-17T00:00:00"/>
    <n v="3"/>
    <s v="asus"/>
    <n v="2"/>
    <s v="PM"/>
    <d v="1899-12-30T17:30:00"/>
    <n v="169.66900000000001"/>
    <n v="6.2302456800000012"/>
    <d v="2022-07-17T00:00:00"/>
    <n v="3"/>
    <s v="asus"/>
    <n v="2"/>
    <s v="PM"/>
    <d v="1899-12-30T17:30:00"/>
    <n v="314.43400000000003"/>
    <n v="11.546016480000002"/>
    <n v="1.853220093240368"/>
    <n v="144.76500000000001"/>
    <n v="5.315770800000001"/>
    <s v="poor"/>
  </r>
  <r>
    <s v="CTON060_28.5"/>
    <s v="Tongue Reef "/>
    <x v="0"/>
    <x v="1"/>
    <n v="4.9070000000000003E-2"/>
    <d v="2022-07-18T00:00:00"/>
    <n v="2"/>
    <s v="dell"/>
    <n v="1"/>
    <s v="AM"/>
    <d v="1899-12-30T10:12:00"/>
    <n v="170.17"/>
    <n v="8.3502419000000003"/>
    <d v="2022-07-18T00:00:00"/>
    <n v="2"/>
    <s v="dell"/>
    <n v="1"/>
    <s v="AM"/>
    <d v="1899-12-30T10:12:00"/>
    <n v="294.25"/>
    <n v="14.438847500000001"/>
    <n v="1.7291531997414351"/>
    <n v="124.08000000000001"/>
    <n v="6.0886056000000011"/>
    <s v="good"/>
  </r>
  <r>
    <s v="CTON061_28.5"/>
    <s v="Tongue Reef "/>
    <x v="0"/>
    <x v="1"/>
    <n v="2.477E-2"/>
    <d v="2022-07-18T00:00:00"/>
    <n v="2"/>
    <s v="dell"/>
    <n v="1"/>
    <s v="PM"/>
    <d v="1899-12-30T15:42:00"/>
    <n v="186.898"/>
    <n v="4.6294634600000002"/>
    <d v="2022-07-18T00:00:00"/>
    <n v="2"/>
    <s v="dell"/>
    <n v="1"/>
    <s v="PM"/>
    <d v="1899-12-30T15:42:00"/>
    <n v="351.274"/>
    <n v="8.7010569800000006"/>
    <n v="1.8794957677449733"/>
    <n v="164.376"/>
    <n v="4.0715935200000004"/>
    <s v="okay"/>
  </r>
  <r>
    <s v="CTON062_28.5"/>
    <s v="Tongue Reef"/>
    <x v="0"/>
    <x v="1"/>
    <n v="4.5999999999999999E-2"/>
    <d v="2022-07-15T00:00:00"/>
    <n v="2"/>
    <s v="asus"/>
    <n v="2"/>
    <s v="PM"/>
    <d v="1899-12-30T15:43:00"/>
    <n v="123.3527"/>
    <n v="5.6742242000000003"/>
    <d v="2022-07-15T00:00:00"/>
    <n v="2"/>
    <s v="asus"/>
    <n v="2"/>
    <s v="PM"/>
    <d v="1899-12-30T15:43:00"/>
    <n v="397.79700000000003"/>
    <n v="18.298662"/>
    <n v="3.2248746885961963"/>
    <n v="274.4443"/>
    <n v="12.624437799999999"/>
    <s v="good"/>
  </r>
  <r>
    <s v="CTON065_28.5"/>
    <s v="Tongue Reef "/>
    <x v="0"/>
    <x v="1"/>
    <n v="5.2780000000000001E-2"/>
    <d v="2022-07-17T00:00:00"/>
    <n v="4"/>
    <s v="dell"/>
    <n v="1"/>
    <s v="AM"/>
    <d v="1899-12-30T11:43:00"/>
    <n v="191.19"/>
    <n v="10.091008199999999"/>
    <d v="2022-07-17T00:00:00"/>
    <n v="4"/>
    <s v="dell"/>
    <n v="1"/>
    <s v="AM"/>
    <d v="1899-12-30T11:43:00"/>
    <n v="407.53699999999998"/>
    <n v="21.509802860000001"/>
    <n v="2.1315811496417174"/>
    <n v="216.34699999999998"/>
    <n v="11.418794660000001"/>
    <s v="okay"/>
  </r>
  <r>
    <s v="CTON067_28.5"/>
    <s v="Tongue Reef "/>
    <x v="0"/>
    <x v="1"/>
    <n v="3.6179999999999997E-2"/>
    <d v="2022-07-18T00:00:00"/>
    <n v="3"/>
    <s v="dell"/>
    <n v="1"/>
    <s v="AM"/>
    <d v="1899-12-30T10:41:00"/>
    <n v="166.97800000000001"/>
    <n v="6.0412640399999997"/>
    <d v="2022-07-18T00:00:00"/>
    <n v="3"/>
    <s v="dell"/>
    <n v="1"/>
    <s v="AM"/>
    <d v="1899-12-30T10:41:00"/>
    <n v="310.214"/>
    <n v="11.223542519999999"/>
    <n v="1.8578136041873778"/>
    <n v="143.23599999999999"/>
    <n v="5.182278479999999"/>
    <s v="good"/>
  </r>
  <r>
    <s v="CTON068_28.5"/>
    <s v="Tongue Reef "/>
    <x v="0"/>
    <x v="1"/>
    <n v="4.0770000000000001E-2"/>
    <d v="2022-07-18T00:00:00"/>
    <n v="3"/>
    <s v="asus"/>
    <n v="2"/>
    <s v="PM"/>
    <d v="1899-12-30T16:47:00"/>
    <n v="127.31699999999999"/>
    <n v="5.1907140900000002"/>
    <d v="2022-07-18T00:00:00"/>
    <n v="3"/>
    <s v="asus"/>
    <n v="2"/>
    <s v="PM"/>
    <d v="1899-12-30T16:47:00"/>
    <n v="378.33800000000002"/>
    <n v="15.424840260000002"/>
    <n v="2.9716220143421541"/>
    <n v="251.02100000000002"/>
    <n v="10.234126170000001"/>
    <s v="good"/>
  </r>
  <r>
    <s v="CTON069_28.5"/>
    <s v="Tongue Reef"/>
    <x v="0"/>
    <x v="1"/>
    <n v="3.7920000000000002E-2"/>
    <d v="2022-07-19T00:00:00"/>
    <n v="4"/>
    <s v="asus"/>
    <n v="2"/>
    <s v="AM"/>
    <d v="1899-12-30T11:01:00"/>
    <n v="145.77199999999999"/>
    <n v="5.5276742399999996"/>
    <d v="2022-07-19T00:00:00"/>
    <n v="4"/>
    <s v="asus"/>
    <n v="2"/>
    <s v="AM"/>
    <d v="1899-12-30T11:01:00"/>
    <n v="395.68799999999999"/>
    <n v="15.00448896"/>
    <n v="2.7144307548774802"/>
    <n v="249.916"/>
    <n v="9.4768147200000001"/>
    <s v="good"/>
  </r>
  <r>
    <s v="CTON110_28.5"/>
    <s v="Tongue Reef "/>
    <x v="0"/>
    <x v="1"/>
    <n v="4.6899999999999997E-2"/>
    <d v="2022-07-17T00:00:00"/>
    <n v="2"/>
    <s v="dell"/>
    <n v="1"/>
    <s v="PM"/>
    <d v="1899-12-30T16:29:00"/>
    <n v="147.95400000000001"/>
    <n v="6.9390425999999996"/>
    <d v="2022-07-17T00:00:00"/>
    <n v="2"/>
    <s v="dell"/>
    <n v="1"/>
    <s v="PM"/>
    <d v="1899-12-30T16:29:00"/>
    <n v="456.00900000000001"/>
    <n v="21.3868221"/>
    <n v="3.082099841842735"/>
    <n v="308.05500000000001"/>
    <n v="14.447779499999999"/>
    <s v="good"/>
  </r>
  <r>
    <s v="CVLA045_28.5"/>
    <s v="Vlassof Cay "/>
    <x v="0"/>
    <x v="1"/>
    <n v="4.4819999999999999E-2"/>
    <d v="2022-07-17T00:00:00"/>
    <n v="2"/>
    <s v="asus"/>
    <n v="2"/>
    <s v="AM"/>
    <d v="1899-12-30T11:06:00"/>
    <n v="102.727"/>
    <n v="4.6042241400000004"/>
    <d v="2022-07-17T00:00:00"/>
    <n v="2"/>
    <s v="asus"/>
    <n v="2"/>
    <s v="AM"/>
    <d v="1899-12-30T11:06:00"/>
    <n v="361.31799999999998"/>
    <n v="16.19427276"/>
    <n v="3.517264205126208"/>
    <n v="258.59100000000001"/>
    <n v="11.590048620000001"/>
    <s v="good"/>
  </r>
  <r>
    <s v="CVLA046_28.5"/>
    <s v="Vlassof Cay "/>
    <x v="0"/>
    <x v="1"/>
    <n v="2.8750000000000001E-2"/>
    <d v="2022-07-18T00:00:00"/>
    <n v="1"/>
    <s v="asus"/>
    <n v="2"/>
    <s v="AM"/>
    <d v="1899-12-30T10:00:00"/>
    <n v="181.893"/>
    <n v="5.2294237500000005"/>
    <d v="2022-07-18T00:00:00"/>
    <n v="1"/>
    <s v="asus"/>
    <n v="2"/>
    <s v="AM"/>
    <d v="1899-12-30T10:00:00"/>
    <n v="399.78699999999998"/>
    <n v="11.49387625"/>
    <n v="2.1979240542516751"/>
    <n v="217.89399999999998"/>
    <n v="6.2644524999999991"/>
    <s v="good"/>
  </r>
  <r>
    <s v="CVLA047_28.5"/>
    <s v="Vlassof Cay "/>
    <x v="0"/>
    <x v="1"/>
    <n v="3.1800000000000002E-2"/>
    <d v="2022-07-17T00:00:00"/>
    <n v="1"/>
    <s v="asus"/>
    <n v="2"/>
    <s v="PM"/>
    <d v="1899-12-30T16:18:00"/>
    <n v="162.327"/>
    <n v="5.1619986000000004"/>
    <d v="2022-07-17T00:00:00"/>
    <n v="1"/>
    <s v="asus"/>
    <n v="2"/>
    <s v="PM"/>
    <d v="1899-12-30T16:18:00"/>
    <n v="390.13"/>
    <n v="12.406134"/>
    <n v="2.4033586525963027"/>
    <n v="227.803"/>
    <n v="7.2441353999999993"/>
    <s v="good"/>
  </r>
  <r>
    <s v="CVLA052_28.5"/>
    <s v="Vlassof Cay "/>
    <x v="0"/>
    <x v="1"/>
    <n v="3.3009999999999998E-2"/>
    <d v="2022-07-17T00:00:00"/>
    <n v="3"/>
    <s v="dell"/>
    <n v="1"/>
    <s v="AM"/>
    <d v="1899-12-30T11:16:00"/>
    <n v="137.87799999999999"/>
    <n v="4.5513527799999993"/>
    <d v="2022-07-17T00:00:00"/>
    <n v="3"/>
    <s v="dell"/>
    <n v="1"/>
    <s v="AM"/>
    <d v="1899-12-30T11:16:00"/>
    <n v="377.21699999999998"/>
    <n v="12.451933169999998"/>
    <n v="2.735875194012098"/>
    <n v="239.339"/>
    <n v="7.9005803899999991"/>
    <s v="good"/>
  </r>
  <r>
    <s v="CVLA053_28.5"/>
    <s v="Vlassof Cay "/>
    <x v="0"/>
    <x v="1"/>
    <n v="4.7329999999999997E-2"/>
    <d v="2022-07-18T00:00:00"/>
    <n v="3"/>
    <s v="asus"/>
    <n v="2"/>
    <s v="AM"/>
    <d v="1899-12-30T10:59:00"/>
    <n v="179.773"/>
    <n v="8.5086560899999988"/>
    <d v="2022-07-18T00:00:00"/>
    <n v="3"/>
    <s v="asus"/>
    <n v="2"/>
    <s v="AM"/>
    <d v="1899-12-30T10:59:00"/>
    <n v="436.23899999999998"/>
    <n v="20.647191869999997"/>
    <n v="2.4266102251172312"/>
    <n v="256.46600000000001"/>
    <n v="12.138535779999998"/>
    <s v="good"/>
  </r>
  <r>
    <s v="CVLA054_28.5"/>
    <s v="Vlassof Cay "/>
    <x v="0"/>
    <x v="1"/>
    <n v="3.9879999999999999E-2"/>
    <d v="2022-07-16T00:00:00"/>
    <n v="2"/>
    <s v="dell"/>
    <n v="1"/>
    <s v="PM"/>
    <d v="1899-12-30T16:20:00"/>
    <n v="178.11"/>
    <n v="7.1030268000000003"/>
    <d v="2022-07-16T00:00:00"/>
    <n v="2"/>
    <s v="dell"/>
    <n v="1"/>
    <s v="PM"/>
    <d v="1899-12-30T16:20:00"/>
    <n v="298.75099999999998"/>
    <n v="11.914189879999999"/>
    <n v="1.6773398461624835"/>
    <n v="120.64099999999996"/>
    <n v="4.8111630799999983"/>
    <s v="good"/>
  </r>
  <r>
    <s v="CVLA057_28.5 "/>
    <s v="Vlassof Cay"/>
    <x v="0"/>
    <x v="1"/>
    <n v="4.2279999999999998E-2"/>
    <d v="2022-07-17T00:00:00"/>
    <n v="1"/>
    <s v="dell"/>
    <n v="1"/>
    <s v="AM"/>
    <d v="1899-12-30T10:18:00"/>
    <n v="168.51"/>
    <n v="7.124602799999999"/>
    <d v="2022-07-17T00:00:00"/>
    <n v="1"/>
    <s v="dell"/>
    <n v="1"/>
    <s v="AM"/>
    <d v="1899-12-30T10:18:00"/>
    <n v="440.57299999999998"/>
    <n v="18.627426439999997"/>
    <n v="2.6145213933891163"/>
    <n v="272.06299999999999"/>
    <n v="11.502823639999999"/>
    <s v="good"/>
  </r>
  <r>
    <s v="CVLA097_28.5"/>
    <s v="Vlassof Cay "/>
    <x v="0"/>
    <x v="1"/>
    <n v="5.2249999999999998E-2"/>
    <d v="2022-07-17T00:00:00"/>
    <n v="2"/>
    <s v="dell"/>
    <n v="1"/>
    <s v="AM"/>
    <d v="1899-12-30T10:46:00"/>
    <n v="146.809"/>
    <n v="7.6707702499999995"/>
    <d v="2022-07-17T00:00:00"/>
    <n v="2"/>
    <s v="dell"/>
    <n v="1"/>
    <s v="AM"/>
    <d v="1899-12-30T10:46:00"/>
    <n v="337.87400000000002"/>
    <n v="17.653916500000001"/>
    <n v="2.3014529082004511"/>
    <n v="191.06500000000003"/>
    <n v="9.9831462500000008"/>
    <s v="good"/>
  </r>
  <r>
    <s v="CVLA104_28.5"/>
    <s v="Vlassof Cay"/>
    <x v="0"/>
    <x v="1"/>
    <n v="4.7050000000000002E-2"/>
    <d v="2022-07-15T00:00:00"/>
    <n v="2"/>
    <s v="dell"/>
    <n v="1"/>
    <s v="PM"/>
    <d v="1899-12-30T15:23:00"/>
    <n v="153.392"/>
    <n v="7.2170936000000001"/>
    <d v="2022-07-15T00:00:00"/>
    <n v="2"/>
    <s v="dell"/>
    <n v="1"/>
    <s v="PM"/>
    <d v="1899-12-30T15:23:00"/>
    <n v="394.58100000000002"/>
    <n v="18.56503605"/>
    <n v="2.5723701366433716"/>
    <n v="241.18900000000002"/>
    <n v="11.34794245"/>
    <s v="good"/>
  </r>
  <r>
    <s v="CVLA105_28.5"/>
    <s v="Vlassof Cay "/>
    <x v="0"/>
    <x v="1"/>
    <n v="3.6540000000000003E-2"/>
    <d v="2022-07-16T00:00:00"/>
    <n v="3"/>
    <s v="dell"/>
    <n v="1"/>
    <s v="AM"/>
    <d v="1899-12-30T10:41:00"/>
    <n v="142.36799999999999"/>
    <n v="5.2021267199999999"/>
    <d v="2022-07-16T00:00:00"/>
    <n v="3"/>
    <s v="dell"/>
    <n v="1"/>
    <s v="AM"/>
    <d v="1899-12-30T10:41:00"/>
    <n v="449.25"/>
    <n v="16.415595"/>
    <n v="3.155554619015509"/>
    <n v="306.88200000000001"/>
    <n v="11.213468280000001"/>
    <s v="good"/>
  </r>
  <r>
    <s v="LCHA113_28.5"/>
    <s v="Chauvel Reef "/>
    <x v="1"/>
    <x v="1"/>
    <n v="2.445E-2"/>
    <d v="2022-07-18T00:00:00"/>
    <n v="4"/>
    <s v="dell"/>
    <n v="1"/>
    <s v="AM"/>
    <d v="1899-12-30T11:13:00"/>
    <n v="223.703"/>
    <n v="5.4695383499999997"/>
    <d v="2022-07-18T00:00:00"/>
    <n v="4"/>
    <s v="asus"/>
    <n v="2"/>
    <s v="AM"/>
    <d v="1899-12-30T11:13:00"/>
    <n v="395.81700000000001"/>
    <n v="9.6777256499999993"/>
    <n v="1.7693861950890244"/>
    <n v="172.114"/>
    <n v="4.2081872999999996"/>
    <s v="okay"/>
  </r>
  <r>
    <s v="LCHA114_28.5"/>
    <s v="Chauvel Reef "/>
    <x v="1"/>
    <x v="1"/>
    <n v="3.9050000000000001E-2"/>
    <d v="2022-07-18T00:00:00"/>
    <n v="4"/>
    <s v="asus"/>
    <n v="2"/>
    <s v="AM"/>
    <d v="1899-12-30T11:24:00"/>
    <n v="166.31200000000001"/>
    <n v="6.4944836000000006"/>
    <d v="2022-07-18T00:00:00"/>
    <n v="4"/>
    <s v="dell"/>
    <n v="1"/>
    <s v="AM"/>
    <d v="1899-12-30T11:24:00"/>
    <n v="264.875"/>
    <n v="10.34336875"/>
    <n v="1.5926391360815815"/>
    <n v="98.562999999999988"/>
    <n v="3.8488851499999992"/>
    <s v="good"/>
  </r>
  <r>
    <s v="LCHA119_28.5 "/>
    <s v="Chauvel Reef "/>
    <x v="1"/>
    <x v="1"/>
    <n v="2.5610000000000001E-2"/>
    <d v="2022-07-18T00:00:00"/>
    <n v="2"/>
    <s v="asus"/>
    <n v="2"/>
    <s v="PM"/>
    <d v="1899-12-30T16:01:00"/>
    <n v="236.03399999999999"/>
    <n v="6.0448307400000001"/>
    <d v="2022-07-18T00:00:00"/>
    <n v="2"/>
    <s v="asus"/>
    <n v="2"/>
    <s v="PM"/>
    <d v="1899-12-30T16:01:00"/>
    <n v="321.03399999999999"/>
    <n v="8.22168074"/>
    <n v="1.3601176101748054"/>
    <n v="85"/>
    <n v="2.17685"/>
    <s v="good"/>
  </r>
  <r>
    <s v="LCHA125_28.5"/>
    <s v="Chauvel Reef "/>
    <x v="1"/>
    <x v="1"/>
    <n v="3.2030000000000003E-2"/>
    <d v="2022-07-15T00:00:00"/>
    <n v="3"/>
    <s v="dell"/>
    <n v="1"/>
    <s v="PM"/>
    <d v="1899-12-30T15:53:00"/>
    <n v="156.36000000000001"/>
    <n v="5.0082108000000005"/>
    <d v="2022-07-15T00:00:00"/>
    <n v="3"/>
    <s v="dell"/>
    <n v="1"/>
    <s v="PM"/>
    <d v="1899-12-30T15:53:00"/>
    <n v="243.94800000000001"/>
    <n v="7.8136544400000005"/>
    <n v="1.5601688411358403"/>
    <n v="87.587999999999994"/>
    <n v="2.80544364"/>
    <s v="good"/>
  </r>
  <r>
    <s v="LCHA135_28.5"/>
    <s v="Chauvel Reef"/>
    <x v="1"/>
    <x v="1"/>
    <n v="3.524E-2"/>
    <d v="2022-07-16T00:00:00"/>
    <n v="3"/>
    <s v="asus"/>
    <n v="2"/>
    <s v="AM"/>
    <d v="1899-12-30T11:30:00"/>
    <n v="189.83600000000001"/>
    <n v="6.6898206400000007"/>
    <d v="2022-07-16T00:00:00"/>
    <n v="3"/>
    <s v="asus"/>
    <n v="2"/>
    <s v="AM"/>
    <d v="1899-12-30T11:30:00"/>
    <n v="397.18099999999998"/>
    <n v="13.996658439999999"/>
    <n v="2.0922322425672681"/>
    <n v="207.34499999999997"/>
    <n v="7.3068377999999985"/>
    <s v="good"/>
  </r>
  <r>
    <s v="LCHA136_28.5"/>
    <s v="Chauvel Reef "/>
    <x v="1"/>
    <x v="1"/>
    <n v="2.9219999999999999E-2"/>
    <d v="2022-07-16T00:00:00"/>
    <n v="2"/>
    <s v="dell"/>
    <n v="1"/>
    <s v="AM"/>
    <d v="1899-12-30T10:11:00"/>
    <n v="196.69300000000001"/>
    <n v="5.7473694599999998"/>
    <d v="2022-07-16T00:00:00"/>
    <n v="2"/>
    <s v="dell"/>
    <n v="1"/>
    <s v="AM"/>
    <d v="1899-12-30T10:11:00"/>
    <n v="362.60599999999999"/>
    <n v="10.59534732"/>
    <n v="1.8435124788375792"/>
    <n v="165.91299999999998"/>
    <n v="4.8479778600000003"/>
    <s v="poor"/>
  </r>
  <r>
    <s v="LCHA138_28.5"/>
    <s v="Chauvel Reef "/>
    <x v="1"/>
    <x v="1"/>
    <n v="2.0719999999999999E-2"/>
    <d v="2022-07-16T00:00:00"/>
    <n v="1"/>
    <s v="asus"/>
    <n v="2"/>
    <s v="PM"/>
    <d v="1899-12-30T16:06:00"/>
    <n v="144.46100000000001"/>
    <n v="2.9932319199999999"/>
    <d v="2022-07-16T00:00:00"/>
    <n v="1"/>
    <s v="asus"/>
    <n v="2"/>
    <s v="PM"/>
    <d v="1899-12-30T16:06:00"/>
    <n v="334.745"/>
    <n v="6.9359164"/>
    <n v="2.3171997978693208"/>
    <n v="190.28399999999999"/>
    <n v="3.94268448"/>
    <s v="good"/>
  </r>
  <r>
    <s v="LCKM154_28.5"/>
    <s v="Cockermouth Island "/>
    <x v="1"/>
    <x v="1"/>
    <n v="2.8000000000000001E-2"/>
    <d v="2022-07-16T00:00:00"/>
    <n v="1"/>
    <s v="asus"/>
    <n v="2"/>
    <s v="AM"/>
    <d v="1899-12-30T10:29:00"/>
    <n v="185.774"/>
    <n v="5.2016720000000003"/>
    <d v="2022-07-16T00:00:00"/>
    <n v="1"/>
    <s v="asus"/>
    <n v="2"/>
    <s v="AM"/>
    <d v="1899-12-30T10:29:00"/>
    <n v="493.767"/>
    <n v="13.825476"/>
    <n v="2.6578907705060986"/>
    <n v="307.99299999999999"/>
    <n v="8.6238039999999998"/>
    <s v="good"/>
  </r>
  <r>
    <s v="LCKM158_28.5"/>
    <s v="Cockermouth Island "/>
    <x v="1"/>
    <x v="1"/>
    <n v="3.4569999999999997E-2"/>
    <d v="2022-07-17T00:00:00"/>
    <n v="3"/>
    <s v="asus"/>
    <n v="2"/>
    <s v="AM"/>
    <d v="1899-12-30T11:34:00"/>
    <n v="145.64500000000001"/>
    <n v="5.0349476499999994"/>
    <d v="2022-07-17T00:00:00"/>
    <n v="3"/>
    <s v="asus"/>
    <n v="2"/>
    <s v="AM"/>
    <d v="1899-12-30T11:34:00"/>
    <n v="313.07299999999998"/>
    <n v="10.822933609999998"/>
    <n v="2.1495622918740769"/>
    <n v="167.42799999999997"/>
    <n v="5.7879859599999985"/>
    <s v="good"/>
  </r>
  <r>
    <s v="LCKM162_28.5"/>
    <s v="Cockermouth Island "/>
    <x v="1"/>
    <x v="1"/>
    <n v="3.075E-2"/>
    <d v="2022-07-18T00:00:00"/>
    <n v="4"/>
    <s v="dell"/>
    <n v="1"/>
    <s v="PM"/>
    <d v="1899-12-30T16:30:00"/>
    <n v="154.71899999999999"/>
    <n v="4.7576092499999998"/>
    <d v="2022-07-18T00:00:00"/>
    <n v="4"/>
    <s v="dell"/>
    <n v="1"/>
    <s v="PM"/>
    <d v="1899-12-30T16:30:00"/>
    <n v="430.34"/>
    <n v="13.232954999999999"/>
    <n v="2.7814295593947738"/>
    <n v="275.62099999999998"/>
    <n v="8.4753457499999989"/>
    <s v="good"/>
  </r>
  <r>
    <s v="LCKM163_28.5"/>
    <s v="Cockermouth Island "/>
    <x v="1"/>
    <x v="1"/>
    <n v="2.3709999999999998E-2"/>
    <d v="2022-07-17T00:00:00"/>
    <n v="2"/>
    <s v="asus"/>
    <n v="2"/>
    <s v="PM"/>
    <d v="1899-12-30T16:48:00"/>
    <n v="115.877"/>
    <n v="2.7474436699999996"/>
    <d v="2022-07-17T00:00:00"/>
    <n v="2"/>
    <s v="asus"/>
    <n v="2"/>
    <s v="PM"/>
    <s v="NA"/>
    <n v="297.84100000000001"/>
    <n v="7.0618101099999997"/>
    <n v="2.5703202533721101"/>
    <n v="181.964"/>
    <n v="4.3143664400000006"/>
    <s v="good"/>
  </r>
  <r>
    <s v="LCKM165_28.5"/>
    <s v="Cockermouth island"/>
    <x v="1"/>
    <x v="1"/>
    <n v="3.1699999999999999E-2"/>
    <d v="2022-07-16T00:00:00"/>
    <n v="4"/>
    <s v="asus"/>
    <n v="2"/>
    <s v="PM"/>
    <d v="1899-12-30T17:36:00"/>
    <n v="195.148"/>
    <n v="6.1861915999999999"/>
    <d v="2022-07-16T00:00:00"/>
    <n v="4"/>
    <s v="asus"/>
    <n v="2"/>
    <s v="PM"/>
    <d v="1899-12-30T17:36:00"/>
    <n v="405.68"/>
    <n v="12.860056"/>
    <n v="2.0788324758644721"/>
    <n v="210.53200000000001"/>
    <n v="6.6738644000000003"/>
    <s v="good"/>
  </r>
  <r>
    <s v="LCKM166_28.5"/>
    <s v="Cockermouth Island "/>
    <x v="1"/>
    <x v="1"/>
    <n v="2.7879999999999999E-2"/>
    <d v="2022-07-17T00:00:00"/>
    <n v="1"/>
    <s v="asus"/>
    <n v="2"/>
    <s v="AM"/>
    <d v="1899-12-30T10:36:00"/>
    <n v="149.32400000000001"/>
    <n v="4.1631531200000005"/>
    <d v="2022-07-17T00:00:00"/>
    <n v="1"/>
    <s v="asus"/>
    <n v="2"/>
    <s v="AM"/>
    <d v="1899-12-30T10:36:00"/>
    <n v="371.60599999999999"/>
    <n v="10.36037528"/>
    <n v="2.4885885725000669"/>
    <n v="222.28199999999998"/>
    <n v="6.197222159999999"/>
    <s v="good"/>
  </r>
  <r>
    <s v="LCKM173_28.5"/>
    <s v="Cockermouth island"/>
    <x v="1"/>
    <x v="1"/>
    <n v="3.0079999999999999E-2"/>
    <d v="2022-07-17T00:00:00"/>
    <n v="4"/>
    <s v="asus"/>
    <n v="2"/>
    <s v="PM"/>
    <d v="1899-12-30T17:55:00"/>
    <n v="218.233"/>
    <n v="6.5644486400000002"/>
    <d v="2022-07-17T00:00:00"/>
    <n v="4"/>
    <s v="asus"/>
    <n v="2"/>
    <s v="PM"/>
    <d v="1899-12-30T17:55:00"/>
    <n v="329.56799999999998"/>
    <n v="9.91340544"/>
    <n v="1.5101657402867577"/>
    <n v="111.33499999999998"/>
    <n v="3.3489567999999998"/>
    <s v="poor"/>
  </r>
  <r>
    <s v="LCKM174_28.5"/>
    <s v="Cockermouth Island "/>
    <x v="1"/>
    <x v="1"/>
    <n v="2.8799999999999999E-2"/>
    <d v="2022-07-15T00:00:00"/>
    <n v="3"/>
    <s v="asus"/>
    <n v="2"/>
    <s v="PM"/>
    <d v="1899-12-30T16:12:00"/>
    <n v="188.583"/>
    <n v="5.4311904000000002"/>
    <d v="2022-07-15T00:00:00"/>
    <n v="3"/>
    <s v="asus"/>
    <n v="2"/>
    <s v="PM"/>
    <d v="1899-12-30T16:12:00"/>
    <n v="399.18799999999999"/>
    <n v="11.496614399999999"/>
    <n v="2.1167761675230534"/>
    <n v="210.60499999999999"/>
    <n v="6.0654239999999984"/>
    <s v="good"/>
  </r>
  <r>
    <s v="LCKM176_28.5"/>
    <s v="Cockermouth Island "/>
    <x v="1"/>
    <x v="1"/>
    <n v="1.345E-2"/>
    <d v="2022-07-16T00:00:00"/>
    <n v="4"/>
    <s v="dell"/>
    <n v="1"/>
    <s v="PM"/>
    <d v="1899-12-30T17:18:00"/>
    <n v="235.977"/>
    <n v="3.1738906500000001"/>
    <d v="2022-07-16T00:00:00"/>
    <n v="4"/>
    <s v="dell"/>
    <n v="1"/>
    <s v="PM"/>
    <d v="1899-12-30T17:18:00"/>
    <n v="536.18499999999995"/>
    <n v="7.211688249999999"/>
    <n v="2.2721917814024244"/>
    <n v="300.20799999999997"/>
    <n v="4.0377975999999993"/>
    <s v="good"/>
  </r>
  <r>
    <s v="LCKM180_28.5"/>
    <s v="Cockermouth island"/>
    <x v="1"/>
    <x v="1"/>
    <n v="2.418E-2"/>
    <d v="2022-07-15T00:00:00"/>
    <n v="4"/>
    <s v="asus"/>
    <n v="2"/>
    <s v="PM"/>
    <d v="1899-12-30T16:36:00"/>
    <n v="247.78700000000001"/>
    <n v="5.9914896600000001"/>
    <d v="2022-07-15T00:00:00"/>
    <n v="4"/>
    <s v="asus"/>
    <n v="2"/>
    <s v="PM"/>
    <d v="1899-12-30T16:36:00"/>
    <n v="487.6524"/>
    <n v="11.791435032000001"/>
    <n v="1.968030606932567"/>
    <n v="239.86539999999999"/>
    <n v="5.7999453720000007"/>
    <s v="good"/>
  </r>
  <r>
    <s v="LKES141_28.5"/>
    <s v="Keswick Island "/>
    <x v="1"/>
    <x v="1"/>
    <n v="3.5610000000000003E-2"/>
    <d v="2022-07-16T00:00:00"/>
    <n v="3"/>
    <s v="dell"/>
    <n v="1"/>
    <s v="PM"/>
    <d v="1899-12-30T16:51:00"/>
    <n v="169.03399999999999"/>
    <n v="6.0193007400000003"/>
    <d v="2022-07-16T00:00:00"/>
    <n v="3"/>
    <s v="dell"/>
    <n v="1"/>
    <s v="PM"/>
    <d v="1899-12-30T16:51:00"/>
    <n v="359.29399999999998"/>
    <n v="12.79445934"/>
    <n v="2.1255723700557283"/>
    <n v="190.26"/>
    <n v="6.7751585999999993"/>
    <s v="good"/>
  </r>
  <r>
    <s v="LKES142_28.5"/>
    <s v="Keswick Island"/>
    <x v="1"/>
    <x v="1"/>
    <n v="4.0160000000000001E-2"/>
    <d v="2022-07-19T00:00:00"/>
    <n v="3"/>
    <s v="asus"/>
    <n v="2"/>
    <s v="AM"/>
    <d v="1899-12-30T10:44:00"/>
    <n v="138.97900000000001"/>
    <n v="5.5813966400000004"/>
    <d v="2022-07-19T00:00:00"/>
    <n v="3"/>
    <s v="asus"/>
    <n v="2"/>
    <s v="AM"/>
    <d v="1899-12-30T10:44:00"/>
    <n v="371.35599999999999"/>
    <n v="14.913656960000001"/>
    <n v="2.6720295872038218"/>
    <n v="232.37699999999998"/>
    <n v="9.3322603199999996"/>
    <s v="good"/>
  </r>
  <r>
    <s v="LKES143_28.5"/>
    <s v="Keswick Island "/>
    <x v="1"/>
    <x v="1"/>
    <n v="4.0050000000000002E-2"/>
    <d v="2022-07-16T00:00:00"/>
    <n v="2"/>
    <s v="asus"/>
    <n v="2"/>
    <s v="AM"/>
    <d v="1899-12-30T10:58:00"/>
    <n v="154.345"/>
    <n v="6.1815172500000006"/>
    <d v="2022-07-16T00:00:00"/>
    <n v="2"/>
    <s v="asus"/>
    <n v="2"/>
    <s v="AM"/>
    <d v="1899-12-30T10:58:00"/>
    <n v="349.46800000000002"/>
    <n v="13.996193400000001"/>
    <n v="2.2642003304285856"/>
    <n v="195.12300000000002"/>
    <n v="7.8146761500000004"/>
    <s v="good"/>
  </r>
  <r>
    <s v="LKES145_28.5"/>
    <s v="Keswick Island "/>
    <x v="1"/>
    <x v="1"/>
    <n v="4.2349999999999999E-2"/>
    <d v="2022-07-17T00:00:00"/>
    <n v="4"/>
    <s v="asus"/>
    <n v="2"/>
    <s v="AM"/>
    <d v="1899-12-30T12:02:00"/>
    <n v="172.65"/>
    <n v="7.3117274999999999"/>
    <d v="2022-07-17T00:00:00"/>
    <n v="4"/>
    <s v="asus"/>
    <n v="2"/>
    <s v="AM"/>
    <d v="1899-12-30T12:02:00"/>
    <n v="402.505"/>
    <n v="17.046086750000001"/>
    <n v="2.3313350709527945"/>
    <n v="229.85499999999999"/>
    <n v="9.7343592500000007"/>
    <s v="good"/>
  </r>
  <r>
    <s v="LKES172_28.5 "/>
    <s v="Keswick Island "/>
    <x v="1"/>
    <x v="1"/>
    <n v="1.8290000000000001E-2"/>
    <d v="2022-07-18T00:00:00"/>
    <n v="1"/>
    <s v="asus"/>
    <n v="2"/>
    <s v="PM"/>
    <d v="1899-12-30T15:32:00"/>
    <n v="194.667"/>
    <n v="3.5604594300000003"/>
    <d v="2022-07-18T00:00:00"/>
    <n v="1"/>
    <s v="asus"/>
    <n v="2"/>
    <s v="PM"/>
    <d v="1899-12-30T15:32:00"/>
    <n v="468.13099999999997"/>
    <n v="8.5621159900000006"/>
    <n v="2.4047784164753141"/>
    <n v="273.46399999999994"/>
    <n v="5.0016565600000007"/>
    <s v="good"/>
  </r>
  <r>
    <s v="CSUD006_30"/>
    <s v="Sudbury Reef "/>
    <x v="0"/>
    <x v="2"/>
    <n v="3.7920000000000002E-2"/>
    <d v="2022-08-02T00:00:00"/>
    <n v="2"/>
    <s v="dell"/>
    <n v="1"/>
    <s v="AM"/>
    <d v="1899-12-30T09:31:00"/>
    <n v="184.55199999999999"/>
    <n v="6.9982118399999997"/>
    <d v="2022-08-02T00:00:00"/>
    <n v="2"/>
    <s v="dell"/>
    <n v="1"/>
    <s v="AM"/>
    <d v="1899-12-30T09:31:00"/>
    <n v="404.31099999999998"/>
    <n v="15.33147312"/>
    <n v="2.1907700810611641"/>
    <n v="219.75899999999999"/>
    <n v="8.3332612800000003"/>
    <s v="poor"/>
  </r>
  <r>
    <s v="CSUD008_30"/>
    <s v="Sudbury reef"/>
    <x v="0"/>
    <x v="2"/>
    <n v="5.0999999999999997E-2"/>
    <d v="2022-08-02T00:00:00"/>
    <n v="4"/>
    <s v="asus"/>
    <n v="2"/>
    <s v="AM"/>
    <d v="1899-12-30T10:46:00"/>
    <n v="178.773"/>
    <n v="9.1174229999999987"/>
    <d v="2022-08-02T00:00:00"/>
    <n v="4"/>
    <s v="asus"/>
    <n v="2"/>
    <s v="AM"/>
    <d v="1899-12-30T10:46:00"/>
    <n v="341.19799999999998"/>
    <n v="17.401097999999998"/>
    <n v="1.9085544237664525"/>
    <n v="162.42499999999998"/>
    <n v="8.2836749999999988"/>
    <s v="poor"/>
  </r>
  <r>
    <s v="CSUD010_30"/>
    <s v="Sudbury reef"/>
    <x v="0"/>
    <x v="2"/>
    <n v="3.2239999999999998E-2"/>
    <d v="2022-08-02T00:00:00"/>
    <n v="3"/>
    <s v="dell"/>
    <n v="1"/>
    <s v="AM"/>
    <d v="1899-12-30T10:00:00"/>
    <n v="123.643"/>
    <n v="3.9862503199999999"/>
    <d v="2022-08-02T00:00:00"/>
    <n v="3"/>
    <s v="dell"/>
    <n v="1"/>
    <s v="AM"/>
    <d v="1899-12-30T10:00:00"/>
    <n v="440.57299999999998"/>
    <n v="14.204073519999998"/>
    <n v="3.5632668246483825"/>
    <n v="316.92999999999995"/>
    <n v="10.217823199999998"/>
    <s v="good"/>
  </r>
  <r>
    <s v="CSUD014_30"/>
    <s v="Sudbury Reef "/>
    <x v="0"/>
    <x v="2"/>
    <n v="4.8800000000000003E-2"/>
    <d v="2022-07-31T00:00:00"/>
    <n v="1"/>
    <s v="dell"/>
    <n v="1"/>
    <s v="PM"/>
    <d v="1899-12-30T15:47:00"/>
    <n v="123.836"/>
    <n v="6.0431968000000005"/>
    <d v="2022-07-31T00:00:00"/>
    <n v="1"/>
    <s v="dell"/>
    <n v="1"/>
    <s v="PM"/>
    <d v="1899-12-30T15:47:00"/>
    <n v="349.58"/>
    <n v="17.059504"/>
    <n v="2.8229270971284599"/>
    <n v="225.74399999999997"/>
    <n v="11.0163072"/>
    <s v="good"/>
  </r>
  <r>
    <s v="CSUD018_30"/>
    <s v="Sudbury Reef "/>
    <x v="0"/>
    <x v="2"/>
    <n v="3.0599999999999999E-2"/>
    <d v="2022-07-31T00:00:00"/>
    <n v="3"/>
    <s v="dell"/>
    <n v="1"/>
    <s v="PM"/>
    <s v="NA"/>
    <n v="128.63800000000001"/>
    <n v="3.9363228000000001"/>
    <d v="2022-08-02T00:00:00"/>
    <n v="3"/>
    <s v="dell"/>
    <n v="1"/>
    <s v="PM"/>
    <d v="1899-12-30T15:54:00"/>
    <n v="445.94"/>
    <n v="13.645764"/>
    <n v="3.4666272796529793"/>
    <n v="317.30200000000002"/>
    <n v="9.7094412000000005"/>
    <s v="good"/>
  </r>
  <r>
    <s v="CSUD026_30"/>
    <s v="Sudbury reef"/>
    <x v="0"/>
    <x v="2"/>
    <n v="3.0810000000000001E-2"/>
    <d v="2022-07-31T00:00:00"/>
    <n v="3"/>
    <s v="dell"/>
    <n v="1"/>
    <s v="AM"/>
    <d v="1899-12-30T11:09:00"/>
    <n v="249.053"/>
    <n v="7.6733229300000003"/>
    <d v="2022-07-31T00:00:00"/>
    <n v="3"/>
    <s v="dell"/>
    <n v="1"/>
    <s v="AM"/>
    <d v="1899-12-30T11:09:00"/>
    <n v="352.07799999999997"/>
    <n v="10.84752318"/>
    <n v="1.413666970484194"/>
    <n v="103.02499999999998"/>
    <n v="3.1742002499999993"/>
    <s v="good"/>
  </r>
  <r>
    <s v="CSUD074_30"/>
    <s v="Sudbury Reef "/>
    <x v="0"/>
    <x v="2"/>
    <n v="4.7100000000000003E-2"/>
    <d v="2022-07-30T00:00:00"/>
    <n v="2"/>
    <s v="dell"/>
    <n v="1"/>
    <s v="PM"/>
    <d v="1899-12-30T14:46:00"/>
    <n v="200.6"/>
    <n v="9.4482600000000012"/>
    <d v="2022-07-30T00:00:00"/>
    <n v="2"/>
    <s v="dell"/>
    <n v="1"/>
    <s v="PM"/>
    <d v="1899-12-30T14:46:00"/>
    <n v="472.721"/>
    <n v="22.265159100000002"/>
    <n v="2.3565353938185445"/>
    <n v="272.12099999999998"/>
    <n v="12.816899100000001"/>
    <s v="good"/>
  </r>
  <r>
    <s v="CSUD079_30"/>
    <s v="Sudbury Reef "/>
    <x v="0"/>
    <x v="2"/>
    <n v="4.5400000000000003E-2"/>
    <d v="2022-08-01T00:00:00"/>
    <n v="1"/>
    <s v="asus"/>
    <n v="2"/>
    <s v="AM"/>
    <d v="1899-12-30T10:32:00"/>
    <n v="187.65100000000001"/>
    <n v="8.5193554000000002"/>
    <d v="2022-08-01T00:00:00"/>
    <n v="1"/>
    <s v="asus"/>
    <n v="2"/>
    <s v="AM"/>
    <d v="1899-12-30T10:32:00"/>
    <n v="256.49459999999999"/>
    <n v="11.644854840000001"/>
    <n v="1.3668704136935055"/>
    <n v="68.843599999999981"/>
    <n v="3.1254994400000005"/>
    <s v="good"/>
  </r>
  <r>
    <s v="CSUD085_30"/>
    <s v="Sudbury Reef "/>
    <x v="0"/>
    <x v="2"/>
    <n v="3.6720000000000003E-2"/>
    <d v="2022-08-02T00:00:00"/>
    <n v="4"/>
    <s v="dell"/>
    <n v="1"/>
    <s v="AM"/>
    <d v="1899-12-30T10:29:00"/>
    <n v="146.94900000000001"/>
    <n v="5.3959672800000007"/>
    <d v="2022-08-02T00:00:00"/>
    <n v="4"/>
    <s v="dell"/>
    <n v="1"/>
    <s v="AM"/>
    <d v="1899-12-30T10:29:00"/>
    <n v="386.90699999999998"/>
    <n v="14.207225040000001"/>
    <n v="2.632933875017863"/>
    <n v="239.95799999999997"/>
    <n v="8.8112577600000002"/>
    <s v="good"/>
  </r>
  <r>
    <s v="CTON060_30"/>
    <s v="Tongue Reef "/>
    <x v="0"/>
    <x v="2"/>
    <n v="4.9070000000000003E-2"/>
    <d v="2022-07-31T00:00:00"/>
    <n v="2"/>
    <s v="asus"/>
    <n v="2"/>
    <s v="PM"/>
    <d v="1899-12-30T16:36:00"/>
    <n v="138.077"/>
    <n v="6.7754383900000006"/>
    <d v="2022-07-31T00:00:00"/>
    <n v="2"/>
    <s v="asus"/>
    <n v="2"/>
    <s v="PM"/>
    <d v="1899-12-30T16:36:00"/>
    <n v="350.435"/>
    <n v="17.19584545"/>
    <n v="2.5379679454217574"/>
    <n v="212.358"/>
    <n v="10.420407059999999"/>
    <s v="good"/>
  </r>
  <r>
    <s v="CTON061_30"/>
    <s v="Tongue Reef"/>
    <x v="0"/>
    <x v="2"/>
    <n v="2.477E-2"/>
    <d v="2022-07-31T00:00:00"/>
    <n v="4"/>
    <s v="asus"/>
    <n v="2"/>
    <s v="PM"/>
    <d v="1899-12-30T17:45:00"/>
    <n v="218.20140000000001"/>
    <n v="5.4048486780000005"/>
    <d v="2022-07-31T00:00:00"/>
    <n v="4"/>
    <s v="asus"/>
    <n v="2"/>
    <s v="PM"/>
    <d v="1899-12-30T17:45:00"/>
    <n v="432.27499999999998"/>
    <n v="10.707451749999999"/>
    <n v="1.9810826145020148"/>
    <n v="214.07359999999997"/>
    <n v="5.3026030719999984"/>
    <s v="poor"/>
  </r>
  <r>
    <s v="CTON062_30"/>
    <s v="Tongue Reef "/>
    <x v="0"/>
    <x v="2"/>
    <n v="4.5999999999999999E-2"/>
    <d v="2022-08-01T00:00:00"/>
    <n v="3"/>
    <s v="dell"/>
    <n v="1"/>
    <s v="PM"/>
    <d v="1899-12-30T16:49:00"/>
    <n v="135.048"/>
    <n v="6.2122080000000004"/>
    <d v="2022-08-01T00:00:00"/>
    <n v="3"/>
    <s v="dell"/>
    <n v="1"/>
    <s v="PM"/>
    <d v="1899-12-30T16:49:00"/>
    <n v="379.70699999999999"/>
    <n v="17.466521999999998"/>
    <n v="2.8116447485338547"/>
    <n v="244.65899999999999"/>
    <n v="11.254313999999997"/>
    <s v="good"/>
  </r>
  <r>
    <s v="CTON065_30"/>
    <s v="Tongue Reef "/>
    <x v="0"/>
    <x v="2"/>
    <n v="5.2780000000000001E-2"/>
    <d v="2022-08-01T00:00:00"/>
    <n v="3"/>
    <s v="asus"/>
    <n v="2"/>
    <s v="AM"/>
    <d v="1899-12-30T11:26:00"/>
    <n v="188.315"/>
    <n v="9.9392657"/>
    <d v="2022-08-01T00:00:00"/>
    <n v="3"/>
    <s v="asus"/>
    <n v="2"/>
    <s v="AM"/>
    <d v="1899-12-30T11:26:00"/>
    <n v="366.08499999999998"/>
    <n v="19.3219663"/>
    <n v="1.9440033985609217"/>
    <n v="177.76999999999998"/>
    <n v="9.3827005999999997"/>
    <s v="okay"/>
  </r>
  <r>
    <s v="CTON067_30"/>
    <s v="Tongue Reef"/>
    <x v="0"/>
    <x v="2"/>
    <n v="3.6179999999999997E-2"/>
    <d v="2022-07-31T00:00:00"/>
    <n v="1"/>
    <s v="dell"/>
    <n v="1"/>
    <s v="AM"/>
    <d v="1899-12-30T10:13:00"/>
    <n v="161.94999999999999"/>
    <n v="5.8593509999999993"/>
    <d v="2022-07-31T00:00:00"/>
    <n v="1"/>
    <s v="dell"/>
    <n v="1"/>
    <s v="AM"/>
    <d v="1899-12-30T10:13:00"/>
    <n v="435.39600000000002"/>
    <n v="15.752627279999999"/>
    <n v="2.6884594010497072"/>
    <n v="273.44600000000003"/>
    <n v="9.8932762799999985"/>
    <s v="good"/>
  </r>
  <r>
    <s v="CTON068_30"/>
    <s v="Tongue Reef "/>
    <x v="0"/>
    <x v="2"/>
    <n v="4.0770000000000001E-2"/>
    <d v="2022-07-30T00:00:00"/>
    <n v="4"/>
    <s v="asus"/>
    <n v="2"/>
    <s v="PM"/>
    <d v="1899-12-30T16:06:00"/>
    <n v="188.505"/>
    <n v="7.6853488499999996"/>
    <d v="2022-07-30T00:00:00"/>
    <n v="4"/>
    <s v="asus"/>
    <n v="2"/>
    <s v="PM"/>
    <d v="1899-12-30T16:06:00"/>
    <n v="425.38"/>
    <n v="17.342742600000001"/>
    <n v="2.2565979682236548"/>
    <n v="236.875"/>
    <n v="9.6573937500000007"/>
    <s v="good"/>
  </r>
  <r>
    <s v="CTON069_30"/>
    <s v="Tongue Reef "/>
    <x v="0"/>
    <x v="2"/>
    <n v="3.7920000000000002E-2"/>
    <d v="2022-08-01T00:00:00"/>
    <n v="2"/>
    <s v="dell"/>
    <n v="1"/>
    <s v="AM"/>
    <d v="1899-12-30T10:42:00"/>
    <n v="141.41"/>
    <n v="5.3622671999999998"/>
    <d v="2022-08-01T00:00:00"/>
    <n v="2"/>
    <s v="dell"/>
    <n v="1"/>
    <s v="AM"/>
    <d v="1899-12-30T10:42:00"/>
    <n v="323.08100000000002"/>
    <n v="12.251231520000001"/>
    <n v="2.2847111236829081"/>
    <n v="181.67100000000002"/>
    <n v="6.8889643200000013"/>
    <s v="good"/>
  </r>
  <r>
    <s v="CTON110_30"/>
    <s v="Tongue Reef "/>
    <x v="0"/>
    <x v="2"/>
    <n v="4.6899999999999997E-2"/>
    <d v="2022-07-30T00:00:00"/>
    <n v="3"/>
    <s v="dell"/>
    <n v="1"/>
    <s v="PM"/>
    <d v="1899-12-30T15:16:00"/>
    <n v="140.452"/>
    <n v="6.5871987999999995"/>
    <d v="2022-08-02T00:00:00"/>
    <n v="3"/>
    <s v="dell"/>
    <n v="1"/>
    <s v="PM"/>
    <d v="1899-12-30T15:16:00"/>
    <n v="419.68099999999998"/>
    <n v="19.6830389"/>
    <n v="2.9880742175262722"/>
    <n v="279.22899999999998"/>
    <n v="13.0958401"/>
    <s v="good"/>
  </r>
  <r>
    <s v="CVLA045_30"/>
    <s v="Vlassof Cay "/>
    <x v="0"/>
    <x v="2"/>
    <n v="4.4819999999999999E-2"/>
    <d v="2022-08-01T00:00:00"/>
    <n v="4"/>
    <s v="asus"/>
    <n v="2"/>
    <s v="AM"/>
    <d v="1899-12-30T11:57:00"/>
    <n v="207.649"/>
    <n v="9.3068281800000001"/>
    <d v="2022-08-01T00:00:00"/>
    <n v="4"/>
    <s v="asus"/>
    <n v="2"/>
    <s v="AM"/>
    <d v="1899-12-30T11:57:00"/>
    <n v="447.24"/>
    <n v="20.045296799999999"/>
    <n v="2.1538268905701448"/>
    <n v="239.59100000000001"/>
    <n v="10.738468619999999"/>
    <s v="good"/>
  </r>
  <r>
    <s v="CVLA046_30"/>
    <s v="Vlassof Cay "/>
    <x v="0"/>
    <x v="2"/>
    <n v="2.8750000000000001E-2"/>
    <d v="2022-07-31T00:00:00"/>
    <n v="2"/>
    <s v="dell"/>
    <n v="1"/>
    <s v="AM"/>
    <d v="1899-12-30T10:41:00"/>
    <n v="196.33"/>
    <n v="5.6444875000000003"/>
    <d v="2022-07-31T00:00:00"/>
    <n v="2"/>
    <s v="dell"/>
    <n v="1"/>
    <s v="AM"/>
    <d v="1899-12-30T10:41:00"/>
    <n v="473.37"/>
    <n v="13.6093875"/>
    <n v="2.4110935669535984"/>
    <n v="277.03999999999996"/>
    <n v="7.9649000000000001"/>
    <s v="good"/>
  </r>
  <r>
    <s v="CVLA047_30"/>
    <s v="Vlassof Cay "/>
    <x v="0"/>
    <x v="2"/>
    <n v="3.1800000000000002E-2"/>
    <d v="2022-07-31T00:00:00"/>
    <n v="3"/>
    <s v="asus"/>
    <n v="2"/>
    <s v="PM"/>
    <d v="1899-12-30T17:26:00"/>
    <n v="217.464"/>
    <n v="6.9153552000000005"/>
    <d v="2022-07-31T00:00:00"/>
    <n v="3"/>
    <s v="asus"/>
    <n v="2"/>
    <s v="PM"/>
    <d v="1899-12-30T17:26:00"/>
    <n v="425.69099999999997"/>
    <n v="13.5369738"/>
    <n v="1.9575240039730712"/>
    <n v="208.22699999999998"/>
    <n v="6.6216185999999997"/>
    <s v="good"/>
  </r>
  <r>
    <s v="CVLA053_30"/>
    <s v="Vlassof Cay"/>
    <x v="0"/>
    <x v="2"/>
    <n v="4.7329999999999997E-2"/>
    <d v="2022-08-02T00:00:00"/>
    <n v="1"/>
    <s v="dell"/>
    <n v="1"/>
    <s v="AM"/>
    <d v="1899-12-30T09:03:00"/>
    <n v="131.321"/>
    <n v="6.2154229299999999"/>
    <d v="2022-08-02T00:00:00"/>
    <n v="1"/>
    <s v="dell"/>
    <n v="1"/>
    <s v="AM"/>
    <d v="1899-12-30T09:03:00"/>
    <n v="386.19499999999999"/>
    <n v="18.27860935"/>
    <n v="2.9408472369232643"/>
    <n v="254.874"/>
    <n v="12.063186420000001"/>
    <s v="good"/>
  </r>
  <r>
    <s v="CVLA054_30"/>
    <s v="Vlassof Cay "/>
    <x v="0"/>
    <x v="2"/>
    <n v="3.9879999999999999E-2"/>
    <d v="2022-07-31T00:00:00"/>
    <n v="4"/>
    <s v="dell"/>
    <n v="1"/>
    <s v="PM"/>
    <d v="1899-12-30T17:36:00"/>
    <n v="176.685"/>
    <n v="7.0461977999999998"/>
    <d v="2022-07-31T00:00:00"/>
    <n v="4"/>
    <s v="dell"/>
    <n v="1"/>
    <s v="PM"/>
    <d v="1899-12-30T17:36:00"/>
    <n v="402.96499999999997"/>
    <n v="16.070244199999998"/>
    <n v="2.2806972861306845"/>
    <n v="226.27999999999997"/>
    <n v="9.0240463999999978"/>
    <s v="good"/>
  </r>
  <r>
    <s v="CVLA057_30"/>
    <s v="Vlassof Cay"/>
    <x v="0"/>
    <x v="2"/>
    <n v="4.2279999999999998E-2"/>
    <d v="2022-08-01T00:00:00"/>
    <n v="4"/>
    <s v="asus"/>
    <n v="2"/>
    <s v="PM"/>
    <d v="1899-12-30T17:40:00"/>
    <n v="179.97200000000001"/>
    <n v="7.6092161599999999"/>
    <d v="2022-08-01T00:00:00"/>
    <n v="4"/>
    <s v="asus"/>
    <n v="2"/>
    <s v="PM"/>
    <d v="1899-12-30T17:40:00"/>
    <n v="414.90199999999999"/>
    <n v="17.542056559999999"/>
    <n v="2.3053697241793167"/>
    <n v="234.92999999999998"/>
    <n v="9.9328403999999999"/>
    <s v="good"/>
  </r>
  <r>
    <s v="CVLA097_30"/>
    <s v="Vlassof Cay"/>
    <x v="0"/>
    <x v="2"/>
    <n v="5.2249999999999998E-2"/>
    <d v="2022-08-01T00:00:00"/>
    <n v="4"/>
    <s v="dell"/>
    <n v="1"/>
    <s v="PM"/>
    <d v="1899-12-30T17:19:00"/>
    <n v="123.96"/>
    <n v="6.4769099999999993"/>
    <d v="2022-08-01T00:00:00"/>
    <n v="4"/>
    <s v="dell"/>
    <n v="1"/>
    <s v="PM"/>
    <d v="1899-12-30T17:19:00"/>
    <n v="360.91500000000002"/>
    <n v="18.85780875"/>
    <n v="2.9115440464666023"/>
    <n v="236.95500000000004"/>
    <n v="12.38089875"/>
    <s v="good"/>
  </r>
  <r>
    <s v="CVLA104_30"/>
    <s v="Vlassof Cay "/>
    <x v="0"/>
    <x v="2"/>
    <n v="4.7050000000000002E-2"/>
    <d v="2022-08-01T00:00:00"/>
    <n v="2"/>
    <s v="asus"/>
    <n v="2"/>
    <s v="PM"/>
    <d v="1899-12-30T16:38:00"/>
    <n v="141.83799999999999"/>
    <n v="6.6734779"/>
    <d v="2022-08-01T00:00:00"/>
    <n v="2"/>
    <s v="asus"/>
    <n v="2"/>
    <s v="PM"/>
    <d v="1899-12-30T16:38:00"/>
    <n v="390.16399999999999"/>
    <n v="18.3572162"/>
    <n v="2.7507720075015158"/>
    <n v="248.32599999999999"/>
    <n v="11.6837383"/>
    <s v="good"/>
  </r>
  <r>
    <s v="LCHA113_30"/>
    <s v="Chauvel Reef "/>
    <x v="1"/>
    <x v="2"/>
    <n v="2.445E-2"/>
    <d v="2022-08-02T00:00:00"/>
    <n v="3"/>
    <s v="asus"/>
    <n v="2"/>
    <s v="AM"/>
    <d v="1899-12-30T10:17:00"/>
    <n v="215.46899999999999"/>
    <n v="5.2682170499999996"/>
    <d v="2022-08-02T00:00:00"/>
    <n v="3"/>
    <s v="asus"/>
    <n v="2"/>
    <s v="AM"/>
    <d v="1899-12-30T10:17:00"/>
    <n v="222.42599999999999"/>
    <n v="5.4383156999999995"/>
    <n v="1.0322877072803975"/>
    <n v="6.9569999999999936"/>
    <n v="0.17009864999999991"/>
    <s v="poor"/>
  </r>
  <r>
    <s v="LCHA114_30"/>
    <s v="Chauvel Reef"/>
    <x v="1"/>
    <x v="2"/>
    <n v="3.9050000000000001E-2"/>
    <d v="2022-07-30T00:00:00"/>
    <n v="1"/>
    <s v="asus"/>
    <n v="2"/>
    <s v="PM"/>
    <d v="1899-12-30T14:37:00"/>
    <n v="176.786"/>
    <n v="6.9034933000000001"/>
    <d v="2022-07-30T00:00:00"/>
    <n v="1"/>
    <s v="asus"/>
    <n v="2"/>
    <s v="PM"/>
    <d v="1899-12-30T14:37:00"/>
    <n v="372.50700000000001"/>
    <n v="14.54639835"/>
    <n v="2.1071068976050138"/>
    <n v="195.721"/>
    <n v="7.6429050500000004"/>
    <s v="good"/>
  </r>
  <r>
    <s v="LCHA119_30"/>
    <s v="Chauvel Reef "/>
    <x v="1"/>
    <x v="2"/>
    <n v="2.5610000000000001E-2"/>
    <d v="2022-08-02T00:00:00"/>
    <n v="2"/>
    <s v="asus"/>
    <n v="2"/>
    <s v="AM"/>
    <d v="1899-12-30T09:49:00"/>
    <n v="195.36500000000001"/>
    <n v="5.0032976500000004"/>
    <d v="2022-08-02T00:00:00"/>
    <n v="2"/>
    <s v="asus"/>
    <n v="2"/>
    <s v="AM"/>
    <d v="1899-12-30T09:49:00"/>
    <n v="336.58100000000002"/>
    <n v="8.6198394100000009"/>
    <n v="1.7228316228597753"/>
    <n v="141.21600000000001"/>
    <n v="3.6165417600000005"/>
    <s v="poor"/>
  </r>
  <r>
    <s v="LCHA125_30"/>
    <s v="Chauvel Reef "/>
    <x v="1"/>
    <x v="2"/>
    <n v="3.2030000000000003E-2"/>
    <d v="2022-07-30T00:00:00"/>
    <n v="3"/>
    <s v="asus"/>
    <n v="2"/>
    <s v="PM"/>
    <d v="1899-12-30T15:34:00"/>
    <n v="205.352"/>
    <n v="6.5774245600000008"/>
    <d v="2022-07-30T00:00:00"/>
    <n v="3"/>
    <s v="asus"/>
    <n v="2"/>
    <s v="PM"/>
    <d v="1899-12-30T15:34:00"/>
    <n v="249.37299999999999"/>
    <n v="7.9874171900000004"/>
    <n v="1.2143684989676262"/>
    <n v="44.020999999999987"/>
    <n v="1.4099926299999996"/>
    <s v="good"/>
  </r>
  <r>
    <s v="LCHA135_30"/>
    <s v="Chauvel Reef "/>
    <x v="1"/>
    <x v="2"/>
    <n v="3.524E-2"/>
    <d v="2022-07-31T00:00:00"/>
    <n v="2"/>
    <s v="dell"/>
    <n v="1"/>
    <s v="PM"/>
    <d v="1899-12-30T16:16:00"/>
    <n v="146.43530000000001"/>
    <n v="5.1603799720000003"/>
    <d v="2022-07-31T00:00:00"/>
    <n v="2"/>
    <s v="dell"/>
    <n v="1"/>
    <s v="PM"/>
    <d v="1899-12-30T16:16:00"/>
    <n v="368.71800000000002"/>
    <n v="12.99362232"/>
    <n v="2.5179584430803228"/>
    <n v="222.28270000000001"/>
    <n v="7.8332423479999997"/>
    <s v="good"/>
  </r>
  <r>
    <s v="LCHA136_30"/>
    <s v="Chavuel Reef"/>
    <x v="1"/>
    <x v="2"/>
    <n v="2.9219999999999999E-2"/>
    <d v="2022-08-01T00:00:00"/>
    <n v="3"/>
    <s v="asus"/>
    <n v="2"/>
    <s v="PM"/>
    <d v="1899-12-30T17:09:00"/>
    <n v="223.803"/>
    <n v="6.5395236599999995"/>
    <d v="2022-08-01T00:00:00"/>
    <n v="3"/>
    <s v="asus"/>
    <n v="2"/>
    <s v="PM"/>
    <d v="1899-12-30T17:09:00"/>
    <n v="428.75099999999998"/>
    <n v="12.528104219999999"/>
    <n v="1.9157517995737321"/>
    <n v="204.94799999999998"/>
    <n v="5.9885805599999999"/>
    <s v="poor"/>
  </r>
  <r>
    <s v="LCHA138_30"/>
    <s v="Chauvel Reef "/>
    <x v="1"/>
    <x v="2"/>
    <n v="2.0719999999999999E-2"/>
    <d v="2022-07-30T00:00:00"/>
    <n v="2"/>
    <s v="asus"/>
    <n v="2"/>
    <s v="PM"/>
    <d v="1899-12-30T15:05:00"/>
    <n v="174.154"/>
    <n v="3.6084708799999996"/>
    <d v="2022-07-30T00:00:00"/>
    <n v="2"/>
    <s v="asus"/>
    <n v="2"/>
    <s v="PM"/>
    <d v="1899-12-30T15:05:00"/>
    <n v="419.80200000000002"/>
    <n v="8.6982974399999993"/>
    <n v="2.4105217221539559"/>
    <n v="245.64800000000002"/>
    <n v="5.0898265599999997"/>
    <s v="good"/>
  </r>
  <r>
    <s v="LCKM154_30"/>
    <s v="Cockermouth Island "/>
    <x v="1"/>
    <x v="2"/>
    <n v="2.8000000000000001E-2"/>
    <d v="2022-08-01T00:00:00"/>
    <n v="2"/>
    <s v="dell"/>
    <n v="1"/>
    <s v="PM"/>
    <d v="1899-12-30T16:20:00"/>
    <n v="183.88399999999999"/>
    <n v="5.148752"/>
    <d v="2022-08-01T00:00:00"/>
    <n v="2"/>
    <s v="dell"/>
    <n v="1"/>
    <s v="PM"/>
    <d v="1899-12-30T16:20:00"/>
    <n v="506.41930000000002"/>
    <n v="14.1797404"/>
    <n v="2.7540150312153315"/>
    <n v="322.53530000000001"/>
    <n v="9.0309884"/>
    <s v="good"/>
  </r>
  <r>
    <s v="LCKM158_30"/>
    <s v="Cockermouth Island "/>
    <x v="1"/>
    <x v="2"/>
    <n v="3.4569999999999997E-2"/>
    <d v="2022-07-30T00:00:00"/>
    <n v="4"/>
    <s v="dell"/>
    <n v="1"/>
    <s v="PM"/>
    <d v="1899-12-30T15:45:00"/>
    <n v="172.67"/>
    <n v="5.969201899999999"/>
    <d v="2022-07-30T00:00:00"/>
    <n v="4"/>
    <s v="dell"/>
    <n v="1"/>
    <s v="PM"/>
    <d v="1899-12-30T15:45:00"/>
    <n v="330.46"/>
    <n v="11.424002199999999"/>
    <n v="1.9138240574506284"/>
    <n v="157.79"/>
    <n v="5.4548002999999996"/>
    <s v="good"/>
  </r>
  <r>
    <s v="LCKM162_30"/>
    <s v="Cockermouth Island "/>
    <x v="1"/>
    <x v="2"/>
    <n v="3.075E-2"/>
    <d v="2022-07-31T00:00:00"/>
    <n v="1"/>
    <s v="asus"/>
    <n v="2"/>
    <s v="PM"/>
    <d v="1899-12-30T16:06:00"/>
    <n v="163.04599999999999"/>
    <n v="5.0136645"/>
    <d v="2022-07-31T00:00:00"/>
    <n v="1"/>
    <s v="asus"/>
    <n v="2"/>
    <s v="PM"/>
    <d v="1899-12-30T16:06:00"/>
    <n v="372.57"/>
    <n v="11.4565275"/>
    <n v="2.285060657728494"/>
    <n v="209.524"/>
    <n v="6.442863"/>
    <s v="good"/>
  </r>
  <r>
    <s v="LCKM163_30"/>
    <s v="Cockermouth Island "/>
    <x v="1"/>
    <x v="2"/>
    <n v="2.3709999999999998E-2"/>
    <d v="2022-08-01T00:00:00"/>
    <n v="1"/>
    <s v="asus"/>
    <n v="2"/>
    <s v="PM"/>
    <d v="1899-12-30T16:10:00"/>
    <n v="139.11500000000001"/>
    <n v="3.2984166500000001"/>
    <d v="2022-08-01T00:00:00"/>
    <n v="1"/>
    <s v="asus"/>
    <n v="2"/>
    <s v="PM"/>
    <d v="1899-12-30T16:10:00"/>
    <n v="455.32400000000001"/>
    <n v="10.795732039999999"/>
    <n v="3.2730043489199581"/>
    <n v="316.209"/>
    <n v="7.4973153899999989"/>
    <s v="good"/>
  </r>
  <r>
    <s v="LCKM165_30"/>
    <s v="Cockermouth island"/>
    <x v="1"/>
    <x v="2"/>
    <n v="3.1699999999999999E-2"/>
    <d v="2022-08-01T00:00:00"/>
    <n v="1"/>
    <s v="dell"/>
    <n v="1"/>
    <s v="AM"/>
    <d v="1899-12-30T10:14:00"/>
    <n v="179.26"/>
    <n v="5.6825419999999998"/>
    <d v="2022-08-01T00:00:00"/>
    <n v="1"/>
    <s v="dell"/>
    <n v="1"/>
    <s v="AM"/>
    <d v="1899-12-30T10:14:00"/>
    <n v="391.06299999999999"/>
    <n v="12.396697099999999"/>
    <n v="2.1815407787571126"/>
    <n v="211.803"/>
    <n v="6.7141550999999993"/>
    <s v="good"/>
  </r>
  <r>
    <s v="LCKM166_30"/>
    <s v="Cockermouth Island "/>
    <x v="1"/>
    <x v="2"/>
    <n v="2.7879999999999999E-2"/>
    <d v="2022-07-31T00:00:00"/>
    <n v="3"/>
    <s v="asus"/>
    <n v="2"/>
    <s v="AM"/>
    <d v="1899-12-30T11:27:00"/>
    <n v="213.67400000000001"/>
    <n v="5.9572311199999994"/>
    <d v="2022-07-31T00:00:00"/>
    <n v="3"/>
    <s v="asus"/>
    <n v="2"/>
    <s v="AM"/>
    <d v="1899-12-30T11:27:00"/>
    <n v="333.096"/>
    <n v="9.2867164799999991"/>
    <n v="1.5588981345414041"/>
    <n v="119.422"/>
    <n v="3.3294853599999996"/>
    <s v="good"/>
  </r>
  <r>
    <s v="LCKM174_30"/>
    <s v="Cockermouth Island "/>
    <x v="1"/>
    <x v="2"/>
    <n v="2.8799999999999999E-2"/>
    <d v="2022-08-01T00:00:00"/>
    <n v="4"/>
    <s v="dell"/>
    <n v="1"/>
    <s v="AM"/>
    <d v="1899-12-30T11:37:00"/>
    <n v="227.137"/>
    <n v="6.5415456000000001"/>
    <d v="2022-08-01T00:00:00"/>
    <n v="4"/>
    <s v="dell"/>
    <n v="1"/>
    <s v="AM"/>
    <d v="1899-12-30T11:37:00"/>
    <n v="458.80900000000003"/>
    <n v="13.213699200000001"/>
    <n v="2.0199659236496035"/>
    <n v="231.67200000000003"/>
    <n v="6.6721536000000006"/>
    <s v="good"/>
  </r>
  <r>
    <s v="LCKM176_30"/>
    <s v="Cockermouth island"/>
    <x v="1"/>
    <x v="2"/>
    <n v="1.345E-2"/>
    <d v="2022-08-02T00:00:00"/>
    <n v="1"/>
    <s v="asus"/>
    <n v="2"/>
    <s v="AM"/>
    <d v="1899-12-30T09:22:00"/>
    <n v="228.21700000000001"/>
    <n v="3.06951865"/>
    <d v="2022-08-02T00:00:00"/>
    <n v="1"/>
    <s v="asus"/>
    <n v="2"/>
    <s v="AM"/>
    <d v="1899-12-30T09:22:00"/>
    <n v="439.36200000000002"/>
    <n v="5.9094189000000004"/>
    <n v="1.9251940039523787"/>
    <n v="211.14500000000001"/>
    <n v="2.8399002500000003"/>
    <s v="good"/>
  </r>
  <r>
    <s v="LCKM180_30"/>
    <s v="Cockermouth Island "/>
    <x v="1"/>
    <x v="2"/>
    <n v="2.418E-2"/>
    <d v="2022-08-01T00:00:00"/>
    <n v="2"/>
    <s v="asus"/>
    <n v="2"/>
    <s v="AM"/>
    <d v="1899-12-30T11:00:00"/>
    <n v="212.84100000000001"/>
    <n v="5.1464953800000002"/>
    <d v="2022-08-01T00:00:00"/>
    <n v="2"/>
    <s v="asus"/>
    <n v="2"/>
    <s v="AM"/>
    <d v="1899-12-30T11:00:00"/>
    <n v="433.34"/>
    <n v="10.478161199999999"/>
    <n v="2.0359799098857829"/>
    <n v="220.49899999999997"/>
    <n v="5.3316658199999987"/>
    <s v="good"/>
  </r>
  <r>
    <s v="LKES142_30"/>
    <s v="Keswick Island"/>
    <x v="1"/>
    <x v="2"/>
    <n v="4.0160000000000001E-2"/>
    <d v="2022-07-30T00:00:00"/>
    <n v="1"/>
    <s v="dell"/>
    <n v="1"/>
    <s v="PM"/>
    <d v="1899-12-30T14:18:00"/>
    <n v="167.11799999999999"/>
    <n v="6.7114588800000003"/>
    <d v="2022-07-30T00:00:00"/>
    <n v="1"/>
    <s v="dell"/>
    <n v="1"/>
    <s v="PM"/>
    <d v="1899-12-30T14:18:00"/>
    <n v="305.49599999999998"/>
    <n v="12.26871936"/>
    <n v="1.8280257063871037"/>
    <n v="138.37799999999999"/>
    <n v="5.5572604800000001"/>
    <s v="good"/>
  </r>
  <r>
    <s v="LKES143_30"/>
    <s v="Keswick Island "/>
    <x v="1"/>
    <x v="2"/>
    <n v="4.0050000000000002E-2"/>
    <d v="2022-08-01T00:00:00"/>
    <n v="3"/>
    <s v="dell"/>
    <n v="1"/>
    <s v="AM"/>
    <d v="1899-12-30T11:09:00"/>
    <n v="208.167"/>
    <n v="8.3370883500000001"/>
    <d v="2022-08-01T00:00:00"/>
    <n v="3"/>
    <s v="dell"/>
    <n v="1"/>
    <s v="AM"/>
    <d v="1899-12-30T11:09:00"/>
    <n v="317.07499999999999"/>
    <n v="12.69885375"/>
    <n v="1.5231761038012748"/>
    <n v="108.90799999999999"/>
    <n v="4.3617653999999995"/>
    <s v="good"/>
  </r>
  <r>
    <s v="LKES145_30"/>
    <s v="Keswick Island "/>
    <x v="1"/>
    <x v="2"/>
    <n v="4.2349999999999999E-2"/>
    <d v="2022-07-31T00:00:00"/>
    <n v="1"/>
    <s v="asus"/>
    <n v="2"/>
    <s v="AM"/>
    <d v="1899-12-30T10:32:00"/>
    <n v="143.70099999999999"/>
    <n v="6.0857373499999996"/>
    <d v="2022-07-31T00:00:00"/>
    <n v="1"/>
    <s v="asus"/>
    <n v="2"/>
    <s v="AM"/>
    <d v="1899-12-30T10:32:00"/>
    <n v="366.74"/>
    <n v="15.531439000000001"/>
    <n v="2.5521047174341169"/>
    <n v="223.03900000000002"/>
    <n v="9.4457016500000002"/>
    <s v="good"/>
  </r>
  <r>
    <s v="LKES172_30"/>
    <s v="Keswick Island "/>
    <x v="1"/>
    <x v="2"/>
    <n v="1.8290000000000001E-2"/>
    <d v="2022-07-31T00:00:00"/>
    <n v="4"/>
    <s v="asus"/>
    <n v="2"/>
    <s v="AM"/>
    <d v="1899-12-30T11:56:00"/>
    <n v="224.84200000000001"/>
    <n v="4.1123601800000005"/>
    <d v="2022-07-31T00:00:00"/>
    <n v="4"/>
    <s v="asus"/>
    <n v="2"/>
    <s v="AM"/>
    <d v="1899-12-30T11:56:00"/>
    <n v="524.09100000000001"/>
    <n v="9.5856243900000013"/>
    <n v="2.3309301642931479"/>
    <n v="299.24900000000002"/>
    <n v="5.4732642100000009"/>
    <s v="good"/>
  </r>
  <r>
    <m/>
    <m/>
    <x v="2"/>
    <x v="3"/>
    <m/>
    <m/>
    <m/>
    <m/>
    <m/>
    <m/>
    <m/>
    <m/>
    <m/>
    <m/>
    <m/>
    <m/>
    <m/>
    <m/>
    <m/>
    <m/>
    <m/>
    <m/>
    <m/>
    <m/>
    <m/>
  </r>
  <r>
    <m/>
    <m/>
    <x v="2"/>
    <x v="3"/>
    <m/>
    <m/>
    <m/>
    <m/>
    <m/>
    <m/>
    <m/>
    <m/>
    <m/>
    <m/>
    <m/>
    <m/>
    <m/>
    <m/>
    <m/>
    <m/>
    <m/>
    <m/>
    <m/>
    <m/>
    <m/>
  </r>
  <r>
    <m/>
    <m/>
    <x v="2"/>
    <x v="3"/>
    <m/>
    <m/>
    <m/>
    <m/>
    <m/>
    <m/>
    <m/>
    <m/>
    <m/>
    <m/>
    <m/>
    <m/>
    <m/>
    <m/>
    <m/>
    <m/>
    <m/>
    <m/>
    <m/>
    <m/>
    <m/>
  </r>
  <r>
    <m/>
    <m/>
    <x v="2"/>
    <x v="3"/>
    <m/>
    <m/>
    <m/>
    <m/>
    <m/>
    <m/>
    <m/>
    <m/>
    <m/>
    <m/>
    <m/>
    <m/>
    <m/>
    <m/>
    <m/>
    <m/>
    <m/>
    <m/>
    <m/>
    <m/>
    <m/>
  </r>
  <r>
    <m/>
    <m/>
    <x v="2"/>
    <x v="3"/>
    <m/>
    <m/>
    <m/>
    <m/>
    <m/>
    <m/>
    <m/>
    <m/>
    <m/>
    <m/>
    <m/>
    <m/>
    <m/>
    <m/>
    <m/>
    <m/>
    <m/>
    <m/>
    <m/>
    <m/>
    <m/>
  </r>
  <r>
    <m/>
    <m/>
    <x v="2"/>
    <x v="3"/>
    <m/>
    <m/>
    <m/>
    <m/>
    <m/>
    <m/>
    <m/>
    <m/>
    <m/>
    <m/>
    <m/>
    <m/>
    <m/>
    <m/>
    <m/>
    <m/>
    <m/>
    <m/>
    <m/>
    <m/>
    <m/>
  </r>
  <r>
    <m/>
    <m/>
    <x v="2"/>
    <x v="3"/>
    <m/>
    <m/>
    <m/>
    <m/>
    <m/>
    <m/>
    <m/>
    <m/>
    <m/>
    <m/>
    <m/>
    <m/>
    <m/>
    <m/>
    <m/>
    <m/>
    <m/>
    <m/>
    <m/>
    <m/>
    <m/>
  </r>
  <r>
    <m/>
    <m/>
    <x v="2"/>
    <x v="3"/>
    <m/>
    <m/>
    <m/>
    <m/>
    <m/>
    <m/>
    <m/>
    <m/>
    <m/>
    <m/>
    <m/>
    <m/>
    <m/>
    <m/>
    <m/>
    <m/>
    <m/>
    <m/>
    <m/>
    <m/>
    <m/>
  </r>
  <r>
    <m/>
    <m/>
    <x v="2"/>
    <x v="3"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s v="CTON060_27"/>
    <x v="0"/>
    <x v="0"/>
    <x v="0"/>
    <n v="4.9070000000000003E-2"/>
    <d v="2022-06-12T00:00:00"/>
    <n v="2"/>
    <s v="dell"/>
    <n v="1"/>
    <s v="PM"/>
    <s v="NA"/>
    <n v="157.65600000000001"/>
    <n v="7.7361799200000005"/>
    <d v="2022-06-26T00:00:00"/>
    <n v="4"/>
    <s v="asus"/>
    <n v="2"/>
    <s v="PM"/>
    <d v="1899-12-30T17:07:00"/>
    <n v="263.99810000000002"/>
    <n v="12.954386767000003"/>
    <n v="1.6745198406657533"/>
    <n v="106.34210000000002"/>
    <n v="5.218206847000002"/>
    <s v="good"/>
    <m/>
  </r>
  <r>
    <s v="CVLA057_27"/>
    <x v="1"/>
    <x v="0"/>
    <x v="0"/>
    <n v="4.2279999999999998E-2"/>
    <d v="2022-06-12T00:00:00"/>
    <n v="1"/>
    <s v="dell"/>
    <n v="1"/>
    <s v="PM"/>
    <s v="NA"/>
    <n v="167.798"/>
    <n v="7.0944994399999999"/>
    <d v="2022-06-27T00:00:00"/>
    <n v="2"/>
    <s v="asus"/>
    <n v="2"/>
    <s v="PM"/>
    <d v="1899-12-30T15:16:00"/>
    <n v="320.76968877739068"/>
    <n v="13.562142441508078"/>
    <n v="1.9116419073969337"/>
    <n v="152.97168877739068"/>
    <n v="6.4676430015080779"/>
    <s v="good"/>
    <s v="escaped into sump briefly"/>
  </r>
  <r>
    <s v="CVLA097_27"/>
    <x v="1"/>
    <x v="0"/>
    <x v="0"/>
    <n v="5.2249999999999998E-2"/>
    <d v="2022-06-12T00:00:00"/>
    <n v="3"/>
    <s v="dell"/>
    <n v="1"/>
    <s v="PM"/>
    <s v="NA"/>
    <n v="164.36869999999999"/>
    <n v="8.5882645749999984"/>
    <d v="2022-06-28T00:00:00"/>
    <n v="2"/>
    <s v="dell"/>
    <n v="1"/>
    <s v="PM"/>
    <d v="1899-12-30T15:08:00"/>
    <n v="270.77919515032386"/>
    <n v="14.148212946604421"/>
    <n v="1.6473890415287331"/>
    <n v="106.41049515032387"/>
    <n v="5.5599483716044222"/>
    <s v="good"/>
    <m/>
  </r>
  <r>
    <s v="CSUD074_27"/>
    <x v="2"/>
    <x v="0"/>
    <x v="0"/>
    <n v="4.7100000000000003E-2"/>
    <d v="2022-06-13T00:00:00"/>
    <n v="1"/>
    <s v="dell"/>
    <n v="1"/>
    <s v="AM"/>
    <s v="NA"/>
    <n v="141.416"/>
    <n v="6.6606936000000001"/>
    <d v="2022-06-26T00:00:00"/>
    <n v="1"/>
    <s v="dell"/>
    <n v="1"/>
    <s v="PM"/>
    <d v="1899-12-30T17:18:00"/>
    <n v="389.22710000000001"/>
    <n v="18.332596410000001"/>
    <n v="2.7523554618996435"/>
    <n v="247.81110000000001"/>
    <n v="11.671902810000001"/>
    <s v="good"/>
    <s v="probes 1 and 4 were mixed up at start but were quikcly adjusted and run restarted"/>
  </r>
  <r>
    <s v="CTON068_27"/>
    <x v="0"/>
    <x v="0"/>
    <x v="0"/>
    <n v="4.0770000000000001E-2"/>
    <d v="2022-06-13T00:00:00"/>
    <n v="4"/>
    <s v="dell"/>
    <n v="1"/>
    <s v="PM"/>
    <s v="NA"/>
    <n v="109.48099999999999"/>
    <n v="4.4635403699999996"/>
    <d v="2022-06-28T00:00:00"/>
    <n v="1"/>
    <s v="asus"/>
    <n v="2"/>
    <s v="AM"/>
    <d v="1899-12-30T10:49:00"/>
    <n v="352.80465696831266"/>
    <n v="14.383845864598108"/>
    <n v="3.222519496244213"/>
    <n v="243.32365696831266"/>
    <n v="9.9203054945981073"/>
    <s v="good"/>
    <m/>
  </r>
  <r>
    <s v="LCKM162_27"/>
    <x v="3"/>
    <x v="1"/>
    <x v="0"/>
    <n v="3.075E-2"/>
    <d v="2022-06-13T00:00:00"/>
    <n v="3"/>
    <s v="dell"/>
    <n v="1"/>
    <s v="AM"/>
    <s v="NA"/>
    <n v="171.37899999999999"/>
    <n v="5.2699042499999997"/>
    <d v="2022-06-28T00:00:00"/>
    <n v="2"/>
    <s v="asus"/>
    <n v="2"/>
    <s v="AM"/>
    <d v="1899-12-30T11:24:00"/>
    <n v="293.81877841844789"/>
    <n v="9.0349274363672727"/>
    <n v="1.7144386326122099"/>
    <n v="122.4397784184479"/>
    <n v="3.765023186367273"/>
    <s v="good"/>
    <m/>
  </r>
  <r>
    <s v="LCKM176_27"/>
    <x v="3"/>
    <x v="1"/>
    <x v="0"/>
    <n v="1.345E-2"/>
    <d v="2022-06-13T00:00:00"/>
    <n v="2"/>
    <s v="dell"/>
    <n v="1"/>
    <s v="AM"/>
    <s v="NA"/>
    <n v="205.41399999999999"/>
    <n v="2.7628182999999997"/>
    <d v="2022-06-27T00:00:00"/>
    <n v="2"/>
    <s v="asus"/>
    <n v="2"/>
    <s v="AM"/>
    <d v="1899-12-30T12:58:00"/>
    <n v="473.88920000000002"/>
    <n v="6.3738097400000004"/>
    <n v="2.3069956283408142"/>
    <n v="268.47520000000003"/>
    <n v="3.6109914400000007"/>
    <s v="good"/>
    <s v="jumped into sump briefly"/>
  </r>
  <r>
    <s v="CSUD006_27"/>
    <x v="2"/>
    <x v="0"/>
    <x v="0"/>
    <n v="3.7920000000000002E-2"/>
    <d v="2022-06-14T00:00:00"/>
    <n v="3"/>
    <s v="asus"/>
    <n v="2"/>
    <s v="AM"/>
    <s v="NA"/>
    <n v="128.50069999999999"/>
    <n v="4.872746544"/>
    <d v="2022-06-28T00:00:00"/>
    <n v="4"/>
    <s v="dell"/>
    <n v="1"/>
    <s v="AM"/>
    <d v="1899-12-30T16:13:00"/>
    <n v="307.11269256457314"/>
    <n v="11.645713302048614"/>
    <n v="2.3899690240175588"/>
    <n v="178.61199256457314"/>
    <n v="6.7729667580486144"/>
    <s v="good  "/>
    <m/>
  </r>
  <r>
    <s v="CSUD014_27"/>
    <x v="2"/>
    <x v="0"/>
    <x v="0"/>
    <n v="4.8800000000000003E-2"/>
    <d v="2022-06-14T00:00:00"/>
    <n v="4"/>
    <s v="dell"/>
    <n v="1"/>
    <s v="PM"/>
    <s v="NA"/>
    <n v="94.186800000000005"/>
    <n v="4.5963158400000008"/>
    <d v="2022-06-26T00:00:00"/>
    <n v="3"/>
    <s v="asus"/>
    <n v="2"/>
    <s v="PM"/>
    <d v="1899-12-30T16:32:00"/>
    <n v="231.26849999999999"/>
    <n v="11.285902800000001"/>
    <n v="2.4554236899438133"/>
    <n v="137.08169999999998"/>
    <n v="6.6895869599999997"/>
    <s v="poor "/>
    <m/>
  </r>
  <r>
    <s v="CSUD018_27"/>
    <x v="2"/>
    <x v="0"/>
    <x v="0"/>
    <n v="3.0599999999999999E-2"/>
    <d v="2022-06-14T00:00:00"/>
    <n v="2"/>
    <s v="asus"/>
    <n v="2"/>
    <s v="PM"/>
    <s v="NA"/>
    <n v="118.91"/>
    <n v="3.6386459999999996"/>
    <d v="2022-06-27T00:00:00"/>
    <n v="1"/>
    <s v="asus"/>
    <n v="2"/>
    <s v="AM"/>
    <d v="1899-12-30T12:04:00"/>
    <n v="279.0729"/>
    <n v="8.5396307399999998"/>
    <n v="2.3469254057690692"/>
    <n v="160.16290000000001"/>
    <n v="4.9009847400000002"/>
    <s v="good"/>
    <m/>
  </r>
  <r>
    <s v="CTON069_27"/>
    <x v="0"/>
    <x v="0"/>
    <x v="0"/>
    <n v="3.7920000000000002E-2"/>
    <d v="2022-06-14T00:00:00"/>
    <n v="4"/>
    <s v="asus"/>
    <n v="2"/>
    <s v="PM"/>
    <s v="NA"/>
    <n v="177.45099999999999"/>
    <n v="6.7289419200000005"/>
    <d v="2022-07-01T00:00:00"/>
    <n v="3"/>
    <s v="asus"/>
    <n v="2"/>
    <s v="PM"/>
    <d v="1899-12-30T15:01:00"/>
    <n v="297.21800000000002"/>
    <n v="11.270506560000001"/>
    <n v="1.6749299806707205"/>
    <n v="119.76700000000002"/>
    <n v="4.5415646400000007"/>
    <s v="good"/>
    <s v="updated; original max. (29/06/2022) was 208.617; NAS &lt;2"/>
  </r>
  <r>
    <s v="CTON110_27"/>
    <x v="0"/>
    <x v="0"/>
    <x v="0"/>
    <n v="4.6899999999999997E-2"/>
    <d v="2022-06-14T00:00:00"/>
    <n v="3"/>
    <s v="asus"/>
    <n v="2"/>
    <s v="PM"/>
    <s v="NA"/>
    <n v="166.613"/>
    <n v="7.8141496999999998"/>
    <d v="2022-06-28T00:00:00"/>
    <n v="2"/>
    <s v="dell"/>
    <n v="1"/>
    <s v="AM"/>
    <d v="1899-12-30T12:44:00"/>
    <n v="425.96074948580241"/>
    <n v="19.977559150884133"/>
    <n v="2.556587718160062"/>
    <n v="259.34774948580241"/>
    <n v="12.163409450884133"/>
    <s v="good"/>
    <s v="needed constant 'hand encouragement'; second attempt at swimming"/>
  </r>
  <r>
    <s v="CVLA045_27"/>
    <x v="1"/>
    <x v="0"/>
    <x v="0"/>
    <n v="4.4819999999999999E-2"/>
    <d v="2022-06-14T00:00:00"/>
    <n v="3"/>
    <s v="dell"/>
    <n v="1"/>
    <s v="AM"/>
    <s v="NA"/>
    <n v="154.3349"/>
    <n v="6.9172902179999998"/>
    <d v="2022-06-28T00:00:00"/>
    <n v="3"/>
    <s v="asus"/>
    <n v="2"/>
    <s v="PM"/>
    <d v="1899-12-30T16:03:00"/>
    <n v="522.56439550748405"/>
    <n v="23.421336206645435"/>
    <n v="3.385912036146614"/>
    <n v="368.22949550748405"/>
    <n v="16.504045988645437"/>
    <s v="good  "/>
    <s v="Max was taken from third cycle"/>
  </r>
  <r>
    <s v="CVLA053_27"/>
    <x v="1"/>
    <x v="0"/>
    <x v="0"/>
    <n v="4.7329999999999997E-2"/>
    <d v="2022-06-14T00:00:00"/>
    <n v="1"/>
    <s v="dell"/>
    <n v="1"/>
    <s v="PM"/>
    <s v="NA"/>
    <n v="140.089"/>
    <n v="6.6304123699999993"/>
    <d v="2022-06-27T00:00:00"/>
    <n v="2"/>
    <s v="dell"/>
    <n v="1"/>
    <s v="AM"/>
    <d v="1899-12-30T11:38:00"/>
    <n v="352.16919999999999"/>
    <n v="16.668168236"/>
    <n v="2.5138961660087515"/>
    <n v="212.08019999999999"/>
    <n v="10.037755866000001"/>
    <s v="good"/>
    <m/>
  </r>
  <r>
    <s v="CVLA104_27"/>
    <x v="1"/>
    <x v="0"/>
    <x v="0"/>
    <n v="4.7050000000000002E-2"/>
    <d v="2022-06-14T00:00:00"/>
    <n v="1"/>
    <s v="asus"/>
    <n v="2"/>
    <s v="AM"/>
    <s v="NA"/>
    <n v="202.09200000000001"/>
    <n v="9.5084286000000002"/>
    <d v="2022-06-29T00:00:00"/>
    <n v="3"/>
    <s v="dell"/>
    <n v="1"/>
    <s v="PM"/>
    <d v="1899-12-30T14:45:00"/>
    <n v="320.91399999999999"/>
    <n v="15.099003699999999"/>
    <n v="1.5879599390376657"/>
    <n v="118.82199999999997"/>
    <n v="5.5905750999999988"/>
    <s v="good"/>
    <s v="needed constant 'hand encouragement'; second attempt at swimming"/>
  </r>
  <r>
    <s v="CVLA105_27"/>
    <x v="1"/>
    <x v="0"/>
    <x v="0"/>
    <n v="3.6540000000000003E-2"/>
    <d v="2022-06-14T00:00:00"/>
    <n v="3"/>
    <s v="dell"/>
    <n v="1"/>
    <s v="AM"/>
    <s v="NA"/>
    <n v="158.68100000000001"/>
    <n v="5.7982037400000008"/>
    <d v="2022-06-28T00:00:00"/>
    <n v="2"/>
    <s v="dell"/>
    <n v="1"/>
    <s v="AM"/>
    <d v="1899-12-30T11:03:00"/>
    <n v="372.96312414228834"/>
    <n v="13.628072556159218"/>
    <n v="2.3503955996136168"/>
    <n v="214.28212414228832"/>
    <n v="7.8298688161592169"/>
    <s v="good"/>
    <m/>
  </r>
  <r>
    <s v="LCHA132_27"/>
    <x v="4"/>
    <x v="1"/>
    <x v="0"/>
    <n v="2.6329999999999999E-2"/>
    <d v="2022-06-14T00:00:00"/>
    <n v="2"/>
    <s v="asus"/>
    <n v="2"/>
    <s v="AM"/>
    <s v="NA"/>
    <n v="177.67099999999999"/>
    <n v="4.6780774300000001"/>
    <d v="2022-06-26T00:00:00"/>
    <n v="2"/>
    <s v="asus"/>
    <n v="2"/>
    <s v="PM"/>
    <d v="1899-12-30T15:58:00"/>
    <n v="196.08"/>
    <n v="5.1627863999999999"/>
    <n v="1.1036128574725195"/>
    <n v="18.40900000000002"/>
    <n v="0.48470896999999979"/>
    <s v="poor"/>
    <s v="deceased"/>
  </r>
  <r>
    <s v="LCKM173_27"/>
    <x v="3"/>
    <x v="1"/>
    <x v="0"/>
    <n v="3.0079999999999999E-2"/>
    <d v="2022-06-14T00:00:00"/>
    <n v="2"/>
    <s v="dell"/>
    <n v="1"/>
    <s v="PM"/>
    <s v="NA"/>
    <n v="202.44300000000001"/>
    <n v="6.0894854399999998"/>
    <d v="2022-06-26T00:00:00"/>
    <n v="1"/>
    <s v="asus"/>
    <n v="2"/>
    <s v="PM"/>
    <d v="1899-12-30T15:28:00"/>
    <n v="317.3836"/>
    <n v="9.5468986880000006"/>
    <n v="1.56776771733278"/>
    <n v="114.94059999999999"/>
    <n v="3.4574132480000008"/>
    <s v="good"/>
    <m/>
  </r>
  <r>
    <s v="LCKM180_27"/>
    <x v="3"/>
    <x v="1"/>
    <x v="0"/>
    <n v="2.418E-2"/>
    <d v="2022-06-14T00:00:00"/>
    <n v="1"/>
    <s v="asus"/>
    <n v="2"/>
    <s v="PM"/>
    <s v="NA"/>
    <n v="198.71299999999999"/>
    <n v="4.8048803399999995"/>
    <d v="2022-06-27T00:00:00"/>
    <n v="2"/>
    <s v="asus"/>
    <n v="2"/>
    <s v="AM"/>
    <d v="1899-12-30T10:53:00"/>
    <n v="343.51397546801127"/>
    <n v="8.3061679268165118"/>
    <n v="1.7286940233805099"/>
    <n v="144.80097546801127"/>
    <n v="3.5012875868165123"/>
    <s v="good"/>
    <m/>
  </r>
  <r>
    <s v="LKES143_27"/>
    <x v="5"/>
    <x v="1"/>
    <x v="0"/>
    <n v="4.0050000000000002E-2"/>
    <d v="2022-06-14T00:00:00"/>
    <n v="1"/>
    <s v="dell"/>
    <n v="1"/>
    <s v="AM"/>
    <s v="NA"/>
    <n v="140.679"/>
    <n v="5.6341939500000002"/>
    <d v="2022-06-28T00:00:00"/>
    <n v="4"/>
    <s v="dell"/>
    <n v="1"/>
    <s v="AM"/>
    <d v="1899-12-30T12:07:00"/>
    <n v="373.24512248741314"/>
    <n v="14.948467155620897"/>
    <n v="2.6531687208994459"/>
    <n v="232.56612248741314"/>
    <n v="9.3142732056208963"/>
    <s v="good"/>
    <s v="problem with chamber/probe??"/>
  </r>
  <r>
    <s v="CSUD026_27"/>
    <x v="2"/>
    <x v="0"/>
    <x v="0"/>
    <n v="3.0810000000000001E-2"/>
    <d v="2022-06-15T00:00:00"/>
    <n v="3"/>
    <s v="dell"/>
    <n v="1"/>
    <s v="AM"/>
    <s v="NA"/>
    <n v="202.458"/>
    <n v="6.2377309800000003"/>
    <d v="2022-07-01T00:00:00"/>
    <n v="2"/>
    <s v="asus"/>
    <n v="2"/>
    <s v="PM"/>
    <d v="1899-12-30T14:17:00"/>
    <n v="456.78899999999999"/>
    <n v="14.073669089999999"/>
    <n v="2.2562161040808464"/>
    <n v="254.33099999999999"/>
    <n v="7.835938109999999"/>
    <s v="good"/>
    <s v="updated- USB briefly turned off, was plugged back in immediately, second 60 sec interval had the steepest slope; original max (27/06/2022) was 234.303; NAS less than 1"/>
  </r>
  <r>
    <s v="CTON062_27"/>
    <x v="0"/>
    <x v="0"/>
    <x v="0"/>
    <n v="4.5999999999999999E-2"/>
    <d v="2022-06-15T00:00:00"/>
    <n v="3"/>
    <s v="dell"/>
    <n v="1"/>
    <s v="PM"/>
    <s v="NA"/>
    <n v="189.26929999999999"/>
    <n v="8.7063877999999999"/>
    <d v="2022-06-28T00:00:00"/>
    <n v="2"/>
    <s v="asus"/>
    <n v="2"/>
    <s v="PM"/>
    <d v="1899-12-30T15:28:00"/>
    <n v="354.16459190931425"/>
    <n v="16.291571227828456"/>
    <n v="1.8712204879994498"/>
    <n v="164.89529190931427"/>
    <n v="7.585183427828456"/>
    <s v="good  "/>
    <s v="good swim; shallow first slope, problem with chamber/probe??; used 3rd cycle"/>
  </r>
  <r>
    <s v="CVLA047_27"/>
    <x v="1"/>
    <x v="0"/>
    <x v="0"/>
    <n v="3.1800000000000002E-2"/>
    <d v="2022-06-15T00:00:00"/>
    <n v="1"/>
    <s v="asus"/>
    <n v="2"/>
    <s v="PM"/>
    <s v="NA"/>
    <n v="204.14400000000001"/>
    <n v="6.4917792000000007"/>
    <d v="2022-06-27T00:00:00"/>
    <n v="1"/>
    <s v="asus"/>
    <n v="2"/>
    <s v="AM"/>
    <d v="1899-12-30T10:21:00"/>
    <n v="463.65129805646148"/>
    <n v="14.744111278195476"/>
    <n v="2.2711972825871025"/>
    <n v="259.50729805646148"/>
    <n v="8.2523320781954759"/>
    <s v="good"/>
    <s v="double check weight"/>
  </r>
  <r>
    <s v="CVLA052_27"/>
    <x v="1"/>
    <x v="0"/>
    <x v="0"/>
    <n v="3.3009999999999998E-2"/>
    <d v="2022-06-15T00:00:00"/>
    <n v="2"/>
    <s v="asus"/>
    <n v="2"/>
    <s v="AM"/>
    <s v="NA"/>
    <n v="144.73500000000001"/>
    <n v="4.7777023500000002"/>
    <d v="2022-06-29T00:00:00"/>
    <n v="1"/>
    <s v="asus"/>
    <n v="2"/>
    <s v="PM"/>
    <d v="1899-12-30T14:35:00"/>
    <n v="293.40600000000001"/>
    <n v="9.6853320600000004"/>
    <n v="2.0271945279303552"/>
    <n v="148.67099999999999"/>
    <n v="4.9076297100000001"/>
    <s v="good"/>
    <m/>
  </r>
  <r>
    <s v="CVLA054_27"/>
    <x v="1"/>
    <x v="0"/>
    <x v="0"/>
    <n v="3.9879999999999999E-2"/>
    <d v="2022-06-15T00:00:00"/>
    <n v="1"/>
    <s v="dell"/>
    <n v="1"/>
    <s v="PM"/>
    <s v="NA"/>
    <n v="180.57660000000001"/>
    <n v="7.2013948079999999"/>
    <d v="2022-06-28T00:00:00"/>
    <n v="1"/>
    <s v="asus"/>
    <n v="2"/>
    <s v="PM"/>
    <d v="1899-12-30T14:57:00"/>
    <n v="424.88012850300731"/>
    <n v="16.944219524699932"/>
    <n v="2.3529080096923258"/>
    <n v="244.3035285030073"/>
    <n v="9.742824716699932"/>
    <s v="good  "/>
    <m/>
  </r>
  <r>
    <s v="LCHA113_27"/>
    <x v="6"/>
    <x v="1"/>
    <x v="0"/>
    <n v="2.445E-2"/>
    <d v="2022-06-15T00:00:00"/>
    <n v="4"/>
    <s v="dell"/>
    <n v="1"/>
    <s v="PM"/>
    <s v="NA"/>
    <n v="177.65600000000001"/>
    <n v="4.3436892"/>
    <d v="2022-06-27T00:00:00"/>
    <n v="4"/>
    <s v="dell"/>
    <n v="1"/>
    <s v="AM"/>
    <d v="1899-12-30T12:37:00"/>
    <n v="267.27269999999999"/>
    <n v="6.5348175149999994"/>
    <n v="1.5044394785428017"/>
    <n v="89.61669999999998"/>
    <n v="2.1911283149999994"/>
    <s v="good"/>
    <m/>
  </r>
  <r>
    <s v="LCHA124_27"/>
    <x v="4"/>
    <x v="1"/>
    <x v="0"/>
    <n v="3.6839999999999998E-2"/>
    <d v="2022-06-15T00:00:00"/>
    <n v="4"/>
    <s v="asus"/>
    <n v="2"/>
    <s v="AM"/>
    <s v="NA"/>
    <n v="181.62799999999999"/>
    <n v="6.6911755199999989"/>
    <d v="2022-07-01T00:00:00"/>
    <n v="2"/>
    <s v="dell"/>
    <n v="1"/>
    <s v="PM"/>
    <d v="1899-12-30T13:26:00"/>
    <n v="254.59100000000001"/>
    <n v="9.3791324399999993"/>
    <n v="1.4017166956636644"/>
    <n v="72.963000000000022"/>
    <n v="2.6879569200000004"/>
    <s v="good"/>
    <s v="updated, original max. was 116.026; negative NAS, poor swim "/>
  </r>
  <r>
    <s v="LCHA136_27"/>
    <x v="6"/>
    <x v="1"/>
    <x v="0"/>
    <n v="2.9219999999999999E-2"/>
    <d v="2022-06-15T00:00:00"/>
    <n v="1"/>
    <s v="dell"/>
    <n v="1"/>
    <s v="AM"/>
    <s v="NA"/>
    <n v="208.52"/>
    <n v="6.0929544"/>
    <d v="2022-06-29T00:00:00"/>
    <n v="3"/>
    <s v="dell"/>
    <n v="1"/>
    <s v="PM"/>
    <d v="1899-12-30T15:39:00"/>
    <n v="383.11099999999999"/>
    <n v="11.19450342"/>
    <n v="1.837286591214272"/>
    <n v="174.59099999999998"/>
    <n v="5.1015490200000002"/>
    <s v="poor"/>
    <m/>
  </r>
  <r>
    <s v="LCKM154_27"/>
    <x v="3"/>
    <x v="1"/>
    <x v="0"/>
    <n v="2.8000000000000001E-2"/>
    <d v="2022-06-15T00:00:00"/>
    <n v="2"/>
    <s v="dell"/>
    <n v="1"/>
    <s v="AM"/>
    <s v="NA"/>
    <n v="180.196"/>
    <n v="5.0454879999999998"/>
    <d v="2022-06-29T00:00:00"/>
    <n v="2"/>
    <s v="dell"/>
    <n v="1"/>
    <s v="AM"/>
    <d v="1899-12-30T10:40:00"/>
    <n v="536.54399999999998"/>
    <n v="15.023232"/>
    <n v="2.9775577704277563"/>
    <n v="356.34799999999996"/>
    <n v="9.9777440000000013"/>
    <s v="good"/>
    <m/>
  </r>
  <r>
    <s v="LCKM174_27"/>
    <x v="3"/>
    <x v="1"/>
    <x v="0"/>
    <n v="2.8799999999999999E-2"/>
    <d v="2022-06-15T00:00:00"/>
    <n v="2"/>
    <s v="asus"/>
    <n v="2"/>
    <s v="AM"/>
    <s v="NA"/>
    <n v="186.24700000000001"/>
    <n v="5.3639136000000001"/>
    <d v="2022-06-28T00:00:00"/>
    <n v="3"/>
    <s v="dell"/>
    <n v="1"/>
    <s v="AM"/>
    <d v="1899-12-30T11:36:00"/>
    <n v="487.88560382490181"/>
    <n v="14.051105390157172"/>
    <n v="2.6195622148270941"/>
    <n v="301.63860382490179"/>
    <n v="8.687191790157172"/>
    <s v="good"/>
    <m/>
  </r>
  <r>
    <s v="LKES141_27"/>
    <x v="5"/>
    <x v="1"/>
    <x v="0"/>
    <n v="3.5610000000000003E-2"/>
    <d v="2022-06-15T00:00:00"/>
    <n v="2"/>
    <s v="dell"/>
    <n v="1"/>
    <s v="PM"/>
    <s v="NA"/>
    <n v="207.74"/>
    <n v="7.3976214000000011"/>
    <d v="2022-06-28T00:00:00"/>
    <n v="4"/>
    <s v="asus"/>
    <n v="2"/>
    <s v="AM"/>
    <d v="1899-12-30T12:27:00"/>
    <n v="449.93358149482202"/>
    <n v="16.022134837030613"/>
    <n v="2.1658495306384036"/>
    <n v="242.19358149482201"/>
    <n v="8.6245134370306111"/>
    <s v="good"/>
    <m/>
  </r>
  <r>
    <s v="LKES145_27"/>
    <x v="5"/>
    <x v="1"/>
    <x v="0"/>
    <n v="4.2349999999999999E-2"/>
    <d v="2022-06-15T00:00:00"/>
    <n v="1"/>
    <s v="asus"/>
    <n v="2"/>
    <s v="AM"/>
    <s v="NA"/>
    <n v="181.34700000000001"/>
    <n v="7.6800454499999997"/>
    <d v="2022-06-28T00:00:00"/>
    <n v="3"/>
    <s v="dell"/>
    <n v="1"/>
    <s v="PM"/>
    <d v="1899-12-30T15:43:00"/>
    <n v="358.14760655266315"/>
    <n v="15.167551137505283"/>
    <n v="1.9749298667894319"/>
    <n v="176.80060655266314"/>
    <n v="7.4875056875052834"/>
    <s v="good  "/>
    <m/>
  </r>
  <r>
    <s v="LKES168_27"/>
    <x v="5"/>
    <x v="1"/>
    <x v="0"/>
    <n v="2.3300000000000001E-2"/>
    <d v="2022-06-15T00:00:00"/>
    <n v="4"/>
    <s v="dell"/>
    <n v="1"/>
    <s v="AM"/>
    <s v="NA"/>
    <n v="204.63300000000001"/>
    <n v="4.7679489000000004"/>
    <d v="2022-06-27T00:00:00"/>
    <n v="3"/>
    <s v="asus"/>
    <n v="2"/>
    <s v="AM"/>
    <d v="1899-12-30T11:51:00"/>
    <n v="176.34889999999999"/>
    <n v="4.1089293700000002"/>
    <n v="0.86178133536624091"/>
    <n v="-28.284100000000024"/>
    <n v="-0.65901953000000013"/>
    <s v="poor"/>
    <s v="deceased"/>
  </r>
  <r>
    <s v="LKES172_27"/>
    <x v="5"/>
    <x v="1"/>
    <x v="0"/>
    <n v="1.8290000000000001E-2"/>
    <d v="2022-06-15T00:00:00"/>
    <n v="2"/>
    <s v="asus"/>
    <n v="2"/>
    <s v="PM"/>
    <s v="NA"/>
    <n v="185.16319999999999"/>
    <n v="3.3866349279999999"/>
    <d v="2022-06-28T00:00:00"/>
    <n v="2"/>
    <s v="dell"/>
    <n v="1"/>
    <s v="PM"/>
    <d v="1899-12-30T17:02:00"/>
    <n v="442.59107646640206"/>
    <n v="8.0949907885704935"/>
    <n v="2.3902755864361929"/>
    <n v="257.42787646640204"/>
    <n v="4.708355860570494"/>
    <s v="good  "/>
    <m/>
  </r>
  <r>
    <s v="CSUD079_27"/>
    <x v="2"/>
    <x v="0"/>
    <x v="0"/>
    <n v="4.5400000000000003E-2"/>
    <d v="2022-06-16T00:00:00"/>
    <n v="1"/>
    <s v="asus"/>
    <n v="2"/>
    <s v="AM"/>
    <s v="NA"/>
    <n v="181.78899999999999"/>
    <n v="8.2532206000000006"/>
    <d v="2022-06-27T00:00:00"/>
    <n v="2"/>
    <s v="asus"/>
    <n v="2"/>
    <s v="PM"/>
    <d v="1899-12-30T17:23:00"/>
    <n v="373.09185785496442"/>
    <n v="16.938370346615386"/>
    <n v="2.0523346179084787"/>
    <n v="191.30285785496443"/>
    <n v="8.6851497466153855"/>
    <s v="good"/>
    <s v="2nd cycle"/>
  </r>
  <r>
    <s v="CSUD088_27"/>
    <x v="2"/>
    <x v="0"/>
    <x v="0"/>
    <n v="2.8400000000000002E-2"/>
    <d v="2022-06-16T00:00:00"/>
    <n v="3"/>
    <s v="asus"/>
    <n v="2"/>
    <s v="AM"/>
    <s v="NA"/>
    <n v="167.30600000000001"/>
    <n v="4.7514904000000007"/>
    <d v="2022-06-27T00:00:00"/>
    <n v="1"/>
    <s v="asus"/>
    <n v="2"/>
    <s v="PM"/>
    <d v="1899-12-30T14:46:00"/>
    <n v="305.01590009695417"/>
    <n v="8.6624515627534997"/>
    <n v="1.8231019813811469"/>
    <n v="137.70990009695416"/>
    <n v="3.910961162753499"/>
    <s v="good"/>
    <s v="Shallow first slope, potential problem with chamber/probe??"/>
  </r>
  <r>
    <s v="CTON061_27"/>
    <x v="0"/>
    <x v="0"/>
    <x v="0"/>
    <n v="2.477E-2"/>
    <d v="2022-06-16T00:00:00"/>
    <n v="4"/>
    <s v="dell"/>
    <n v="1"/>
    <s v="AM"/>
    <s v="NA"/>
    <n v="179.077"/>
    <n v="4.4357372899999996"/>
    <d v="2022-07-01T00:00:00"/>
    <n v="3"/>
    <s v="dell"/>
    <n v="1"/>
    <s v="PM"/>
    <d v="1899-12-30T13:57:00"/>
    <n v="335.42500000000001"/>
    <n v="8.308477250000001"/>
    <n v="1.8730769445545772"/>
    <n v="156.34800000000001"/>
    <n v="3.8727399600000014"/>
    <s v="good"/>
    <s v="updated; original max. was 216.162; NAS below 1, poor swim; briefly escaped into sump; 29/06/2022"/>
  </r>
  <r>
    <s v="CTON065_27"/>
    <x v="0"/>
    <x v="0"/>
    <x v="0"/>
    <n v="5.2780000000000001E-2"/>
    <d v="2022-06-16T00:00:00"/>
    <n v="1"/>
    <s v="dell"/>
    <n v="1"/>
    <s v="AM"/>
    <s v="NA"/>
    <n v="146.47900000000001"/>
    <n v="7.7311616200000008"/>
    <d v="2022-06-29T00:00:00"/>
    <n v="2"/>
    <s v="asus"/>
    <n v="2"/>
    <s v="PM"/>
    <d v="1899-12-30T15:22:00"/>
    <n v="311.8648"/>
    <n v="16.460224144000001"/>
    <n v="2.1290751575311133"/>
    <n v="165.38579999999999"/>
    <n v="8.7290625239999997"/>
    <s v="poor"/>
    <m/>
  </r>
  <r>
    <s v="CTON067_27"/>
    <x v="7"/>
    <x v="0"/>
    <x v="0"/>
    <n v="3.6179999999999997E-2"/>
    <d v="2022-06-16T00:00:00"/>
    <n v="4"/>
    <s v="asus"/>
    <n v="2"/>
    <s v="AM"/>
    <s v="NA"/>
    <n v="193.76"/>
    <n v="7.0102367999999995"/>
    <d v="2022-06-27T00:00:00"/>
    <n v="1"/>
    <s v="asus"/>
    <n v="2"/>
    <s v="PM"/>
    <d v="1899-12-30T16:50:00"/>
    <n v="462.90248238691032"/>
    <n v="16.747811812758414"/>
    <n v="2.3890507967945416"/>
    <n v="269.14248238691033"/>
    <n v="9.7375750127584144"/>
    <s v="good"/>
    <m/>
  </r>
  <r>
    <s v="CVLA046_27"/>
    <x v="1"/>
    <x v="0"/>
    <x v="0"/>
    <n v="2.8750000000000001E-2"/>
    <d v="2022-06-16T00:00:00"/>
    <n v="4"/>
    <s v="dell"/>
    <n v="1"/>
    <s v="PM"/>
    <s v="NA"/>
    <n v="160.81700000000001"/>
    <n v="4.6234887500000008"/>
    <d v="2022-06-27T00:00:00"/>
    <n v="2"/>
    <s v="dell"/>
    <n v="1"/>
    <s v="AM"/>
    <d v="1899-12-30T13:08:00"/>
    <n v="366.7627"/>
    <n v="10.544427625000001"/>
    <n v="2.2806214517121943"/>
    <n v="205.94569999999999"/>
    <n v="5.920938875"/>
    <s v="good"/>
    <m/>
  </r>
  <r>
    <s v="LCHA119_27"/>
    <x v="8"/>
    <x v="1"/>
    <x v="0"/>
    <n v="2.5610000000000001E-2"/>
    <d v="2022-06-16T00:00:00"/>
    <n v="3"/>
    <s v="dell"/>
    <n v="1"/>
    <s v="AM"/>
    <s v="NA"/>
    <n v="174.78899999999999"/>
    <n v="4.4763462899999995"/>
    <d v="2022-06-28T00:00:00"/>
    <n v="3"/>
    <s v="asus"/>
    <n v="2"/>
    <s v="AM"/>
    <d v="1899-12-30T11:55:00"/>
    <n v="261.22127550919947"/>
    <n v="6.6898768657905983"/>
    <n v="1.4944949368049447"/>
    <n v="86.432275509199485"/>
    <n v="2.2135305757905988"/>
    <s v="poor"/>
    <m/>
  </r>
  <r>
    <s v="LCHA138_27"/>
    <x v="4"/>
    <x v="1"/>
    <x v="0"/>
    <n v="2.0719999999999999E-2"/>
    <d v="2022-06-16T00:00:00"/>
    <n v="3"/>
    <s v="dell"/>
    <n v="1"/>
    <s v="PM"/>
    <s v="NA"/>
    <n v="145.953"/>
    <n v="3.0241461599999999"/>
    <d v="2022-06-27T00:00:00"/>
    <n v="2"/>
    <s v="dell"/>
    <n v="1"/>
    <s v="PM"/>
    <d v="1899-12-30T14:56:00"/>
    <n v="358.12414454737944"/>
    <n v="7.4203322750217016"/>
    <n v="2.4536949877520806"/>
    <n v="212.17114454737944"/>
    <n v="4.3961861150217016"/>
    <s v="good"/>
    <m/>
  </r>
  <r>
    <s v="LCKM163_27"/>
    <x v="3"/>
    <x v="1"/>
    <x v="0"/>
    <n v="2.3709999999999998E-2"/>
    <d v="2022-06-16T00:00:00"/>
    <n v="2"/>
    <s v="dell"/>
    <n v="1"/>
    <s v="AM"/>
    <s v="NA"/>
    <n v="134.80699999999999"/>
    <n v="3.1962739699999996"/>
    <d v="2022-06-26T00:00:00"/>
    <n v="2"/>
    <s v="dell"/>
    <n v="1"/>
    <s v="PM"/>
    <d v="1899-12-30T15:41:00"/>
    <n v="365.07639999999998"/>
    <n v="8.655961443999999"/>
    <n v="2.7081412686284838"/>
    <n v="230.26939999999999"/>
    <n v="5.459687473999999"/>
    <s v="good"/>
    <s v="briefly jumped into sump"/>
  </r>
  <r>
    <s v="LCKM165_27"/>
    <x v="3"/>
    <x v="1"/>
    <x v="0"/>
    <n v="3.1699999999999999E-2"/>
    <d v="2022-06-16T00:00:00"/>
    <n v="2"/>
    <s v="asus"/>
    <n v="2"/>
    <s v="AM"/>
    <s v="NA"/>
    <n v="181.62799999999999"/>
    <n v="5.7576075999999992"/>
    <d v="2022-06-26T00:00:00"/>
    <n v="3"/>
    <s v="dell"/>
    <n v="1"/>
    <s v="PM"/>
    <d v="1899-12-30T16:10:00"/>
    <n v="359.78597799805897"/>
    <n v="11.40521550253847"/>
    <n v="1.9808948950495464"/>
    <n v="178.15797799805898"/>
    <n v="5.6476079025384704"/>
    <s v="good"/>
    <s v="briefly jumped into sump; Max resp measurement was correct for weight. Was mixed up with CSUD010 for max resp measurement. "/>
  </r>
  <r>
    <s v="LKES142_27"/>
    <x v="9"/>
    <x v="1"/>
    <x v="0"/>
    <n v="4.0160000000000001E-2"/>
    <d v="2022-06-16T00:00:00"/>
    <n v="2"/>
    <s v="dell"/>
    <n v="1"/>
    <s v="PM"/>
    <s v="NA"/>
    <n v="185.44399999999999"/>
    <n v="7.4474310399999997"/>
    <d v="2022-06-27T00:00:00"/>
    <n v="3"/>
    <s v="dell"/>
    <n v="1"/>
    <s v="PM"/>
    <d v="1899-12-30T15:26:00"/>
    <n v="275.82575197048885"/>
    <n v="11.077162199134833"/>
    <n v="1.4873802979362443"/>
    <n v="90.381751970488864"/>
    <n v="3.6297311591348329"/>
    <s v="good"/>
    <m/>
  </r>
  <r>
    <s v="CSUD004_27"/>
    <x v="2"/>
    <x v="0"/>
    <x v="0"/>
    <n v="2.8840000000000001E-2"/>
    <d v="2022-06-25T00:00:00"/>
    <n v="3"/>
    <s v="dell"/>
    <n v="1"/>
    <s v="AM"/>
    <d v="1899-12-30T10:56:00"/>
    <n v="162.47900000000001"/>
    <n v="4.6858943600000007"/>
    <d v="2022-06-29T00:00:00"/>
    <n v="2"/>
    <s v="asus"/>
    <n v="2"/>
    <s v="AM"/>
    <d v="1899-12-30T10:55:00"/>
    <n v="355.54849999999999"/>
    <n v="10.254018739999999"/>
    <n v="2.1882735615064099"/>
    <n v="193.06949999999998"/>
    <n v="5.5681243799999987"/>
    <s v="good"/>
    <m/>
  </r>
  <r>
    <s v="CSUD008_27"/>
    <x v="2"/>
    <x v="0"/>
    <x v="0"/>
    <n v="5.0999999999999997E-2"/>
    <d v="2022-06-25T00:00:00"/>
    <n v="1"/>
    <s v="asus"/>
    <n v="2"/>
    <s v="PM"/>
    <d v="1899-12-30T15:05:00"/>
    <n v="191.47130000000001"/>
    <n v="9.7650363000000002"/>
    <d v="2022-06-28T00:00:00"/>
    <n v="4"/>
    <s v="asus"/>
    <n v="2"/>
    <s v="PM"/>
    <d v="1899-12-30T16:35:00"/>
    <n v="357.54470122115862"/>
    <n v="18.234779762279089"/>
    <n v="1.8673540171355112"/>
    <n v="166.0734012211586"/>
    <n v="8.469743462279089"/>
    <s v="poor"/>
    <m/>
  </r>
  <r>
    <s v="CSUD010_27"/>
    <x v="10"/>
    <x v="0"/>
    <x v="0"/>
    <n v="3.2239999999999998E-2"/>
    <d v="2022-06-25T00:00:00"/>
    <n v="1"/>
    <s v="asus"/>
    <n v="2"/>
    <s v="AM"/>
    <d v="1899-12-30T10:17:00"/>
    <n v="138.31700000000001"/>
    <n v="4.4593400799999996"/>
    <d v="2022-06-27T00:00:00"/>
    <n v="4"/>
    <s v="dell"/>
    <n v="1"/>
    <s v="PM"/>
    <d v="1899-12-30T15:56:00"/>
    <n v="356.43896898263029"/>
    <n v="11.49159236"/>
    <n v="2.5769715145833865"/>
    <n v="218.12196898263028"/>
    <n v="7.0322522800000007"/>
    <s v="good"/>
    <s v="Max was correct for weight, fish was mixec up with LCKM165 when max resp was measured. Fish now in tank 58 instead of tank 3. "/>
  </r>
  <r>
    <s v="CSUD085_27"/>
    <x v="2"/>
    <x v="0"/>
    <x v="0"/>
    <n v="3.6720000000000003E-2"/>
    <d v="2022-06-25T00:00:00"/>
    <n v="4"/>
    <s v="asus"/>
    <n v="2"/>
    <s v="AM"/>
    <d v="1899-12-30T10:35:00"/>
    <n v="118.91"/>
    <n v="4.3663752000000002"/>
    <d v="2022-06-26T00:00:00"/>
    <n v="1"/>
    <s v="asus"/>
    <n v="2"/>
    <s v="PM"/>
    <d v="1899-12-30T18:16:00"/>
    <n v="292.0616"/>
    <n v="10.724501952000001"/>
    <n v="2.4561567572113363"/>
    <n v="173.1516"/>
    <n v="6.3581267520000004"/>
    <s v="good"/>
    <s v="Max taken from 3rd cycle"/>
  </r>
  <r>
    <s v="LCHA114_27"/>
    <x v="4"/>
    <x v="1"/>
    <x v="0"/>
    <n v="3.9050000000000001E-2"/>
    <d v="2022-06-25T00:00:00"/>
    <n v="2"/>
    <s v="asus"/>
    <n v="2"/>
    <s v="AM"/>
    <d v="1899-12-30T10:25:00"/>
    <n v="121.42100000000001"/>
    <n v="4.7414900500000003"/>
    <d v="2022-06-27T00:00:00"/>
    <n v="3"/>
    <s v="asus"/>
    <n v="2"/>
    <s v="PM"/>
    <d v="1899-12-30T15:45:00"/>
    <n v="360.34483405725666"/>
    <n v="14.071465769935873"/>
    <n v="2.9677307389764263"/>
    <n v="238.92383405725667"/>
    <n v="9.3299757199358737"/>
    <s v="good"/>
    <m/>
  </r>
  <r>
    <s v="LCHA125_27"/>
    <x v="6"/>
    <x v="1"/>
    <x v="0"/>
    <n v="3.2030000000000003E-2"/>
    <d v="2022-06-25T00:00:00"/>
    <n v="2"/>
    <s v="dell"/>
    <n v="1"/>
    <s v="AM"/>
    <d v="1899-12-30T10:56:00"/>
    <n v="121.42100000000001"/>
    <n v="3.8891146300000003"/>
    <d v="2022-06-29T00:00:00"/>
    <n v="3"/>
    <s v="asus"/>
    <n v="2"/>
    <s v="AM"/>
    <d v="1899-12-30T12:22:00"/>
    <n v="320.101"/>
    <n v="10.252835030000002"/>
    <n v="2.6362902628046219"/>
    <n v="198.68"/>
    <n v="6.3637204000000018"/>
    <s v="good"/>
    <m/>
  </r>
  <r>
    <s v="LCHA135_27"/>
    <x v="6"/>
    <x v="1"/>
    <x v="0"/>
    <n v="3.524E-2"/>
    <d v="2022-06-25T00:00:00"/>
    <n v="4"/>
    <s v="dell"/>
    <n v="1"/>
    <s v="AM"/>
    <d v="1899-12-30T10:56:00"/>
    <n v="206.53"/>
    <n v="7.2781172000000005"/>
    <d v="2022-07-01T00:00:00"/>
    <n v="4"/>
    <s v="dell"/>
    <n v="1"/>
    <s v="PM"/>
    <d v="1899-12-30T14:33:00"/>
    <n v="264.95600000000002"/>
    <n v="9.3370494400000013"/>
    <n v="1.2828935263642087"/>
    <n v="58.426000000000016"/>
    <n v="2.0589322400000007"/>
    <s v="good"/>
    <s v="updated; original max. (27/06/2022) was 236.409; NAS below &lt;2"/>
  </r>
  <r>
    <s v="LCKM158_27"/>
    <x v="11"/>
    <x v="1"/>
    <x v="0"/>
    <n v="3.4569999999999997E-2"/>
    <d v="2022-06-25T00:00:00"/>
    <n v="3"/>
    <s v="asus"/>
    <n v="2"/>
    <s v="PM"/>
    <d v="1899-12-30T15:05:00"/>
    <n v="132.53360000000001"/>
    <n v="4.5816865519999999"/>
    <d v="2022-06-28T00:00:00"/>
    <n v="3"/>
    <s v="dell"/>
    <n v="1"/>
    <s v="PM"/>
    <d v="1899-12-30T17:24:00"/>
    <n v="356.76196025020226"/>
    <n v="12.33326096584949"/>
    <n v="2.6918604810418056"/>
    <n v="224.22836025020226"/>
    <n v="7.7515744138494904"/>
    <s v="good  "/>
    <m/>
  </r>
  <r>
    <s v="LCKM166_27"/>
    <x v="3"/>
    <x v="1"/>
    <x v="0"/>
    <n v="2.7879999999999999E-2"/>
    <d v="2022-06-25T00:00:00"/>
    <n v="2"/>
    <s v="asus"/>
    <n v="2"/>
    <s v="PM"/>
    <d v="1899-12-30T15:05:00"/>
    <n v="156.745"/>
    <n v="4.3700505999999999"/>
    <d v="2022-06-29T00:00:00"/>
    <n v="3"/>
    <s v="dell"/>
    <n v="1"/>
    <s v="AM"/>
    <d v="1899-12-30T12:01:00"/>
    <n v="267.24700000000001"/>
    <n v="7.4508463599999999"/>
    <n v="1.7049794251810266"/>
    <n v="110.50200000000001"/>
    <n v="3.08079576"/>
    <s v="good"/>
    <m/>
  </r>
  <r>
    <s v="CSUD006_28.5"/>
    <x v="10"/>
    <x v="0"/>
    <x v="1"/>
    <n v="3.7920000000000002E-2"/>
    <d v="2022-07-15T00:00:00"/>
    <n v="4"/>
    <s v="dell"/>
    <n v="1"/>
    <s v="PM"/>
    <d v="1899-12-30T16:18:00"/>
    <n v="209.45750000000001"/>
    <n v="7.9426284000000011"/>
    <d v="2022-07-15T00:00:00"/>
    <n v="4"/>
    <s v="dell"/>
    <n v="1"/>
    <s v="PM"/>
    <d v="1899-12-30T16:18:00"/>
    <n v="450.86399999999998"/>
    <n v="17.09676288"/>
    <n v="2.1525321365909549"/>
    <n v="241.40649999999997"/>
    <n v="9.1541344799999997"/>
    <s v="poor"/>
    <m/>
  </r>
  <r>
    <s v="CSUD079_28.5"/>
    <x v="2"/>
    <x v="0"/>
    <x v="1"/>
    <n v="4.5400000000000003E-2"/>
    <d v="2022-07-15T00:00:00"/>
    <n v="1"/>
    <s v="asus"/>
    <n v="2"/>
    <s v="PM"/>
    <d v="1899-12-30T15:12:00"/>
    <n v="159.93600000000001"/>
    <n v="7.2610944000000011"/>
    <d v="2022-07-15T00:00:00"/>
    <n v="1"/>
    <s v="asus"/>
    <n v="2"/>
    <s v="PM"/>
    <d v="1899-12-30T15:12:00"/>
    <n v="290.59399999999999"/>
    <n v="13.192967600000001"/>
    <n v="1.816939275710284"/>
    <n v="130.65799999999999"/>
    <n v="5.9318732000000001"/>
    <s v="good"/>
    <s v="third slope used; first slope has max of 273.432"/>
  </r>
  <r>
    <s v="CTON062_28.5"/>
    <x v="0"/>
    <x v="0"/>
    <x v="1"/>
    <n v="4.5999999999999999E-2"/>
    <d v="2022-07-15T00:00:00"/>
    <n v="2"/>
    <s v="asus"/>
    <n v="2"/>
    <s v="PM"/>
    <d v="1899-12-30T15:43:00"/>
    <n v="123.3527"/>
    <n v="5.6742242000000003"/>
    <d v="2022-07-15T00:00:00"/>
    <n v="2"/>
    <s v="asus"/>
    <n v="2"/>
    <s v="PM"/>
    <d v="1899-12-30T15:43:00"/>
    <n v="397.79700000000003"/>
    <n v="18.298662"/>
    <n v="3.2248746885961963"/>
    <n v="274.4443"/>
    <n v="12.624437799999999"/>
    <s v="good"/>
    <m/>
  </r>
  <r>
    <s v="CVLA104_28.5"/>
    <x v="1"/>
    <x v="0"/>
    <x v="1"/>
    <n v="4.7050000000000002E-2"/>
    <d v="2022-07-15T00:00:00"/>
    <n v="2"/>
    <s v="dell"/>
    <n v="1"/>
    <s v="PM"/>
    <d v="1899-12-30T15:23:00"/>
    <n v="153.392"/>
    <n v="7.2170936000000001"/>
    <d v="2022-07-15T00:00:00"/>
    <n v="2"/>
    <s v="dell"/>
    <n v="1"/>
    <s v="PM"/>
    <d v="1899-12-30T15:23:00"/>
    <n v="394.58100000000002"/>
    <n v="18.56503605"/>
    <n v="2.5723701366433716"/>
    <n v="241.18900000000002"/>
    <n v="11.34794245"/>
    <s v="good"/>
    <m/>
  </r>
  <r>
    <s v="LCHA125_28.5"/>
    <x v="4"/>
    <x v="1"/>
    <x v="1"/>
    <n v="3.2030000000000003E-2"/>
    <d v="2022-07-15T00:00:00"/>
    <n v="3"/>
    <s v="dell"/>
    <n v="1"/>
    <s v="PM"/>
    <d v="1899-12-30T15:53:00"/>
    <n v="156.36000000000001"/>
    <n v="5.0082108000000005"/>
    <d v="2022-07-15T00:00:00"/>
    <n v="3"/>
    <s v="dell"/>
    <n v="1"/>
    <s v="PM"/>
    <d v="1899-12-30T15:53:00"/>
    <n v="243.94800000000001"/>
    <n v="7.8136544400000005"/>
    <n v="1.5601688411358403"/>
    <n v="87.587999999999994"/>
    <n v="2.80544364"/>
    <s v="good"/>
    <m/>
  </r>
  <r>
    <s v="LCKM174_28.5"/>
    <x v="11"/>
    <x v="1"/>
    <x v="1"/>
    <n v="2.8799999999999999E-2"/>
    <d v="2022-07-15T00:00:00"/>
    <n v="3"/>
    <s v="asus"/>
    <n v="2"/>
    <s v="PM"/>
    <d v="1899-12-30T16:12:00"/>
    <n v="188.583"/>
    <n v="5.4311904000000002"/>
    <d v="2022-07-15T00:00:00"/>
    <n v="3"/>
    <s v="asus"/>
    <n v="2"/>
    <s v="PM"/>
    <d v="1899-12-30T16:12:00"/>
    <n v="399.18799999999999"/>
    <n v="11.496614399999999"/>
    <n v="2.1167761675230534"/>
    <n v="210.60499999999999"/>
    <n v="6.0654239999999984"/>
    <s v="good"/>
    <m/>
  </r>
  <r>
    <s v="LCKM180_28.5"/>
    <x v="3"/>
    <x v="1"/>
    <x v="1"/>
    <n v="2.418E-2"/>
    <d v="2022-07-15T00:00:00"/>
    <n v="4"/>
    <s v="asus"/>
    <n v="2"/>
    <s v="PM"/>
    <d v="1899-12-30T16:36:00"/>
    <n v="247.78700000000001"/>
    <n v="5.9914896600000001"/>
    <d v="2022-07-15T00:00:00"/>
    <n v="4"/>
    <s v="asus"/>
    <n v="2"/>
    <s v="PM"/>
    <d v="1899-12-30T16:36:00"/>
    <n v="487.6524"/>
    <n v="11.791435032000001"/>
    <n v="1.968030606932567"/>
    <n v="239.86539999999999"/>
    <n v="5.7999453720000007"/>
    <s v="good"/>
    <m/>
  </r>
  <r>
    <s v="CSUD008_28.5"/>
    <x v="10"/>
    <x v="0"/>
    <x v="1"/>
    <n v="5.0999999999999997E-2"/>
    <d v="2022-07-16T00:00:00"/>
    <n v="3"/>
    <s v="asus"/>
    <n v="2"/>
    <s v="PM"/>
    <d v="1899-12-30T17:09:00"/>
    <n v="185.262"/>
    <n v="9.4483619999999995"/>
    <d v="2022-07-16T00:00:00"/>
    <n v="3"/>
    <s v="asus"/>
    <n v="2"/>
    <s v="PM"/>
    <d v="1899-12-30T17:09:00"/>
    <n v="339.745"/>
    <n v="17.326995"/>
    <n v="1.8338623139121892"/>
    <n v="154.483"/>
    <n v="7.8786330000000007"/>
    <s v="poor"/>
    <m/>
  </r>
  <r>
    <s v="CSUD026_28.5"/>
    <x v="10"/>
    <x v="0"/>
    <x v="1"/>
    <n v="3.0810000000000001E-2"/>
    <d v="2022-07-16T00:00:00"/>
    <n v="2"/>
    <s v="asus"/>
    <n v="2"/>
    <s v="PM"/>
    <d v="1899-12-30T16:37:00"/>
    <n v="147.13200000000001"/>
    <n v="4.5331369200000005"/>
    <d v="2022-07-16T00:00:00"/>
    <n v="2"/>
    <s v="asus"/>
    <n v="2"/>
    <s v="PM"/>
    <d v="1899-12-30T16:37:00"/>
    <n v="421.089"/>
    <n v="12.97375209"/>
    <n v="2.86198107821548"/>
    <n v="273.95699999999999"/>
    <n v="8.4406151699999992"/>
    <s v="good"/>
    <m/>
  </r>
  <r>
    <s v="CSUD074_28.5"/>
    <x v="10"/>
    <x v="0"/>
    <x v="1"/>
    <n v="4.7100000000000003E-2"/>
    <d v="2022-07-16T00:00:00"/>
    <n v="4"/>
    <s v="dell"/>
    <n v="1"/>
    <s v="AM"/>
    <d v="1899-12-30T11:11:00"/>
    <n v="209.166"/>
    <n v="9.8517185999999999"/>
    <d v="2022-07-16T00:00:00"/>
    <n v="4"/>
    <s v="dell"/>
    <n v="1"/>
    <s v="AM"/>
    <d v="1899-12-30T11:11:00"/>
    <n v="417.89499999999998"/>
    <n v="19.682854500000001"/>
    <n v="1.9979107503131484"/>
    <n v="208.72899999999998"/>
    <n v="9.8311359000000014"/>
    <s v="good"/>
    <m/>
  </r>
  <r>
    <s v="CVLA054_28.5"/>
    <x v="12"/>
    <x v="0"/>
    <x v="1"/>
    <n v="3.9879999999999999E-2"/>
    <d v="2022-07-16T00:00:00"/>
    <n v="2"/>
    <s v="dell"/>
    <n v="1"/>
    <s v="PM"/>
    <d v="1899-12-30T16:20:00"/>
    <n v="178.11"/>
    <n v="7.1030268000000003"/>
    <d v="2022-07-16T00:00:00"/>
    <n v="2"/>
    <s v="dell"/>
    <n v="1"/>
    <s v="PM"/>
    <d v="1899-12-30T16:20:00"/>
    <n v="298.75099999999998"/>
    <n v="11.914189879999999"/>
    <n v="1.6773398461624835"/>
    <n v="120.64099999999996"/>
    <n v="4.8111630799999983"/>
    <s v="good"/>
    <m/>
  </r>
  <r>
    <s v="CVLA105_28.5"/>
    <x v="12"/>
    <x v="0"/>
    <x v="1"/>
    <n v="3.6540000000000003E-2"/>
    <d v="2022-07-16T00:00:00"/>
    <n v="3"/>
    <s v="dell"/>
    <n v="1"/>
    <s v="AM"/>
    <d v="1899-12-30T10:41:00"/>
    <n v="142.36799999999999"/>
    <n v="5.2021267199999999"/>
    <d v="2022-07-16T00:00:00"/>
    <n v="3"/>
    <s v="dell"/>
    <n v="1"/>
    <s v="AM"/>
    <d v="1899-12-30T10:41:00"/>
    <n v="449.25"/>
    <n v="16.415595"/>
    <n v="3.155554619015509"/>
    <n v="306.88200000000001"/>
    <n v="11.213468280000001"/>
    <s v="good"/>
    <m/>
  </r>
  <r>
    <s v="LCHA135_28.5"/>
    <x v="6"/>
    <x v="1"/>
    <x v="1"/>
    <n v="3.524E-2"/>
    <d v="2022-07-16T00:00:00"/>
    <n v="3"/>
    <s v="asus"/>
    <n v="2"/>
    <s v="AM"/>
    <d v="1899-12-30T11:30:00"/>
    <n v="189.83600000000001"/>
    <n v="6.6898206400000007"/>
    <d v="2022-07-16T00:00:00"/>
    <n v="3"/>
    <s v="asus"/>
    <n v="2"/>
    <s v="AM"/>
    <d v="1899-12-30T11:30:00"/>
    <n v="397.18099999999998"/>
    <n v="13.996658439999999"/>
    <n v="2.0922322425672681"/>
    <n v="207.34499999999997"/>
    <n v="7.3068377999999985"/>
    <s v="good"/>
    <m/>
  </r>
  <r>
    <s v="LCHA136_28.5"/>
    <x v="4"/>
    <x v="1"/>
    <x v="1"/>
    <n v="2.9219999999999999E-2"/>
    <d v="2022-07-16T00:00:00"/>
    <n v="2"/>
    <s v="dell"/>
    <n v="1"/>
    <s v="AM"/>
    <d v="1899-12-30T10:11:00"/>
    <n v="196.69300000000001"/>
    <n v="5.7473694599999998"/>
    <d v="2022-07-16T00:00:00"/>
    <n v="2"/>
    <s v="dell"/>
    <n v="1"/>
    <s v="AM"/>
    <d v="1899-12-30T10:11:00"/>
    <n v="362.60599999999999"/>
    <n v="10.59534732"/>
    <n v="1.8435124788375792"/>
    <n v="165.91299999999998"/>
    <n v="4.8479778600000003"/>
    <s v="poor"/>
    <m/>
  </r>
  <r>
    <s v="LCHA138_28.5"/>
    <x v="4"/>
    <x v="1"/>
    <x v="1"/>
    <n v="2.0719999999999999E-2"/>
    <d v="2022-07-16T00:00:00"/>
    <n v="1"/>
    <s v="asus"/>
    <n v="2"/>
    <s v="PM"/>
    <d v="1899-12-30T16:06:00"/>
    <n v="144.46100000000001"/>
    <n v="2.9932319199999999"/>
    <d v="2022-07-16T00:00:00"/>
    <n v="1"/>
    <s v="asus"/>
    <n v="2"/>
    <s v="PM"/>
    <d v="1899-12-30T16:06:00"/>
    <n v="334.745"/>
    <n v="6.9359164"/>
    <n v="2.3171997978693208"/>
    <n v="190.28399999999999"/>
    <n v="3.94268448"/>
    <s v="good"/>
    <m/>
  </r>
  <r>
    <s v="LCKM154_28.5"/>
    <x v="11"/>
    <x v="1"/>
    <x v="1"/>
    <n v="2.8000000000000001E-2"/>
    <d v="2022-07-16T00:00:00"/>
    <n v="1"/>
    <s v="asus"/>
    <n v="2"/>
    <s v="AM"/>
    <d v="1899-12-30T10:29:00"/>
    <n v="185.774"/>
    <n v="5.2016720000000003"/>
    <d v="2022-07-16T00:00:00"/>
    <n v="1"/>
    <s v="asus"/>
    <n v="2"/>
    <s v="AM"/>
    <d v="1899-12-30T10:29:00"/>
    <n v="493.767"/>
    <n v="13.825476"/>
    <n v="2.6578907705060986"/>
    <n v="307.99299999999999"/>
    <n v="8.6238039999999998"/>
    <s v="good"/>
    <m/>
  </r>
  <r>
    <s v="LCKM165_28.5"/>
    <x v="3"/>
    <x v="1"/>
    <x v="1"/>
    <n v="3.1699999999999999E-2"/>
    <d v="2022-07-16T00:00:00"/>
    <n v="4"/>
    <s v="asus"/>
    <n v="2"/>
    <s v="PM"/>
    <d v="1899-12-30T17:36:00"/>
    <n v="195.148"/>
    <n v="6.1861915999999999"/>
    <d v="2022-07-16T00:00:00"/>
    <n v="4"/>
    <s v="asus"/>
    <n v="2"/>
    <s v="PM"/>
    <d v="1899-12-30T17:36:00"/>
    <n v="405.68"/>
    <n v="12.860056"/>
    <n v="2.0788324758644721"/>
    <n v="210.53200000000001"/>
    <n v="6.6738644000000003"/>
    <s v="good"/>
    <s v="briefly escaped into sump"/>
  </r>
  <r>
    <s v="LCKM176_28.5"/>
    <x v="11"/>
    <x v="1"/>
    <x v="1"/>
    <n v="1.345E-2"/>
    <d v="2022-07-16T00:00:00"/>
    <n v="4"/>
    <s v="dell"/>
    <n v="1"/>
    <s v="PM"/>
    <d v="1899-12-30T17:18:00"/>
    <n v="235.977"/>
    <n v="3.1738906500000001"/>
    <d v="2022-07-16T00:00:00"/>
    <n v="4"/>
    <s v="dell"/>
    <n v="1"/>
    <s v="PM"/>
    <d v="1899-12-30T17:18:00"/>
    <n v="536.18499999999995"/>
    <n v="7.211688249999999"/>
    <n v="2.2721917814024244"/>
    <n v="300.20799999999997"/>
    <n v="4.0377975999999993"/>
    <s v="good"/>
    <m/>
  </r>
  <r>
    <s v="LKES141_28.5"/>
    <x v="9"/>
    <x v="1"/>
    <x v="1"/>
    <n v="3.5610000000000003E-2"/>
    <d v="2022-07-16T00:00:00"/>
    <n v="3"/>
    <s v="dell"/>
    <n v="1"/>
    <s v="PM"/>
    <d v="1899-12-30T16:51:00"/>
    <n v="169.03399999999999"/>
    <n v="6.0193007400000003"/>
    <d v="2022-07-16T00:00:00"/>
    <n v="3"/>
    <s v="dell"/>
    <n v="1"/>
    <s v="PM"/>
    <d v="1899-12-30T16:51:00"/>
    <n v="359.29399999999998"/>
    <n v="12.79445934"/>
    <n v="2.1255723700557283"/>
    <n v="190.26"/>
    <n v="6.7751585999999993"/>
    <s v="good"/>
    <m/>
  </r>
  <r>
    <s v="LKES143_28.5"/>
    <x v="9"/>
    <x v="1"/>
    <x v="1"/>
    <n v="4.0050000000000002E-2"/>
    <d v="2022-07-16T00:00:00"/>
    <n v="2"/>
    <s v="asus"/>
    <n v="2"/>
    <s v="AM"/>
    <d v="1899-12-30T10:58:00"/>
    <n v="154.345"/>
    <n v="6.1815172500000006"/>
    <d v="2022-07-16T00:00:00"/>
    <n v="2"/>
    <s v="asus"/>
    <n v="2"/>
    <s v="AM"/>
    <d v="1899-12-30T10:58:00"/>
    <n v="349.46800000000002"/>
    <n v="13.996193400000001"/>
    <n v="2.2642003304285856"/>
    <n v="195.12300000000002"/>
    <n v="7.8146761500000004"/>
    <s v="good"/>
    <m/>
  </r>
  <r>
    <s v="CSUD004_28.5"/>
    <x v="10"/>
    <x v="0"/>
    <x v="1"/>
    <n v="2.8840000000000001E-2"/>
    <d v="2022-07-17T00:00:00"/>
    <n v="4"/>
    <s v="dell"/>
    <n v="1"/>
    <s v="PM"/>
    <d v="1899-12-30T17:39:00"/>
    <n v="202.358"/>
    <n v="5.83600472"/>
    <d v="2022-07-17T00:00:00"/>
    <n v="4"/>
    <s v="dell"/>
    <n v="1"/>
    <s v="PM"/>
    <d v="1899-12-30T17:39:00"/>
    <n v="363.86"/>
    <n v="10.493722400000001"/>
    <n v="1.7981003963273012"/>
    <n v="161.50200000000001"/>
    <n v="4.6577176800000011"/>
    <s v="poor"/>
    <s v="didn't settle - short burst swimming"/>
  </r>
  <r>
    <s v="CSUD010_28.5"/>
    <x v="10"/>
    <x v="0"/>
    <x v="1"/>
    <n v="3.2239999999999998E-2"/>
    <d v="2022-07-17T00:00:00"/>
    <n v="3"/>
    <s v="dell"/>
    <n v="1"/>
    <s v="PM"/>
    <d v="1899-12-30T17:12:00"/>
    <n v="135.87899999999999"/>
    <n v="4.3807389599999995"/>
    <d v="2022-07-17T00:00:00"/>
    <n v="3"/>
    <s v="dell"/>
    <n v="1"/>
    <s v="PM"/>
    <d v="1899-12-30T17:12:00"/>
    <n v="380.745"/>
    <n v="12.275218799999999"/>
    <n v="2.8020886229660213"/>
    <n v="244.86600000000001"/>
    <n v="7.8944798399999998"/>
    <s v="good"/>
    <s v="max taken from second steepest slope"/>
  </r>
  <r>
    <s v="CSUD085_28.5"/>
    <x v="2"/>
    <x v="0"/>
    <x v="1"/>
    <n v="3.6720000000000003E-2"/>
    <d v="2022-07-17T00:00:00"/>
    <n v="3"/>
    <s v="asus"/>
    <n v="2"/>
    <s v="PM"/>
    <d v="1899-12-30T17:30:00"/>
    <n v="169.66900000000001"/>
    <n v="6.2302456800000012"/>
    <d v="2022-07-17T00:00:00"/>
    <n v="3"/>
    <s v="asus"/>
    <n v="2"/>
    <s v="PM"/>
    <d v="1899-12-30T17:30:00"/>
    <n v="314.43400000000003"/>
    <n v="11.546016480000002"/>
    <n v="1.853220093240368"/>
    <n v="144.76500000000001"/>
    <n v="5.315770800000001"/>
    <s v="poor"/>
    <s v="didn't settle - short burst swimming"/>
  </r>
  <r>
    <s v="CTON065_28.5"/>
    <x v="7"/>
    <x v="0"/>
    <x v="1"/>
    <n v="5.2780000000000001E-2"/>
    <d v="2022-07-17T00:00:00"/>
    <n v="4"/>
    <s v="dell"/>
    <n v="1"/>
    <s v="AM"/>
    <d v="1899-12-30T11:43:00"/>
    <n v="191.19"/>
    <n v="10.091008199999999"/>
    <d v="2022-07-17T00:00:00"/>
    <n v="4"/>
    <s v="dell"/>
    <n v="1"/>
    <s v="AM"/>
    <d v="1899-12-30T11:43:00"/>
    <n v="407.53699999999998"/>
    <n v="21.509802860000001"/>
    <n v="2.1315811496417174"/>
    <n v="216.34699999999998"/>
    <n v="11.418794660000001"/>
    <s v="okay"/>
    <m/>
  </r>
  <r>
    <s v="CTON110_28.5"/>
    <x v="7"/>
    <x v="0"/>
    <x v="1"/>
    <n v="4.6899999999999997E-2"/>
    <d v="2022-07-17T00:00:00"/>
    <n v="2"/>
    <s v="dell"/>
    <n v="1"/>
    <s v="PM"/>
    <d v="1899-12-30T16:29:00"/>
    <n v="147.95400000000001"/>
    <n v="6.9390425999999996"/>
    <d v="2022-07-17T00:00:00"/>
    <n v="2"/>
    <s v="dell"/>
    <n v="1"/>
    <s v="PM"/>
    <d v="1899-12-30T16:29:00"/>
    <n v="456.00900000000001"/>
    <n v="21.3868221"/>
    <n v="3.082099841842735"/>
    <n v="308.05500000000001"/>
    <n v="14.447779499999999"/>
    <s v="good"/>
    <m/>
  </r>
  <r>
    <s v="CVLA045_28.5"/>
    <x v="12"/>
    <x v="0"/>
    <x v="1"/>
    <n v="4.4819999999999999E-2"/>
    <d v="2022-07-17T00:00:00"/>
    <n v="2"/>
    <s v="asus"/>
    <n v="2"/>
    <s v="AM"/>
    <d v="1899-12-30T11:06:00"/>
    <n v="102.727"/>
    <n v="4.6042241400000004"/>
    <d v="2022-07-17T00:00:00"/>
    <n v="2"/>
    <s v="asus"/>
    <n v="2"/>
    <s v="AM"/>
    <d v="1899-12-30T11:06:00"/>
    <n v="361.31799999999998"/>
    <n v="16.19427276"/>
    <n v="3.517264205126208"/>
    <n v="258.59100000000001"/>
    <n v="11.590048620000001"/>
    <s v="good"/>
    <m/>
  </r>
  <r>
    <s v="CVLA047_28.5"/>
    <x v="12"/>
    <x v="0"/>
    <x v="1"/>
    <n v="3.1800000000000002E-2"/>
    <d v="2022-07-17T00:00:00"/>
    <n v="1"/>
    <s v="asus"/>
    <n v="2"/>
    <s v="PM"/>
    <d v="1899-12-30T16:18:00"/>
    <n v="162.327"/>
    <n v="5.1619986000000004"/>
    <d v="2022-07-17T00:00:00"/>
    <n v="1"/>
    <s v="asus"/>
    <n v="2"/>
    <s v="PM"/>
    <d v="1899-12-30T16:18:00"/>
    <n v="390.13"/>
    <n v="12.406134"/>
    <n v="2.4033586525963027"/>
    <n v="227.803"/>
    <n v="7.2441353999999993"/>
    <s v="good"/>
    <m/>
  </r>
  <r>
    <s v="CVLA052_28.5"/>
    <x v="12"/>
    <x v="0"/>
    <x v="1"/>
    <n v="3.3009999999999998E-2"/>
    <d v="2022-07-17T00:00:00"/>
    <n v="3"/>
    <s v="dell"/>
    <n v="1"/>
    <s v="AM"/>
    <d v="1899-12-30T11:16:00"/>
    <n v="137.87799999999999"/>
    <n v="4.5513527799999993"/>
    <d v="2022-07-17T00:00:00"/>
    <n v="3"/>
    <s v="dell"/>
    <n v="1"/>
    <s v="AM"/>
    <d v="1899-12-30T11:16:00"/>
    <n v="377.21699999999998"/>
    <n v="12.451933169999998"/>
    <n v="2.735875194012098"/>
    <n v="239.339"/>
    <n v="7.9005803899999991"/>
    <s v="good"/>
    <m/>
  </r>
  <r>
    <s v="CVLA057_28.5 "/>
    <x v="1"/>
    <x v="0"/>
    <x v="1"/>
    <n v="4.2279999999999998E-2"/>
    <d v="2022-07-17T00:00:00"/>
    <n v="1"/>
    <s v="dell"/>
    <n v="1"/>
    <s v="AM"/>
    <d v="1899-12-30T10:18:00"/>
    <n v="168.51"/>
    <n v="7.124602799999999"/>
    <d v="2022-07-17T00:00:00"/>
    <n v="1"/>
    <s v="dell"/>
    <n v="1"/>
    <s v="AM"/>
    <d v="1899-12-30T10:18:00"/>
    <n v="440.57299999999998"/>
    <n v="18.627426439999997"/>
    <n v="2.6145213933891163"/>
    <n v="272.06299999999999"/>
    <n v="11.502823639999999"/>
    <s v="good"/>
    <m/>
  </r>
  <r>
    <s v="CVLA097_28.5"/>
    <x v="12"/>
    <x v="0"/>
    <x v="1"/>
    <n v="5.2249999999999998E-2"/>
    <d v="2022-07-17T00:00:00"/>
    <n v="2"/>
    <s v="dell"/>
    <n v="1"/>
    <s v="AM"/>
    <d v="1899-12-30T10:46:00"/>
    <n v="146.809"/>
    <n v="7.6707702499999995"/>
    <d v="2022-07-17T00:00:00"/>
    <n v="2"/>
    <s v="dell"/>
    <n v="1"/>
    <s v="AM"/>
    <d v="1899-12-30T10:46:00"/>
    <n v="337.87400000000002"/>
    <n v="17.653916500000001"/>
    <n v="2.3014529082004511"/>
    <n v="191.06500000000003"/>
    <n v="9.9831462500000008"/>
    <s v="good"/>
    <m/>
  </r>
  <r>
    <s v="LCKM158_28.5"/>
    <x v="11"/>
    <x v="1"/>
    <x v="1"/>
    <n v="3.4569999999999997E-2"/>
    <d v="2022-07-17T00:00:00"/>
    <n v="3"/>
    <s v="asus"/>
    <n v="2"/>
    <s v="AM"/>
    <d v="1899-12-30T11:34:00"/>
    <n v="145.64500000000001"/>
    <n v="5.0349476499999994"/>
    <d v="2022-07-17T00:00:00"/>
    <n v="3"/>
    <s v="asus"/>
    <n v="2"/>
    <s v="AM"/>
    <d v="1899-12-30T11:34:00"/>
    <n v="313.07299999999998"/>
    <n v="10.822933609999998"/>
    <n v="2.1495622918740769"/>
    <n v="167.42799999999997"/>
    <n v="5.7879859599999985"/>
    <s v="good"/>
    <s v="max taken from second slope"/>
  </r>
  <r>
    <s v="LCKM163_28.5"/>
    <x v="11"/>
    <x v="1"/>
    <x v="1"/>
    <n v="2.3709999999999998E-2"/>
    <d v="2022-07-17T00:00:00"/>
    <n v="2"/>
    <s v="asus"/>
    <n v="2"/>
    <s v="PM"/>
    <d v="1899-12-30T16:48:00"/>
    <n v="115.877"/>
    <n v="2.7474436699999996"/>
    <d v="2022-07-17T00:00:00"/>
    <n v="2"/>
    <s v="asus"/>
    <n v="2"/>
    <s v="PM"/>
    <s v="NA"/>
    <n v="297.84100000000001"/>
    <n v="7.0618101099999997"/>
    <n v="2.5703202533721101"/>
    <n v="181.964"/>
    <n v="4.3143664400000006"/>
    <s v="good"/>
    <m/>
  </r>
  <r>
    <s v="LCKM166_28.5"/>
    <x v="11"/>
    <x v="1"/>
    <x v="1"/>
    <n v="2.7879999999999999E-2"/>
    <d v="2022-07-17T00:00:00"/>
    <n v="1"/>
    <s v="asus"/>
    <n v="2"/>
    <s v="AM"/>
    <d v="1899-12-30T10:36:00"/>
    <n v="149.32400000000001"/>
    <n v="4.1631531200000005"/>
    <d v="2022-07-17T00:00:00"/>
    <n v="1"/>
    <s v="asus"/>
    <n v="2"/>
    <s v="AM"/>
    <d v="1899-12-30T10:36:00"/>
    <n v="371.60599999999999"/>
    <n v="10.36037528"/>
    <n v="2.4885885725000669"/>
    <n v="222.28199999999998"/>
    <n v="6.197222159999999"/>
    <s v="good"/>
    <m/>
  </r>
  <r>
    <s v="LCKM173_28.5"/>
    <x v="3"/>
    <x v="1"/>
    <x v="1"/>
    <n v="3.0079999999999999E-2"/>
    <d v="2022-07-17T00:00:00"/>
    <n v="4"/>
    <s v="asus"/>
    <n v="2"/>
    <s v="PM"/>
    <d v="1899-12-30T17:55:00"/>
    <n v="218.233"/>
    <n v="6.5644486400000002"/>
    <d v="2022-07-17T00:00:00"/>
    <n v="4"/>
    <s v="asus"/>
    <n v="2"/>
    <s v="PM"/>
    <d v="1899-12-30T17:55:00"/>
    <n v="329.56799999999998"/>
    <n v="9.91340544"/>
    <n v="1.5101657402867577"/>
    <n v="111.33499999999998"/>
    <n v="3.3489567999999998"/>
    <s v="poor"/>
    <s v="didn't settle - short burst swimming"/>
  </r>
  <r>
    <s v="LKES145_28.5"/>
    <x v="9"/>
    <x v="1"/>
    <x v="1"/>
    <n v="4.2349999999999999E-2"/>
    <d v="2022-07-17T00:00:00"/>
    <n v="4"/>
    <s v="asus"/>
    <n v="2"/>
    <s v="AM"/>
    <d v="1899-12-30T12:02:00"/>
    <n v="172.65"/>
    <n v="7.3117274999999999"/>
    <d v="2022-07-17T00:00:00"/>
    <n v="4"/>
    <s v="asus"/>
    <n v="2"/>
    <s v="AM"/>
    <d v="1899-12-30T12:02:00"/>
    <n v="402.505"/>
    <n v="17.046086750000001"/>
    <n v="2.3313350709527945"/>
    <n v="229.85499999999999"/>
    <n v="9.7343592500000007"/>
    <s v="good"/>
    <m/>
  </r>
  <r>
    <s v="CSUD014_28.5 "/>
    <x v="10"/>
    <x v="0"/>
    <x v="1"/>
    <n v="4.8800000000000003E-2"/>
    <d v="2022-07-18T00:00:00"/>
    <n v="2"/>
    <s v="asus"/>
    <n v="2"/>
    <s v="AM"/>
    <d v="1899-12-30T10:30:00"/>
    <n v="150.578"/>
    <n v="7.3482064000000005"/>
    <d v="2022-07-18T00:00:00"/>
    <n v="2"/>
    <s v="asus"/>
    <n v="2"/>
    <s v="AM"/>
    <d v="1899-12-30T10:30:00"/>
    <n v="368.32900000000001"/>
    <n v="17.974455200000001"/>
    <n v="2.4461010240539789"/>
    <n v="217.751"/>
    <n v="10.626248800000001"/>
    <s v="good"/>
    <m/>
  </r>
  <r>
    <s v="CSUD018_28.7"/>
    <x v="10"/>
    <x v="0"/>
    <x v="1"/>
    <n v="3.0599999999999999E-2"/>
    <d v="2022-07-18T00:00:00"/>
    <n v="3"/>
    <s v="dell"/>
    <n v="1"/>
    <s v="PM"/>
    <d v="1899-12-30T16:15:00"/>
    <n v="117.964"/>
    <n v="3.6096983999999996"/>
    <d v="2022-07-18T00:00:00"/>
    <n v="3"/>
    <s v="dell"/>
    <n v="1"/>
    <s v="PM"/>
    <d v="1899-12-30T16:15:00"/>
    <n v="393.96100000000001"/>
    <n v="12.0552066"/>
    <n v="3.3396714251805637"/>
    <n v="275.99700000000001"/>
    <n v="8.4455082000000008"/>
    <s v="good"/>
    <m/>
  </r>
  <r>
    <s v="CTON060_28.5"/>
    <x v="7"/>
    <x v="0"/>
    <x v="1"/>
    <n v="4.9070000000000003E-2"/>
    <d v="2022-07-18T00:00:00"/>
    <n v="2"/>
    <s v="dell"/>
    <n v="1"/>
    <s v="AM"/>
    <d v="1899-12-30T10:12:00"/>
    <n v="170.17"/>
    <n v="8.3502419000000003"/>
    <d v="2022-07-18T00:00:00"/>
    <n v="2"/>
    <s v="dell"/>
    <n v="1"/>
    <s v="AM"/>
    <d v="1899-12-30T10:12:00"/>
    <n v="294.25"/>
    <n v="14.438847500000001"/>
    <n v="1.7291531997414351"/>
    <n v="124.08000000000001"/>
    <n v="6.0886056000000011"/>
    <s v="good"/>
    <s v="max taken from third slope"/>
  </r>
  <r>
    <s v="CTON061_28.5"/>
    <x v="7"/>
    <x v="0"/>
    <x v="1"/>
    <n v="2.477E-2"/>
    <d v="2022-07-18T00:00:00"/>
    <n v="2"/>
    <s v="dell"/>
    <n v="1"/>
    <s v="PM"/>
    <d v="1899-12-30T15:42:00"/>
    <n v="186.898"/>
    <n v="4.6294634600000002"/>
    <d v="2022-07-18T00:00:00"/>
    <n v="2"/>
    <s v="dell"/>
    <n v="1"/>
    <s v="PM"/>
    <d v="1899-12-30T15:42:00"/>
    <n v="351.274"/>
    <n v="8.7010569800000006"/>
    <n v="1.8794957677449733"/>
    <n v="164.376"/>
    <n v="4.0715935200000004"/>
    <s v="okay"/>
    <m/>
  </r>
  <r>
    <s v="CTON067_28.5"/>
    <x v="7"/>
    <x v="0"/>
    <x v="1"/>
    <n v="3.6179999999999997E-2"/>
    <d v="2022-07-18T00:00:00"/>
    <n v="3"/>
    <s v="dell"/>
    <n v="1"/>
    <s v="AM"/>
    <d v="1899-12-30T10:41:00"/>
    <n v="166.97800000000001"/>
    <n v="6.0412640399999997"/>
    <d v="2022-07-18T00:00:00"/>
    <n v="3"/>
    <s v="dell"/>
    <n v="1"/>
    <s v="AM"/>
    <d v="1899-12-30T10:41:00"/>
    <n v="310.214"/>
    <n v="11.223542519999999"/>
    <n v="1.8578136041873778"/>
    <n v="143.23599999999999"/>
    <n v="5.182278479999999"/>
    <s v="good"/>
    <m/>
  </r>
  <r>
    <s v="CTON068_28.5"/>
    <x v="7"/>
    <x v="0"/>
    <x v="1"/>
    <n v="4.0770000000000001E-2"/>
    <d v="2022-07-18T00:00:00"/>
    <n v="3"/>
    <s v="asus"/>
    <n v="2"/>
    <s v="PM"/>
    <d v="1899-12-30T16:47:00"/>
    <n v="127.31699999999999"/>
    <n v="5.1907140900000002"/>
    <d v="2022-07-18T00:00:00"/>
    <n v="3"/>
    <s v="asus"/>
    <n v="2"/>
    <s v="PM"/>
    <d v="1899-12-30T16:47:00"/>
    <n v="378.33800000000002"/>
    <n v="15.424840260000002"/>
    <n v="2.9716220143421541"/>
    <n v="251.02100000000002"/>
    <n v="10.234126170000001"/>
    <s v="good"/>
    <m/>
  </r>
  <r>
    <s v="CVLA046_28.5"/>
    <x v="12"/>
    <x v="0"/>
    <x v="1"/>
    <n v="2.8750000000000001E-2"/>
    <d v="2022-07-18T00:00:00"/>
    <n v="1"/>
    <s v="asus"/>
    <n v="2"/>
    <s v="AM"/>
    <d v="1899-12-30T10:00:00"/>
    <n v="181.893"/>
    <n v="5.2294237500000005"/>
    <d v="2022-07-18T00:00:00"/>
    <n v="1"/>
    <s v="asus"/>
    <n v="2"/>
    <s v="AM"/>
    <d v="1899-12-30T10:00:00"/>
    <n v="399.78699999999998"/>
    <n v="11.49387625"/>
    <n v="2.1979240542516751"/>
    <n v="217.89399999999998"/>
    <n v="6.2644524999999991"/>
    <s v="good"/>
    <m/>
  </r>
  <r>
    <s v="CVLA053_28.5"/>
    <x v="12"/>
    <x v="0"/>
    <x v="1"/>
    <n v="4.7329999999999997E-2"/>
    <d v="2022-07-18T00:00:00"/>
    <n v="3"/>
    <s v="asus"/>
    <n v="2"/>
    <s v="AM"/>
    <d v="1899-12-30T10:59:00"/>
    <n v="179.773"/>
    <n v="8.5086560899999988"/>
    <d v="2022-07-18T00:00:00"/>
    <n v="3"/>
    <s v="asus"/>
    <n v="2"/>
    <s v="AM"/>
    <d v="1899-12-30T10:59:00"/>
    <n v="436.23899999999998"/>
    <n v="20.647191869999997"/>
    <n v="2.4266102251172312"/>
    <n v="256.46600000000001"/>
    <n v="12.138535779999998"/>
    <s v="good"/>
    <m/>
  </r>
  <r>
    <s v="LCHA113_28.5"/>
    <x v="4"/>
    <x v="1"/>
    <x v="1"/>
    <n v="2.445E-2"/>
    <d v="2022-07-18T00:00:00"/>
    <n v="4"/>
    <s v="dell"/>
    <n v="1"/>
    <s v="AM"/>
    <d v="1899-12-30T11:13:00"/>
    <n v="223.703"/>
    <n v="5.4695383499999997"/>
    <d v="2022-07-18T00:00:00"/>
    <n v="4"/>
    <s v="asus"/>
    <n v="2"/>
    <s v="AM"/>
    <d v="1899-12-30T11:13:00"/>
    <n v="395.81700000000001"/>
    <n v="9.6777256499999993"/>
    <n v="1.7693861950890244"/>
    <n v="172.114"/>
    <n v="4.2081872999999996"/>
    <s v="okay"/>
    <s v="Was run with the wrong weight in AquaResp; was run with a weight of 0.03905, but the weight should have been 0.02445; current values are correct"/>
  </r>
  <r>
    <s v="LCHA114_28.5"/>
    <x v="4"/>
    <x v="1"/>
    <x v="1"/>
    <n v="3.9050000000000001E-2"/>
    <d v="2022-07-18T00:00:00"/>
    <n v="4"/>
    <s v="asus"/>
    <n v="2"/>
    <s v="AM"/>
    <d v="1899-12-30T11:24:00"/>
    <n v="166.31200000000001"/>
    <n v="6.4944836000000006"/>
    <d v="2022-07-18T00:00:00"/>
    <n v="4"/>
    <s v="dell"/>
    <n v="1"/>
    <s v="AM"/>
    <d v="1899-12-30T11:24:00"/>
    <n v="264.875"/>
    <n v="10.34336875"/>
    <n v="1.5926391360815815"/>
    <n v="98.562999999999988"/>
    <n v="3.8488851499999992"/>
    <s v="good"/>
    <s v="MMR much lower than MMR at 27 and 30."/>
  </r>
  <r>
    <s v="LCHA119_28.5 "/>
    <x v="4"/>
    <x v="1"/>
    <x v="1"/>
    <n v="2.5610000000000001E-2"/>
    <d v="2022-07-18T00:00:00"/>
    <n v="2"/>
    <s v="asus"/>
    <n v="2"/>
    <s v="PM"/>
    <d v="1899-12-30T16:01:00"/>
    <n v="236.03399999999999"/>
    <n v="6.0448307400000001"/>
    <d v="2022-07-18T00:00:00"/>
    <n v="2"/>
    <s v="asus"/>
    <n v="2"/>
    <s v="PM"/>
    <d v="1899-12-30T16:01:00"/>
    <n v="321.03399999999999"/>
    <n v="8.22168074"/>
    <n v="1.3601176101748054"/>
    <n v="85"/>
    <n v="2.17685"/>
    <s v="good"/>
    <m/>
  </r>
  <r>
    <s v="LCKM162_28.5"/>
    <x v="11"/>
    <x v="1"/>
    <x v="1"/>
    <n v="3.075E-2"/>
    <d v="2022-07-18T00:00:00"/>
    <n v="4"/>
    <s v="dell"/>
    <n v="1"/>
    <s v="PM"/>
    <d v="1899-12-30T16:30:00"/>
    <n v="154.71899999999999"/>
    <n v="4.7576092499999998"/>
    <d v="2022-07-18T00:00:00"/>
    <n v="4"/>
    <s v="dell"/>
    <n v="1"/>
    <s v="PM"/>
    <d v="1899-12-30T16:30:00"/>
    <n v="430.34"/>
    <n v="13.232954999999999"/>
    <n v="2.7814295593947738"/>
    <n v="275.62099999999998"/>
    <n v="8.4753457499999989"/>
    <s v="good"/>
    <m/>
  </r>
  <r>
    <s v="LKES172_28.5 "/>
    <x v="9"/>
    <x v="1"/>
    <x v="1"/>
    <n v="1.8290000000000001E-2"/>
    <d v="2022-07-18T00:00:00"/>
    <n v="1"/>
    <s v="asus"/>
    <n v="2"/>
    <s v="PM"/>
    <d v="1899-12-30T15:32:00"/>
    <n v="194.667"/>
    <n v="3.5604594300000003"/>
    <d v="2022-07-18T00:00:00"/>
    <n v="1"/>
    <s v="asus"/>
    <n v="2"/>
    <s v="PM"/>
    <d v="1899-12-30T15:32:00"/>
    <n v="468.13099999999997"/>
    <n v="8.5621159900000006"/>
    <n v="2.4047784164753141"/>
    <n v="273.46399999999994"/>
    <n v="5.0016565600000007"/>
    <s v="good"/>
    <m/>
  </r>
  <r>
    <s v="CTON069_28.5"/>
    <x v="0"/>
    <x v="0"/>
    <x v="1"/>
    <n v="3.7920000000000002E-2"/>
    <d v="2022-07-19T00:00:00"/>
    <n v="4"/>
    <s v="asus"/>
    <n v="2"/>
    <s v="AM"/>
    <d v="1899-12-30T11:01:00"/>
    <n v="145.77199999999999"/>
    <n v="5.5276742399999996"/>
    <d v="2022-07-19T00:00:00"/>
    <n v="4"/>
    <s v="asus"/>
    <n v="2"/>
    <s v="AM"/>
    <d v="1899-12-30T11:01:00"/>
    <n v="395.68799999999999"/>
    <n v="15.00448896"/>
    <n v="2.7144307548774802"/>
    <n v="249.916"/>
    <n v="9.4768147200000001"/>
    <s v="good"/>
    <m/>
  </r>
  <r>
    <s v="LKES142_28.5"/>
    <x v="5"/>
    <x v="1"/>
    <x v="1"/>
    <n v="4.0160000000000001E-2"/>
    <d v="2022-07-19T00:00:00"/>
    <n v="3"/>
    <s v="asus"/>
    <n v="2"/>
    <s v="AM"/>
    <d v="1899-12-30T10:44:00"/>
    <n v="138.97900000000001"/>
    <n v="5.5813966400000004"/>
    <d v="2022-07-19T00:00:00"/>
    <n v="3"/>
    <s v="asus"/>
    <n v="2"/>
    <s v="AM"/>
    <d v="1899-12-30T10:44:00"/>
    <n v="371.35599999999999"/>
    <n v="14.913656960000001"/>
    <n v="2.6720295872038218"/>
    <n v="232.37699999999998"/>
    <n v="9.3322603199999996"/>
    <s v="good"/>
    <m/>
  </r>
  <r>
    <s v="CSUD074_30"/>
    <x v="10"/>
    <x v="0"/>
    <x v="2"/>
    <n v="4.7100000000000003E-2"/>
    <d v="2022-07-30T00:00:00"/>
    <n v="2"/>
    <s v="dell"/>
    <n v="1"/>
    <s v="PM"/>
    <d v="1899-12-30T14:46:00"/>
    <n v="200.6"/>
    <n v="9.4482600000000012"/>
    <d v="2022-07-30T00:00:00"/>
    <n v="2"/>
    <s v="dell"/>
    <n v="1"/>
    <s v="PM"/>
    <d v="1899-12-30T14:46:00"/>
    <n v="472.721"/>
    <n v="22.265159100000002"/>
    <n v="2.3565353938185445"/>
    <n v="272.12099999999998"/>
    <n v="12.816899100000001"/>
    <s v="good"/>
    <m/>
  </r>
  <r>
    <s v="CTON068_30"/>
    <x v="7"/>
    <x v="0"/>
    <x v="2"/>
    <n v="4.0770000000000001E-2"/>
    <d v="2022-07-30T00:00:00"/>
    <n v="4"/>
    <s v="asus"/>
    <n v="2"/>
    <s v="PM"/>
    <d v="1899-12-30T16:06:00"/>
    <n v="188.505"/>
    <n v="7.6853488499999996"/>
    <d v="2022-07-30T00:00:00"/>
    <n v="4"/>
    <s v="asus"/>
    <n v="2"/>
    <s v="PM"/>
    <d v="1899-12-30T16:06:00"/>
    <n v="425.38"/>
    <n v="17.342742600000001"/>
    <n v="2.2565979682236548"/>
    <n v="236.875"/>
    <n v="9.6573937500000007"/>
    <s v="good"/>
    <m/>
  </r>
  <r>
    <s v="CTON110_30"/>
    <x v="7"/>
    <x v="0"/>
    <x v="2"/>
    <n v="4.6899999999999997E-2"/>
    <d v="2022-07-30T00:00:00"/>
    <n v="3"/>
    <s v="dell"/>
    <n v="1"/>
    <s v="PM"/>
    <d v="1899-12-30T15:16:00"/>
    <n v="140.452"/>
    <n v="6.5871987999999995"/>
    <d v="2022-08-02T00:00:00"/>
    <n v="3"/>
    <s v="dell"/>
    <n v="1"/>
    <s v="PM"/>
    <d v="1899-12-30T15:16:00"/>
    <n v="419.68099999999998"/>
    <n v="19.6830389"/>
    <n v="2.9880742175262722"/>
    <n v="279.22899999999998"/>
    <n v="13.0958401"/>
    <s v="good"/>
    <m/>
  </r>
  <r>
    <s v="LCHA114_30"/>
    <x v="6"/>
    <x v="1"/>
    <x v="2"/>
    <n v="3.9050000000000001E-2"/>
    <d v="2022-07-30T00:00:00"/>
    <n v="1"/>
    <s v="asus"/>
    <n v="2"/>
    <s v="PM"/>
    <d v="1899-12-30T14:37:00"/>
    <n v="176.786"/>
    <n v="6.9034933000000001"/>
    <d v="2022-07-30T00:00:00"/>
    <n v="1"/>
    <s v="asus"/>
    <n v="2"/>
    <s v="PM"/>
    <d v="1899-12-30T14:37:00"/>
    <n v="372.50700000000001"/>
    <n v="14.54639835"/>
    <n v="2.1071068976050138"/>
    <n v="195.721"/>
    <n v="7.6429050500000004"/>
    <s v="good"/>
    <m/>
  </r>
  <r>
    <s v="LCHA125_30"/>
    <x v="4"/>
    <x v="1"/>
    <x v="2"/>
    <n v="3.2030000000000003E-2"/>
    <d v="2022-07-30T00:00:00"/>
    <n v="3"/>
    <s v="asus"/>
    <n v="2"/>
    <s v="PM"/>
    <d v="1899-12-30T15:34:00"/>
    <n v="205.352"/>
    <n v="6.5774245600000008"/>
    <d v="2022-07-30T00:00:00"/>
    <n v="3"/>
    <s v="asus"/>
    <n v="2"/>
    <s v="PM"/>
    <d v="1899-12-30T15:34:00"/>
    <n v="249.37299999999999"/>
    <n v="7.9874171900000004"/>
    <n v="1.2143684989676262"/>
    <n v="44.020999999999987"/>
    <n v="1.4099926299999996"/>
    <s v="good"/>
    <m/>
  </r>
  <r>
    <s v="LCHA138_30"/>
    <x v="4"/>
    <x v="1"/>
    <x v="2"/>
    <n v="2.0719999999999999E-2"/>
    <d v="2022-07-30T00:00:00"/>
    <n v="2"/>
    <s v="asus"/>
    <n v="2"/>
    <s v="PM"/>
    <d v="1899-12-30T15:05:00"/>
    <n v="174.154"/>
    <n v="3.6084708799999996"/>
    <d v="2022-07-30T00:00:00"/>
    <n v="2"/>
    <s v="asus"/>
    <n v="2"/>
    <s v="PM"/>
    <d v="1899-12-30T15:05:00"/>
    <n v="419.80200000000002"/>
    <n v="8.6982974399999993"/>
    <n v="2.4105217221539559"/>
    <n v="245.64800000000002"/>
    <n v="5.0898265599999997"/>
    <s v="good"/>
    <m/>
  </r>
  <r>
    <s v="LCKM158_30"/>
    <x v="11"/>
    <x v="1"/>
    <x v="2"/>
    <n v="3.4569999999999997E-2"/>
    <d v="2022-07-30T00:00:00"/>
    <n v="4"/>
    <s v="dell"/>
    <n v="1"/>
    <s v="PM"/>
    <d v="1899-12-30T15:45:00"/>
    <n v="172.67"/>
    <n v="5.969201899999999"/>
    <d v="2022-07-30T00:00:00"/>
    <n v="4"/>
    <s v="dell"/>
    <n v="1"/>
    <s v="PM"/>
    <d v="1899-12-30T15:45:00"/>
    <n v="330.46"/>
    <n v="11.424002199999999"/>
    <n v="1.9138240574506284"/>
    <n v="157.79"/>
    <n v="5.4548002999999996"/>
    <s v="good"/>
    <m/>
  </r>
  <r>
    <s v="LKES142_30"/>
    <x v="5"/>
    <x v="1"/>
    <x v="2"/>
    <n v="4.0160000000000001E-2"/>
    <d v="2022-07-30T00:00:00"/>
    <n v="1"/>
    <s v="dell"/>
    <n v="1"/>
    <s v="PM"/>
    <d v="1899-12-30T14:18:00"/>
    <n v="167.11799999999999"/>
    <n v="6.7114588800000003"/>
    <d v="2022-07-30T00:00:00"/>
    <n v="1"/>
    <s v="dell"/>
    <n v="1"/>
    <s v="PM"/>
    <d v="1899-12-30T14:18:00"/>
    <n v="305.49599999999998"/>
    <n v="12.26871936"/>
    <n v="1.8280257063871037"/>
    <n v="138.37799999999999"/>
    <n v="5.5572604800000001"/>
    <s v="good"/>
    <m/>
  </r>
  <r>
    <s v="CSUD014_30"/>
    <x v="10"/>
    <x v="0"/>
    <x v="2"/>
    <n v="4.8800000000000003E-2"/>
    <d v="2022-07-31T00:00:00"/>
    <n v="1"/>
    <s v="dell"/>
    <n v="1"/>
    <s v="PM"/>
    <d v="1899-12-30T15:47:00"/>
    <n v="123.836"/>
    <n v="6.0431968000000005"/>
    <d v="2022-07-31T00:00:00"/>
    <n v="1"/>
    <s v="dell"/>
    <n v="1"/>
    <s v="PM"/>
    <d v="1899-12-30T15:47:00"/>
    <n v="349.58"/>
    <n v="17.059504"/>
    <n v="2.8229270971284599"/>
    <n v="225.74399999999997"/>
    <n v="11.0163072"/>
    <s v="good"/>
    <m/>
  </r>
  <r>
    <s v="CSUD018_30"/>
    <x v="10"/>
    <x v="0"/>
    <x v="2"/>
    <n v="3.0599999999999999E-2"/>
    <d v="2022-07-31T00:00:00"/>
    <n v="3"/>
    <s v="dell"/>
    <n v="1"/>
    <s v="PM"/>
    <s v="NA"/>
    <n v="128.63800000000001"/>
    <n v="3.9363228000000001"/>
    <d v="2022-08-02T00:00:00"/>
    <n v="3"/>
    <s v="dell"/>
    <n v="1"/>
    <s v="PM"/>
    <d v="1899-12-30T15:54:00"/>
    <n v="445.94"/>
    <n v="13.645764"/>
    <n v="3.4666272796529793"/>
    <n v="317.30200000000002"/>
    <n v="9.7094412000000005"/>
    <s v="good"/>
    <m/>
  </r>
  <r>
    <s v="CSUD026_30"/>
    <x v="2"/>
    <x v="0"/>
    <x v="2"/>
    <n v="3.0810000000000001E-2"/>
    <d v="2022-07-31T00:00:00"/>
    <n v="3"/>
    <s v="dell"/>
    <n v="1"/>
    <s v="AM"/>
    <d v="1899-12-30T11:09:00"/>
    <n v="249.053"/>
    <n v="7.6733229300000003"/>
    <d v="2022-07-31T00:00:00"/>
    <n v="3"/>
    <s v="dell"/>
    <n v="1"/>
    <s v="AM"/>
    <d v="1899-12-30T11:09:00"/>
    <n v="352.07799999999997"/>
    <n v="10.84752318"/>
    <n v="1.413666970484194"/>
    <n v="103.02499999999998"/>
    <n v="3.1742002499999993"/>
    <s v="good"/>
    <m/>
  </r>
  <r>
    <s v="CTON060_30"/>
    <x v="7"/>
    <x v="0"/>
    <x v="2"/>
    <n v="4.9070000000000003E-2"/>
    <d v="2022-07-31T00:00:00"/>
    <n v="2"/>
    <s v="asus"/>
    <n v="2"/>
    <s v="PM"/>
    <d v="1899-12-30T16:36:00"/>
    <n v="138.077"/>
    <n v="6.7754383900000006"/>
    <d v="2022-07-31T00:00:00"/>
    <n v="2"/>
    <s v="asus"/>
    <n v="2"/>
    <s v="PM"/>
    <d v="1899-12-30T16:36:00"/>
    <n v="350.435"/>
    <n v="17.19584545"/>
    <n v="2.5379679454217574"/>
    <n v="212.358"/>
    <n v="10.420407059999999"/>
    <s v="good"/>
    <m/>
  </r>
  <r>
    <s v="CTON061_30"/>
    <x v="0"/>
    <x v="0"/>
    <x v="2"/>
    <n v="2.477E-2"/>
    <d v="2022-07-31T00:00:00"/>
    <n v="4"/>
    <s v="asus"/>
    <n v="2"/>
    <s v="PM"/>
    <d v="1899-12-30T17:45:00"/>
    <n v="218.20140000000001"/>
    <n v="5.4048486780000005"/>
    <d v="2022-07-31T00:00:00"/>
    <n v="4"/>
    <s v="asus"/>
    <n v="2"/>
    <s v="PM"/>
    <d v="1899-12-30T17:45:00"/>
    <n v="432.27499999999998"/>
    <n v="10.707451749999999"/>
    <n v="1.9810826145020148"/>
    <n v="214.07359999999997"/>
    <n v="5.3026030719999984"/>
    <s v="poor"/>
    <m/>
  </r>
  <r>
    <s v="CTON067_30"/>
    <x v="0"/>
    <x v="0"/>
    <x v="2"/>
    <n v="3.6179999999999997E-2"/>
    <d v="2022-07-31T00:00:00"/>
    <n v="1"/>
    <s v="dell"/>
    <n v="1"/>
    <s v="AM"/>
    <d v="1899-12-30T10:13:00"/>
    <n v="161.94999999999999"/>
    <n v="5.8593509999999993"/>
    <d v="2022-07-31T00:00:00"/>
    <n v="1"/>
    <s v="dell"/>
    <n v="1"/>
    <s v="AM"/>
    <d v="1899-12-30T10:13:00"/>
    <n v="435.39600000000002"/>
    <n v="15.752627279999999"/>
    <n v="2.6884594010497072"/>
    <n v="273.44600000000003"/>
    <n v="9.8932762799999985"/>
    <s v="good"/>
    <m/>
  </r>
  <r>
    <s v="CVLA046_30"/>
    <x v="12"/>
    <x v="0"/>
    <x v="2"/>
    <n v="2.8750000000000001E-2"/>
    <d v="2022-07-31T00:00:00"/>
    <n v="2"/>
    <s v="dell"/>
    <n v="1"/>
    <s v="AM"/>
    <d v="1899-12-30T10:41:00"/>
    <n v="196.33"/>
    <n v="5.6444875000000003"/>
    <d v="2022-07-31T00:00:00"/>
    <n v="2"/>
    <s v="dell"/>
    <n v="1"/>
    <s v="AM"/>
    <d v="1899-12-30T10:41:00"/>
    <n v="473.37"/>
    <n v="13.6093875"/>
    <n v="2.4110935669535984"/>
    <n v="277.03999999999996"/>
    <n v="7.9649000000000001"/>
    <s v="good"/>
    <m/>
  </r>
  <r>
    <s v="CVLA047_30"/>
    <x v="12"/>
    <x v="0"/>
    <x v="2"/>
    <n v="3.1800000000000002E-2"/>
    <d v="2022-07-31T00:00:00"/>
    <n v="3"/>
    <s v="asus"/>
    <n v="2"/>
    <s v="PM"/>
    <d v="1899-12-30T17:26:00"/>
    <n v="217.464"/>
    <n v="6.9153552000000005"/>
    <d v="2022-07-31T00:00:00"/>
    <n v="3"/>
    <s v="asus"/>
    <n v="2"/>
    <s v="PM"/>
    <d v="1899-12-30T17:26:00"/>
    <n v="425.69099999999997"/>
    <n v="13.5369738"/>
    <n v="1.9575240039730712"/>
    <n v="208.22699999999998"/>
    <n v="6.6216185999999997"/>
    <s v="good"/>
    <m/>
  </r>
  <r>
    <s v="CVLA054_30"/>
    <x v="12"/>
    <x v="0"/>
    <x v="2"/>
    <n v="3.9879999999999999E-2"/>
    <d v="2022-07-31T00:00:00"/>
    <n v="4"/>
    <s v="dell"/>
    <n v="1"/>
    <s v="PM"/>
    <d v="1899-12-30T17:36:00"/>
    <n v="176.685"/>
    <n v="7.0461977999999998"/>
    <d v="2022-07-31T00:00:00"/>
    <n v="4"/>
    <s v="dell"/>
    <n v="1"/>
    <s v="PM"/>
    <d v="1899-12-30T17:36:00"/>
    <n v="402.96499999999997"/>
    <n v="16.070244199999998"/>
    <n v="2.2806972861306845"/>
    <n v="226.27999999999997"/>
    <n v="9.0240463999999978"/>
    <s v="good"/>
    <m/>
  </r>
  <r>
    <s v="LCHA135_30"/>
    <x v="4"/>
    <x v="1"/>
    <x v="2"/>
    <n v="3.524E-2"/>
    <d v="2022-07-31T00:00:00"/>
    <n v="2"/>
    <s v="dell"/>
    <n v="1"/>
    <s v="PM"/>
    <d v="1899-12-30T16:16:00"/>
    <n v="146.43530000000001"/>
    <n v="5.1603799720000003"/>
    <d v="2022-07-31T00:00:00"/>
    <n v="2"/>
    <s v="dell"/>
    <n v="1"/>
    <s v="PM"/>
    <d v="1899-12-30T16:16:00"/>
    <n v="368.71800000000002"/>
    <n v="12.99362232"/>
    <n v="2.5179584430803228"/>
    <n v="222.28270000000001"/>
    <n v="7.8332423479999997"/>
    <s v="good"/>
    <m/>
  </r>
  <r>
    <s v="LCKM162_30"/>
    <x v="11"/>
    <x v="1"/>
    <x v="2"/>
    <n v="3.075E-2"/>
    <d v="2022-07-31T00:00:00"/>
    <n v="1"/>
    <s v="asus"/>
    <n v="2"/>
    <s v="PM"/>
    <d v="1899-12-30T16:06:00"/>
    <n v="163.04599999999999"/>
    <n v="5.0136645"/>
    <d v="2022-07-31T00:00:00"/>
    <n v="1"/>
    <s v="asus"/>
    <n v="2"/>
    <s v="PM"/>
    <d v="1899-12-30T16:06:00"/>
    <n v="372.57"/>
    <n v="11.4565275"/>
    <n v="2.285060657728494"/>
    <n v="209.524"/>
    <n v="6.442863"/>
    <s v="good"/>
    <m/>
  </r>
  <r>
    <s v="LCKM166_30"/>
    <x v="11"/>
    <x v="1"/>
    <x v="2"/>
    <n v="2.7879999999999999E-2"/>
    <d v="2022-07-31T00:00:00"/>
    <n v="3"/>
    <s v="asus"/>
    <n v="2"/>
    <s v="AM"/>
    <d v="1899-12-30T11:27:00"/>
    <n v="213.67400000000001"/>
    <n v="5.9572311199999994"/>
    <d v="2022-07-31T00:00:00"/>
    <n v="3"/>
    <s v="asus"/>
    <n v="2"/>
    <s v="AM"/>
    <d v="1899-12-30T11:27:00"/>
    <n v="333.096"/>
    <n v="9.2867164799999991"/>
    <n v="1.5588981345414041"/>
    <n v="119.422"/>
    <n v="3.3294853599999996"/>
    <s v="good"/>
    <m/>
  </r>
  <r>
    <s v="LKES145_30"/>
    <x v="9"/>
    <x v="1"/>
    <x v="2"/>
    <n v="4.2349999999999999E-2"/>
    <d v="2022-07-31T00:00:00"/>
    <n v="1"/>
    <s v="asus"/>
    <n v="2"/>
    <s v="AM"/>
    <d v="1899-12-30T10:32:00"/>
    <n v="143.70099999999999"/>
    <n v="6.0857373499999996"/>
    <d v="2022-07-31T00:00:00"/>
    <n v="1"/>
    <s v="asus"/>
    <n v="2"/>
    <s v="AM"/>
    <d v="1899-12-30T10:32:00"/>
    <n v="366.74"/>
    <n v="15.531439000000001"/>
    <n v="2.5521047174341169"/>
    <n v="223.03900000000002"/>
    <n v="9.4457016500000002"/>
    <s v="good"/>
    <m/>
  </r>
  <r>
    <s v="LKES172_30"/>
    <x v="9"/>
    <x v="1"/>
    <x v="2"/>
    <n v="1.8290000000000001E-2"/>
    <d v="2022-07-31T00:00:00"/>
    <n v="4"/>
    <s v="asus"/>
    <n v="2"/>
    <s v="AM"/>
    <d v="1899-12-30T11:56:00"/>
    <n v="224.84200000000001"/>
    <n v="4.1123601800000005"/>
    <d v="2022-07-31T00:00:00"/>
    <n v="4"/>
    <s v="asus"/>
    <n v="2"/>
    <s v="AM"/>
    <d v="1899-12-30T11:56:00"/>
    <n v="524.09100000000001"/>
    <n v="9.5856243900000013"/>
    <n v="2.3309301642931479"/>
    <n v="299.24900000000002"/>
    <n v="5.4732642100000009"/>
    <s v="good"/>
    <m/>
  </r>
  <r>
    <s v="CSUD079_30"/>
    <x v="10"/>
    <x v="0"/>
    <x v="2"/>
    <n v="4.5400000000000003E-2"/>
    <d v="2022-08-01T00:00:00"/>
    <n v="1"/>
    <s v="asus"/>
    <n v="2"/>
    <s v="AM"/>
    <d v="1899-12-30T10:32:00"/>
    <n v="187.65100000000001"/>
    <n v="8.5193554000000002"/>
    <d v="2022-08-01T00:00:00"/>
    <n v="1"/>
    <s v="asus"/>
    <n v="2"/>
    <s v="AM"/>
    <d v="1899-12-30T10:32:00"/>
    <n v="256.49459999999999"/>
    <n v="11.644854840000001"/>
    <n v="1.3668704136935055"/>
    <n v="68.843599999999981"/>
    <n v="3.1254994400000005"/>
    <s v="good"/>
    <m/>
  </r>
  <r>
    <s v="CTON062_30"/>
    <x v="7"/>
    <x v="0"/>
    <x v="2"/>
    <n v="4.5999999999999999E-2"/>
    <d v="2022-08-01T00:00:00"/>
    <n v="3"/>
    <s v="dell"/>
    <n v="1"/>
    <s v="PM"/>
    <d v="1899-12-30T16:49:00"/>
    <n v="135.048"/>
    <n v="6.2122080000000004"/>
    <d v="2022-08-01T00:00:00"/>
    <n v="3"/>
    <s v="dell"/>
    <n v="1"/>
    <s v="PM"/>
    <d v="1899-12-30T16:49:00"/>
    <n v="379.70699999999999"/>
    <n v="17.466521999999998"/>
    <n v="2.8116447485338547"/>
    <n v="244.65899999999999"/>
    <n v="11.254313999999997"/>
    <s v="good"/>
    <m/>
  </r>
  <r>
    <s v="CTON065_30"/>
    <x v="7"/>
    <x v="0"/>
    <x v="2"/>
    <n v="5.2780000000000001E-2"/>
    <d v="2022-08-01T00:00:00"/>
    <n v="3"/>
    <s v="asus"/>
    <n v="2"/>
    <s v="AM"/>
    <d v="1899-12-30T11:26:00"/>
    <n v="188.315"/>
    <n v="9.9392657"/>
    <d v="2022-08-01T00:00:00"/>
    <n v="3"/>
    <s v="asus"/>
    <n v="2"/>
    <s v="AM"/>
    <d v="1899-12-30T11:26:00"/>
    <n v="366.08499999999998"/>
    <n v="19.3219663"/>
    <n v="1.9440033985609217"/>
    <n v="177.76999999999998"/>
    <n v="9.3827005999999997"/>
    <s v="okay"/>
    <m/>
  </r>
  <r>
    <s v="CTON069_30"/>
    <x v="7"/>
    <x v="0"/>
    <x v="2"/>
    <n v="3.7920000000000002E-2"/>
    <d v="2022-08-01T00:00:00"/>
    <n v="2"/>
    <s v="dell"/>
    <n v="1"/>
    <s v="AM"/>
    <d v="1899-12-30T10:42:00"/>
    <n v="141.41"/>
    <n v="5.3622671999999998"/>
    <d v="2022-08-01T00:00:00"/>
    <n v="2"/>
    <s v="dell"/>
    <n v="1"/>
    <s v="AM"/>
    <d v="1899-12-30T10:42:00"/>
    <n v="323.08100000000002"/>
    <n v="12.251231520000001"/>
    <n v="2.2847111236829081"/>
    <n v="181.67100000000002"/>
    <n v="6.8889643200000013"/>
    <s v="good"/>
    <m/>
  </r>
  <r>
    <s v="CVLA045_30"/>
    <x v="12"/>
    <x v="0"/>
    <x v="2"/>
    <n v="4.4819999999999999E-2"/>
    <d v="2022-08-01T00:00:00"/>
    <n v="4"/>
    <s v="asus"/>
    <n v="2"/>
    <s v="AM"/>
    <d v="1899-12-30T11:57:00"/>
    <n v="207.649"/>
    <n v="9.3068281800000001"/>
    <d v="2022-08-01T00:00:00"/>
    <n v="4"/>
    <s v="asus"/>
    <n v="2"/>
    <s v="AM"/>
    <d v="1899-12-30T11:57:00"/>
    <n v="447.24"/>
    <n v="20.045296799999999"/>
    <n v="2.1538268905701448"/>
    <n v="239.59100000000001"/>
    <n v="10.738468619999999"/>
    <s v="good"/>
    <m/>
  </r>
  <r>
    <s v="CVLA057_30"/>
    <x v="1"/>
    <x v="0"/>
    <x v="2"/>
    <n v="4.2279999999999998E-2"/>
    <d v="2022-08-01T00:00:00"/>
    <n v="4"/>
    <s v="asus"/>
    <n v="2"/>
    <s v="PM"/>
    <d v="1899-12-30T17:40:00"/>
    <n v="179.97200000000001"/>
    <n v="7.6092161599999999"/>
    <d v="2022-08-01T00:00:00"/>
    <n v="4"/>
    <s v="asus"/>
    <n v="2"/>
    <s v="PM"/>
    <d v="1899-12-30T17:40:00"/>
    <n v="414.90199999999999"/>
    <n v="17.542056559999999"/>
    <n v="2.3053697241793167"/>
    <n v="234.92999999999998"/>
    <n v="9.9328403999999999"/>
    <s v="good"/>
    <m/>
  </r>
  <r>
    <s v="CVLA097_30"/>
    <x v="1"/>
    <x v="0"/>
    <x v="2"/>
    <n v="5.2249999999999998E-2"/>
    <d v="2022-08-01T00:00:00"/>
    <n v="4"/>
    <s v="dell"/>
    <n v="1"/>
    <s v="PM"/>
    <d v="1899-12-30T17:19:00"/>
    <n v="123.96"/>
    <n v="6.4769099999999993"/>
    <d v="2022-08-01T00:00:00"/>
    <n v="4"/>
    <s v="dell"/>
    <n v="1"/>
    <s v="PM"/>
    <d v="1899-12-30T17:19:00"/>
    <n v="360.91500000000002"/>
    <n v="18.85780875"/>
    <n v="2.9115440464666023"/>
    <n v="236.95500000000004"/>
    <n v="12.38089875"/>
    <s v="good"/>
    <m/>
  </r>
  <r>
    <s v="CVLA104_30"/>
    <x v="12"/>
    <x v="0"/>
    <x v="2"/>
    <n v="4.7050000000000002E-2"/>
    <d v="2022-08-01T00:00:00"/>
    <n v="2"/>
    <s v="asus"/>
    <n v="2"/>
    <s v="PM"/>
    <d v="1899-12-30T16:38:00"/>
    <n v="141.83799999999999"/>
    <n v="6.6734779"/>
    <d v="2022-08-01T00:00:00"/>
    <n v="2"/>
    <s v="asus"/>
    <n v="2"/>
    <s v="PM"/>
    <d v="1899-12-30T16:38:00"/>
    <n v="390.16399999999999"/>
    <n v="18.3572162"/>
    <n v="2.7507720075015158"/>
    <n v="248.32599999999999"/>
    <n v="11.6837383"/>
    <s v="good"/>
    <m/>
  </r>
  <r>
    <s v="LCHA136_30"/>
    <x v="8"/>
    <x v="1"/>
    <x v="2"/>
    <n v="2.9219999999999999E-2"/>
    <d v="2022-08-01T00:00:00"/>
    <n v="3"/>
    <s v="asus"/>
    <n v="2"/>
    <s v="PM"/>
    <d v="1899-12-30T17:09:00"/>
    <n v="223.803"/>
    <n v="6.5395236599999995"/>
    <d v="2022-08-01T00:00:00"/>
    <n v="3"/>
    <s v="asus"/>
    <n v="2"/>
    <s v="PM"/>
    <d v="1899-12-30T17:09:00"/>
    <n v="428.75099999999998"/>
    <n v="12.528104219999999"/>
    <n v="1.9157517995737321"/>
    <n v="204.94799999999998"/>
    <n v="5.9885805599999999"/>
    <s v="poor"/>
    <m/>
  </r>
  <r>
    <s v="LCKM154_30"/>
    <x v="11"/>
    <x v="1"/>
    <x v="2"/>
    <n v="2.8000000000000001E-2"/>
    <d v="2022-08-01T00:00:00"/>
    <n v="2"/>
    <s v="dell"/>
    <n v="1"/>
    <s v="PM"/>
    <d v="1899-12-30T16:20:00"/>
    <n v="183.88399999999999"/>
    <n v="5.148752"/>
    <d v="2022-08-01T00:00:00"/>
    <n v="2"/>
    <s v="dell"/>
    <n v="1"/>
    <s v="PM"/>
    <d v="1899-12-30T16:20:00"/>
    <n v="506.41930000000002"/>
    <n v="14.1797404"/>
    <n v="2.7540150312153315"/>
    <n v="322.53530000000001"/>
    <n v="9.0309884"/>
    <s v="good"/>
    <m/>
  </r>
  <r>
    <s v="LCKM163_30"/>
    <x v="11"/>
    <x v="1"/>
    <x v="2"/>
    <n v="2.3709999999999998E-2"/>
    <d v="2022-08-01T00:00:00"/>
    <n v="1"/>
    <s v="asus"/>
    <n v="2"/>
    <s v="PM"/>
    <d v="1899-12-30T16:10:00"/>
    <n v="139.11500000000001"/>
    <n v="3.2984166500000001"/>
    <d v="2022-08-01T00:00:00"/>
    <n v="1"/>
    <s v="asus"/>
    <n v="2"/>
    <s v="PM"/>
    <d v="1899-12-30T16:10:00"/>
    <n v="455.32400000000001"/>
    <n v="10.795732039999999"/>
    <n v="3.2730043489199581"/>
    <n v="316.209"/>
    <n v="7.4973153899999989"/>
    <s v="good"/>
    <m/>
  </r>
  <r>
    <s v="LCKM165_30"/>
    <x v="3"/>
    <x v="1"/>
    <x v="2"/>
    <n v="3.1699999999999999E-2"/>
    <d v="2022-08-01T00:00:00"/>
    <n v="1"/>
    <s v="dell"/>
    <n v="1"/>
    <s v="AM"/>
    <d v="1899-12-30T10:14:00"/>
    <n v="179.26"/>
    <n v="5.6825419999999998"/>
    <d v="2022-08-01T00:00:00"/>
    <n v="1"/>
    <s v="dell"/>
    <n v="1"/>
    <s v="AM"/>
    <d v="1899-12-30T10:14:00"/>
    <n v="391.06299999999999"/>
    <n v="12.396697099999999"/>
    <n v="2.1815407787571126"/>
    <n v="211.803"/>
    <n v="6.7141550999999993"/>
    <s v="good"/>
    <m/>
  </r>
  <r>
    <s v="LCKM174_30"/>
    <x v="11"/>
    <x v="1"/>
    <x v="2"/>
    <n v="2.8799999999999999E-2"/>
    <d v="2022-08-01T00:00:00"/>
    <n v="4"/>
    <s v="dell"/>
    <n v="1"/>
    <s v="AM"/>
    <d v="1899-12-30T11:37:00"/>
    <n v="227.137"/>
    <n v="6.5415456000000001"/>
    <d v="2022-08-01T00:00:00"/>
    <n v="4"/>
    <s v="dell"/>
    <n v="1"/>
    <s v="AM"/>
    <d v="1899-12-30T11:37:00"/>
    <n v="458.80900000000003"/>
    <n v="13.213699200000001"/>
    <n v="2.0199659236496035"/>
    <n v="231.67200000000003"/>
    <n v="6.6721536000000006"/>
    <s v="good"/>
    <m/>
  </r>
  <r>
    <s v="LCKM180_30"/>
    <x v="11"/>
    <x v="1"/>
    <x v="2"/>
    <n v="2.418E-2"/>
    <d v="2022-08-01T00:00:00"/>
    <n v="2"/>
    <s v="asus"/>
    <n v="2"/>
    <s v="AM"/>
    <d v="1899-12-30T11:00:00"/>
    <n v="212.84100000000001"/>
    <n v="5.1464953800000002"/>
    <d v="2022-08-01T00:00:00"/>
    <n v="2"/>
    <s v="asus"/>
    <n v="2"/>
    <s v="AM"/>
    <d v="1899-12-30T11:00:00"/>
    <n v="433.34"/>
    <n v="10.478161199999999"/>
    <n v="2.0359799098857829"/>
    <n v="220.49899999999997"/>
    <n v="5.3316658199999987"/>
    <s v="good"/>
    <m/>
  </r>
  <r>
    <s v="LKES143_30"/>
    <x v="9"/>
    <x v="1"/>
    <x v="2"/>
    <n v="4.0050000000000002E-2"/>
    <d v="2022-08-01T00:00:00"/>
    <n v="3"/>
    <s v="dell"/>
    <n v="1"/>
    <s v="AM"/>
    <d v="1899-12-30T11:09:00"/>
    <n v="208.167"/>
    <n v="8.3370883500000001"/>
    <d v="2022-08-01T00:00:00"/>
    <n v="3"/>
    <s v="dell"/>
    <n v="1"/>
    <s v="AM"/>
    <d v="1899-12-30T11:09:00"/>
    <n v="317.07499999999999"/>
    <n v="12.69885375"/>
    <n v="1.5231761038012748"/>
    <n v="108.90799999999999"/>
    <n v="4.3617653999999995"/>
    <s v="good"/>
    <m/>
  </r>
  <r>
    <s v="CSUD006_30"/>
    <x v="10"/>
    <x v="0"/>
    <x v="2"/>
    <n v="3.7920000000000002E-2"/>
    <d v="2022-08-02T00:00:00"/>
    <n v="2"/>
    <s v="dell"/>
    <n v="1"/>
    <s v="AM"/>
    <d v="1899-12-30T09:31:00"/>
    <n v="184.55199999999999"/>
    <n v="6.9982118399999997"/>
    <d v="2022-08-02T00:00:00"/>
    <n v="2"/>
    <s v="dell"/>
    <n v="1"/>
    <s v="AM"/>
    <d v="1899-12-30T09:31:00"/>
    <n v="404.31099999999998"/>
    <n v="15.33147312"/>
    <n v="2.1907700810611641"/>
    <n v="219.75899999999999"/>
    <n v="8.3332612800000003"/>
    <s v="poor"/>
    <s v="second slope used"/>
  </r>
  <r>
    <s v="CSUD008_30"/>
    <x v="2"/>
    <x v="0"/>
    <x v="2"/>
    <n v="5.0999999999999997E-2"/>
    <d v="2022-08-02T00:00:00"/>
    <n v="4"/>
    <s v="asus"/>
    <n v="2"/>
    <s v="AM"/>
    <d v="1899-12-30T10:46:00"/>
    <n v="178.773"/>
    <n v="9.1174229999999987"/>
    <d v="2022-08-02T00:00:00"/>
    <n v="4"/>
    <s v="asus"/>
    <n v="2"/>
    <s v="AM"/>
    <d v="1899-12-30T10:46:00"/>
    <n v="341.19799999999998"/>
    <n v="17.401097999999998"/>
    <n v="1.9085544237664525"/>
    <n v="162.42499999999998"/>
    <n v="8.2836749999999988"/>
    <s v="poor"/>
    <m/>
  </r>
  <r>
    <s v="CSUD010_30"/>
    <x v="2"/>
    <x v="0"/>
    <x v="2"/>
    <n v="3.2239999999999998E-2"/>
    <d v="2022-08-02T00:00:00"/>
    <n v="3"/>
    <s v="dell"/>
    <n v="1"/>
    <s v="AM"/>
    <d v="1899-12-30T10:00:00"/>
    <n v="123.643"/>
    <n v="3.9862503199999999"/>
    <d v="2022-08-02T00:00:00"/>
    <n v="3"/>
    <s v="dell"/>
    <n v="1"/>
    <s v="AM"/>
    <d v="1899-12-30T10:00:00"/>
    <n v="440.57299999999998"/>
    <n v="14.204073519999998"/>
    <n v="3.5632668246483825"/>
    <n v="316.92999999999995"/>
    <n v="10.217823199999998"/>
    <s v="good"/>
    <m/>
  </r>
  <r>
    <s v="CSUD085_30"/>
    <x v="10"/>
    <x v="0"/>
    <x v="2"/>
    <n v="3.6720000000000003E-2"/>
    <d v="2022-08-02T00:00:00"/>
    <n v="4"/>
    <s v="dell"/>
    <n v="1"/>
    <s v="AM"/>
    <d v="1899-12-30T10:29:00"/>
    <n v="146.94900000000001"/>
    <n v="5.3959672800000007"/>
    <d v="2022-08-02T00:00:00"/>
    <n v="4"/>
    <s v="dell"/>
    <n v="1"/>
    <s v="AM"/>
    <d v="1899-12-30T10:29:00"/>
    <n v="386.90699999999998"/>
    <n v="14.207225040000001"/>
    <n v="2.632933875017863"/>
    <n v="239.95799999999997"/>
    <n v="8.8112577600000002"/>
    <s v="good"/>
    <m/>
  </r>
  <r>
    <s v="CVLA053_30"/>
    <x v="1"/>
    <x v="0"/>
    <x v="2"/>
    <n v="4.7329999999999997E-2"/>
    <d v="2022-08-02T00:00:00"/>
    <n v="1"/>
    <s v="dell"/>
    <n v="1"/>
    <s v="AM"/>
    <d v="1899-12-30T09:03:00"/>
    <n v="131.321"/>
    <n v="6.2154229299999999"/>
    <d v="2022-08-02T00:00:00"/>
    <n v="1"/>
    <s v="dell"/>
    <n v="1"/>
    <s v="AM"/>
    <d v="1899-12-30T09:03:00"/>
    <n v="386.19499999999999"/>
    <n v="18.27860935"/>
    <n v="2.9408472369232643"/>
    <n v="254.874"/>
    <n v="12.063186420000001"/>
    <s v="good"/>
    <m/>
  </r>
  <r>
    <s v="LCHA113_30"/>
    <x v="4"/>
    <x v="1"/>
    <x v="2"/>
    <n v="2.445E-2"/>
    <d v="2022-08-02T00:00:00"/>
    <n v="3"/>
    <s v="asus"/>
    <n v="2"/>
    <s v="AM"/>
    <d v="1899-12-30T10:17:00"/>
    <n v="215.46899999999999"/>
    <n v="5.2682170499999996"/>
    <d v="2022-08-02T00:00:00"/>
    <n v="3"/>
    <s v="asus"/>
    <n v="2"/>
    <s v="AM"/>
    <d v="1899-12-30T10:17:00"/>
    <n v="222.42599999999999"/>
    <n v="5.4383156999999995"/>
    <n v="1.0322877072803975"/>
    <n v="6.9569999999999936"/>
    <n v="0.17009864999999991"/>
    <s v="poor"/>
    <s v="deceased; third slope used; remove"/>
  </r>
  <r>
    <s v="LCHA119_30"/>
    <x v="4"/>
    <x v="1"/>
    <x v="2"/>
    <n v="2.5610000000000001E-2"/>
    <d v="2022-08-02T00:00:00"/>
    <n v="2"/>
    <s v="asus"/>
    <n v="2"/>
    <s v="AM"/>
    <d v="1899-12-30T09:49:00"/>
    <n v="195.36500000000001"/>
    <n v="5.0032976500000004"/>
    <d v="2022-08-02T00:00:00"/>
    <n v="2"/>
    <s v="asus"/>
    <n v="2"/>
    <s v="AM"/>
    <d v="1899-12-30T09:49:00"/>
    <n v="336.58100000000002"/>
    <n v="8.6198394100000009"/>
    <n v="1.7228316228597753"/>
    <n v="141.21600000000001"/>
    <n v="3.6165417600000005"/>
    <s v="poor"/>
    <m/>
  </r>
  <r>
    <s v="LCKM176_30"/>
    <x v="3"/>
    <x v="1"/>
    <x v="2"/>
    <n v="1.345E-2"/>
    <d v="2022-08-02T00:00:00"/>
    <n v="1"/>
    <s v="asus"/>
    <n v="2"/>
    <s v="AM"/>
    <d v="1899-12-30T09:22:00"/>
    <n v="228.21700000000001"/>
    <n v="3.06951865"/>
    <d v="2022-08-02T00:00:00"/>
    <n v="1"/>
    <s v="asus"/>
    <n v="2"/>
    <s v="AM"/>
    <d v="1899-12-30T09:22:00"/>
    <n v="439.36200000000002"/>
    <n v="5.9094189000000004"/>
    <n v="1.9251940039523787"/>
    <n v="211.14500000000001"/>
    <n v="2.8399002500000003"/>
    <s v="good"/>
    <s v="third slope used"/>
  </r>
  <r>
    <s v="CTON069_31.5"/>
    <x v="7"/>
    <x v="0"/>
    <x v="3"/>
    <n v="3.7920000000000002E-2"/>
    <d v="2022-08-14T00:00:00"/>
    <n v="1"/>
    <s v="asus"/>
    <n v="2"/>
    <s v="AM"/>
    <d v="1899-12-30T12:27:11"/>
    <n v="158.09399999999999"/>
    <n v="5.9949244799999999"/>
    <d v="2022-08-12T00:00:00"/>
    <n v="1"/>
    <s v="asus"/>
    <n v="2"/>
    <s v="AM"/>
    <d v="1899-12-30T12:27:11"/>
    <n v="353.26299999999998"/>
    <n v="13.39573296"/>
    <n v="2.2345123787113996"/>
    <n v="195.16899999999998"/>
    <n v="7.4008084800000002"/>
    <s v="good"/>
    <s v="third slope used"/>
  </r>
  <r>
    <s v="LKES172_31.5"/>
    <x v="9"/>
    <x v="1"/>
    <x v="3"/>
    <n v="1.8290000000000001E-2"/>
    <d v="2022-08-14T00:00:00"/>
    <n v="2"/>
    <s v="dell"/>
    <n v="1"/>
    <s v="AM"/>
    <d v="1899-12-30T12:37:56"/>
    <n v="224.70500000000001"/>
    <n v="4.1098544500000003"/>
    <d v="2022-08-12T00:00:00"/>
    <n v="2"/>
    <s v="dell"/>
    <n v="1"/>
    <s v="AM"/>
    <d v="1899-12-30T12:37:56"/>
    <n v="497.93099999999998"/>
    <n v="9.1071579899999993"/>
    <n v="2.2159319997329829"/>
    <n v="273.226"/>
    <n v="4.997303539999999"/>
    <s v="good"/>
    <m/>
  </r>
  <r>
    <s v="LCKM180_31.5"/>
    <x v="11"/>
    <x v="1"/>
    <x v="3"/>
    <n v="2.418E-2"/>
    <d v="2022-08-14T00:00:00"/>
    <n v="2"/>
    <s v="asus"/>
    <n v="2"/>
    <s v="AM"/>
    <d v="1899-12-30T12:58:30"/>
    <n v="222.76499999999999"/>
    <n v="5.3864576999999993"/>
    <d v="2022-08-12T00:00:00"/>
    <n v="2"/>
    <s v="asus"/>
    <n v="2"/>
    <s v="AM"/>
    <d v="1899-12-30T12:58:30"/>
    <n v="453.13619999999997"/>
    <n v="10.956833315999999"/>
    <n v="2.0341445020537336"/>
    <n v="230.37119999999999"/>
    <n v="5.5703756159999998"/>
    <s v="good"/>
    <m/>
  </r>
  <r>
    <s v="CSUD074_31.5"/>
    <x v="10"/>
    <x v="0"/>
    <x v="3"/>
    <n v="4.7100000000000003E-2"/>
    <d v="2022-08-14T00:00:00"/>
    <n v="3"/>
    <s v="dell"/>
    <n v="1"/>
    <s v="AM"/>
    <d v="1899-12-30T13:15:06"/>
    <n v="156.91200000000001"/>
    <n v="7.3905552000000005"/>
    <d v="2022-08-12T00:00:00"/>
    <n v="3"/>
    <s v="dell"/>
    <n v="1"/>
    <s v="AM"/>
    <d v="1899-12-30T13:15:06"/>
    <n v="458.928"/>
    <n v="21.615508800000001"/>
    <n v="2.924747629244417"/>
    <n v="302.01599999999996"/>
    <n v="14.224953599999999"/>
    <s v="good"/>
    <m/>
  </r>
  <r>
    <s v="LCKM154_31.5"/>
    <x v="11"/>
    <x v="1"/>
    <x v="3"/>
    <n v="2.8000000000000001E-2"/>
    <d v="2022-08-14T00:00:00"/>
    <n v="3"/>
    <s v="asus"/>
    <n v="2"/>
    <s v="AM"/>
    <d v="1899-12-30T13:32:52"/>
    <n v="210.09100000000001"/>
    <n v="5.8825480000000008"/>
    <d v="2022-08-12T00:00:00"/>
    <n v="3"/>
    <s v="asus"/>
    <n v="2"/>
    <s v="AM"/>
    <d v="1899-12-30T13:32:52"/>
    <n v="376.94400000000002"/>
    <n v="10.554432"/>
    <n v="1.7941939445287995"/>
    <n v="166.85300000000001"/>
    <n v="4.6718839999999995"/>
    <s v="poor"/>
    <s v="used second slope; very similar to first slope"/>
  </r>
  <r>
    <s v="CVLA046_31.5"/>
    <x v="1"/>
    <x v="0"/>
    <x v="3"/>
    <n v="2.8750000000000001E-2"/>
    <d v="2022-08-14T00:00:00"/>
    <n v="4"/>
    <s v="asus"/>
    <n v="2"/>
    <s v="AM"/>
    <d v="1899-12-30T14:01:43"/>
    <n v="247.08799999999999"/>
    <n v="7.1037800000000004"/>
    <d v="2022-08-12T00:00:00"/>
    <n v="4"/>
    <s v="asus"/>
    <n v="2"/>
    <s v="AM"/>
    <d v="1899-12-30T14:01:43"/>
    <n v="456.99099999999999"/>
    <n v="13.13849125"/>
    <n v="1.8495070582140776"/>
    <n v="209.90299999999999"/>
    <n v="6.0347112499999991"/>
    <s v="good"/>
    <m/>
  </r>
  <r>
    <s v="CSUD014_31.5"/>
    <x v="10"/>
    <x v="0"/>
    <x v="3"/>
    <n v="4.8800000000000003E-2"/>
    <d v="2022-08-15T00:00:00"/>
    <n v="1"/>
    <s v="dell"/>
    <n v="1"/>
    <s v="AM"/>
    <d v="1899-12-30T11:30:33"/>
    <n v="144.155"/>
    <n v="7.0347640000000009"/>
    <d v="2022-08-15T00:00:00"/>
    <n v="1"/>
    <s v="dell"/>
    <n v="1"/>
    <s v="AM"/>
    <d v="1899-12-30T11:30:33"/>
    <n v="417.40699999999998"/>
    <n v="20.369461600000001"/>
    <n v="2.895542991918421"/>
    <n v="273.25199999999995"/>
    <n v="13.3346976"/>
    <s v="good"/>
    <m/>
  </r>
  <r>
    <s v="LCKM163_31.5"/>
    <x v="11"/>
    <x v="1"/>
    <x v="3"/>
    <n v="2.3709999999999998E-2"/>
    <d v="2022-08-15T00:00:00"/>
    <n v="1"/>
    <s v="asus"/>
    <n v="2"/>
    <s v="AM"/>
    <d v="1899-12-30T11:47:28"/>
    <n v="173.07"/>
    <n v="4.1034896999999999"/>
    <d v="2022-08-15T00:00:00"/>
    <n v="1"/>
    <s v="asus"/>
    <n v="2"/>
    <s v="AM"/>
    <d v="1899-12-30T11:47:28"/>
    <n v="400.84699999999998"/>
    <n v="9.504082369999999"/>
    <n v="2.3160975327902005"/>
    <n v="227.77699999999999"/>
    <n v="5.4005926699999991"/>
    <s v="good"/>
    <m/>
  </r>
  <r>
    <s v="CVLA097_31.5"/>
    <x v="12"/>
    <x v="0"/>
    <x v="3"/>
    <n v="5.2249999999999998E-2"/>
    <d v="2022-08-15T00:00:00"/>
    <n v="2"/>
    <s v="dell"/>
    <n v="1"/>
    <s v="AM"/>
    <d v="1899-12-30T11:57:05"/>
    <n v="168.99100000000001"/>
    <n v="8.8297797500000001"/>
    <d v="2022-08-15T00:00:00"/>
    <n v="2"/>
    <s v="dell"/>
    <n v="1"/>
    <s v="AM"/>
    <d v="1899-12-30T11:57:05"/>
    <n v="354.13400000000001"/>
    <n v="18.503501499999999"/>
    <n v="2.095579054505861"/>
    <n v="185.143"/>
    <n v="9.6737217499999986"/>
    <s v="good"/>
    <m/>
  </r>
  <r>
    <s v="LCHA136_31.5"/>
    <x v="4"/>
    <x v="1"/>
    <x v="3"/>
    <n v="2.9219999999999999E-2"/>
    <d v="2022-08-15T00:00:00"/>
    <n v="2"/>
    <s v="asus"/>
    <n v="2"/>
    <s v="AM"/>
    <d v="1899-12-30T12:23:26"/>
    <n v="190.85400000000001"/>
    <n v="5.5767538800000001"/>
    <d v="2022-08-15T00:00:00"/>
    <n v="2"/>
    <s v="asus"/>
    <n v="2"/>
    <s v="AM"/>
    <d v="1899-12-30T12:23:26"/>
    <n v="420.387"/>
    <n v="12.28370814"/>
    <n v="2.2026627683988806"/>
    <n v="229.53299999999999"/>
    <n v="6.7069542599999998"/>
    <s v="good"/>
    <m/>
  </r>
  <r>
    <s v="LCKM165_31.5"/>
    <x v="11"/>
    <x v="1"/>
    <x v="3"/>
    <n v="3.1699999999999999E-2"/>
    <d v="2022-08-15T00:00:00"/>
    <n v="3"/>
    <s v="asus"/>
    <n v="2"/>
    <s v="AM"/>
    <d v="1899-12-30T12:42:06"/>
    <n v="211.41300000000001"/>
    <n v="6.7017921000000005"/>
    <d v="2022-08-15T00:00:00"/>
    <n v="3"/>
    <s v="asus"/>
    <n v="2"/>
    <s v="AM"/>
    <d v="1899-12-30T12:42:06"/>
    <n v="473.81200000000001"/>
    <n v="15.0198404"/>
    <n v="2.2411677616797454"/>
    <n v="262.399"/>
    <n v="8.3180482999999992"/>
    <s v="good"/>
    <m/>
  </r>
  <r>
    <s v="LKES145_31.5"/>
    <x v="9"/>
    <x v="1"/>
    <x v="3"/>
    <n v="4.2349999999999999E-2"/>
    <d v="2022-08-15T00:00:00"/>
    <n v="4"/>
    <s v="dell"/>
    <n v="1"/>
    <s v="AM"/>
    <d v="1899-12-30T12:51:48"/>
    <n v="168.75299999999999"/>
    <n v="7.1466895499999996"/>
    <d v="2022-08-15T00:00:00"/>
    <n v="4"/>
    <s v="dell"/>
    <n v="1"/>
    <s v="AM"/>
    <d v="1899-12-30T12:51:48"/>
    <n v="394.14400000000001"/>
    <n v="16.691998399999999"/>
    <n v="2.3356266258970213"/>
    <n v="225.39100000000002"/>
    <n v="9.5453088499999996"/>
    <s v="good"/>
    <s v="used second slope  "/>
  </r>
  <r>
    <s v="CTON061_31.5"/>
    <x v="7"/>
    <x v="0"/>
    <x v="3"/>
    <n v="2.477E-2"/>
    <d v="2022-08-16T00:00:00"/>
    <n v="1"/>
    <s v="dell"/>
    <n v="1"/>
    <s v="AM"/>
    <d v="1899-12-30T10:14:00"/>
    <n v="172.274"/>
    <n v="4.2672269800000002"/>
    <d v="2022-08-16T00:00:00"/>
    <n v="1"/>
    <s v="dell"/>
    <n v="1"/>
    <s v="AM"/>
    <d v="1899-12-30T10:14:00"/>
    <n v="458.17"/>
    <n v="11.348870900000001"/>
    <n v="2.6595423569430094"/>
    <n v="285.89600000000002"/>
    <n v="7.0816439200000012"/>
    <s v="good"/>
    <m/>
  </r>
  <r>
    <s v="CVLA057_31.5"/>
    <x v="12"/>
    <x v="0"/>
    <x v="3"/>
    <n v="4.2279999999999998E-2"/>
    <d v="2022-08-16T00:00:00"/>
    <n v="1"/>
    <s v="asus"/>
    <n v="2"/>
    <s v="AM"/>
    <d v="1899-12-30T10:31:16"/>
    <n v="188.55600000000001"/>
    <n v="7.97214768"/>
    <d v="2022-08-16T00:00:00"/>
    <n v="1"/>
    <s v="asus"/>
    <n v="2"/>
    <s v="AM"/>
    <d v="1899-12-30T10:31:16"/>
    <n v="370.983"/>
    <n v="15.685161239999999"/>
    <n v="1.9674950677782728"/>
    <n v="182.42699999999999"/>
    <n v="7.7130135599999994"/>
    <s v="good"/>
    <s v="used second slope"/>
  </r>
  <r>
    <s v="CVLA053_31.5 "/>
    <x v="12"/>
    <x v="0"/>
    <x v="3"/>
    <n v="4.7329999999999997E-2"/>
    <d v="2022-08-16T00:00:00"/>
    <n v="2"/>
    <s v="dell"/>
    <n v="1"/>
    <s v="AM"/>
    <d v="1899-12-30T10:42:22"/>
    <n v="179.88"/>
    <n v="8.5137203999999986"/>
    <d v="2022-08-16T00:00:00"/>
    <n v="2"/>
    <s v="dell"/>
    <n v="1"/>
    <s v="AM"/>
    <d v="1899-12-30T10:42:22"/>
    <n v="496.23599999999999"/>
    <n v="23.486849879999998"/>
    <n v="2.7587058038692462"/>
    <n v="316.35599999999999"/>
    <n v="14.973129479999999"/>
    <s v="good"/>
    <m/>
  </r>
  <r>
    <s v="LKES142_31.5"/>
    <x v="9"/>
    <x v="1"/>
    <x v="3"/>
    <n v="4.0160000000000001E-2"/>
    <d v="2022-08-16T00:00:00"/>
    <n v="3"/>
    <s v="dell"/>
    <n v="1"/>
    <s v="AM"/>
    <d v="1899-12-30T11:12:45"/>
    <n v="209.67400000000001"/>
    <n v="8.4205078400000009"/>
    <d v="2022-08-16T00:00:00"/>
    <n v="3"/>
    <s v="dell"/>
    <n v="1"/>
    <s v="AM"/>
    <d v="1899-12-30T11:12:45"/>
    <n v="295.85399999999998"/>
    <n v="11.88149664"/>
    <n v="1.4110190104638629"/>
    <n v="86.179999999999978"/>
    <n v="3.4609887999999991"/>
    <s v="good"/>
    <m/>
  </r>
  <r>
    <s v="CVLA047_31.5"/>
    <x v="12"/>
    <x v="0"/>
    <x v="3"/>
    <n v="3.1800000000000002E-2"/>
    <d v="2022-08-16T00:00:00"/>
    <n v="3"/>
    <s v="asus"/>
    <n v="2"/>
    <s v="AM"/>
    <d v="1899-12-30T11:29:42"/>
    <n v="215.005"/>
    <n v="6.8371590000000007"/>
    <d v="2022-08-16T00:00:00"/>
    <n v="3"/>
    <s v="asus"/>
    <n v="2"/>
    <s v="AM"/>
    <d v="1899-12-30T11:29:42"/>
    <n v="542.20299999999997"/>
    <n v="17.242055400000002"/>
    <n v="2.5218157717262391"/>
    <n v="327.19799999999998"/>
    <n v="10.404896400000002"/>
    <s v="good"/>
    <m/>
  </r>
  <r>
    <s v="CSUD085_31.5"/>
    <x v="10"/>
    <x v="0"/>
    <x v="3"/>
    <n v="3.6720000000000003E-2"/>
    <d v="2022-08-16T00:00:00"/>
    <n v="4"/>
    <s v="dell"/>
    <n v="1"/>
    <s v="AM"/>
    <d v="1899-12-30T11:39:23"/>
    <n v="183.82"/>
    <n v="6.7498703999999998"/>
    <d v="2022-08-16T00:00:00"/>
    <n v="4"/>
    <s v="dell"/>
    <n v="1"/>
    <s v="AM"/>
    <d v="1899-12-30T11:39:23"/>
    <n v="346.04300000000001"/>
    <n v="12.706698960000001"/>
    <n v="1.8825100641932326"/>
    <n v="162.22300000000001"/>
    <n v="5.9568285600000008"/>
    <s v="good"/>
    <m/>
  </r>
  <r>
    <s v="CSUD026_31.5"/>
    <x v="2"/>
    <x v="0"/>
    <x v="3"/>
    <n v="3.0810000000000001E-2"/>
    <d v="2022-08-16T00:00:00"/>
    <n v="4"/>
    <s v="asus"/>
    <n v="2"/>
    <s v="AM"/>
    <d v="1899-12-30T11:57:30"/>
    <n v="242.989"/>
    <n v="7.4864910900000003"/>
    <d v="2022-08-16T00:00:00"/>
    <n v="4"/>
    <s v="asus"/>
    <n v="2"/>
    <s v="AM"/>
    <d v="1899-12-30T11:57:30"/>
    <n v="536.81200000000001"/>
    <n v="16.539177720000001"/>
    <n v="2.2092028857273376"/>
    <n v="293.82299999999998"/>
    <n v="9.0526866300000002"/>
    <s v="good"/>
    <m/>
  </r>
  <r>
    <s v="LCHA114_31.5"/>
    <x v="4"/>
    <x v="1"/>
    <x v="3"/>
    <n v="3.9050000000000001E-2"/>
    <d v="2022-08-16T00:00:00"/>
    <n v="1"/>
    <s v="dell"/>
    <n v="1"/>
    <s v="PM"/>
    <d v="1899-12-30T16:22:47"/>
    <n v="145.42400000000001"/>
    <n v="5.6788072000000005"/>
    <d v="2022-08-16T00:00:00"/>
    <n v="1"/>
    <s v="dell"/>
    <n v="1"/>
    <s v="PM"/>
    <d v="1899-12-30T16:22:47"/>
    <n v="378.96699999999998"/>
    <n v="14.79866135"/>
    <n v="2.6059453735284408"/>
    <n v="233.54299999999998"/>
    <n v="9.1198541499999983"/>
    <s v="good"/>
    <m/>
  </r>
  <r>
    <s v="CTON060_31.5"/>
    <x v="7"/>
    <x v="0"/>
    <x v="3"/>
    <n v="4.9070000000000003E-2"/>
    <d v="2022-08-16T00:00:00"/>
    <n v="2"/>
    <s v="dell"/>
    <n v="1"/>
    <s v="PM"/>
    <d v="1899-12-30T16:50:47"/>
    <n v="177.99"/>
    <n v="8.7339693"/>
    <d v="2022-08-16T00:00:00"/>
    <n v="2"/>
    <s v="dell"/>
    <n v="1"/>
    <s v="PM"/>
    <d v="1899-12-30T16:50:47"/>
    <n v="310.86900000000003"/>
    <n v="15.254341830000001"/>
    <n v="1.7465531771447835"/>
    <n v="132.87900000000002"/>
    <n v="6.5203725300000013"/>
    <s v="good"/>
    <s v="used third slope"/>
  </r>
  <r>
    <s v="CVLA045_31.5"/>
    <x v="12"/>
    <x v="0"/>
    <x v="3"/>
    <n v="4.4819999999999999E-2"/>
    <d v="2022-08-16T00:00:00"/>
    <n v="2"/>
    <s v="asus"/>
    <n v="2"/>
    <s v="PM"/>
    <d v="1899-12-30T17:08:58"/>
    <n v="193.69800000000001"/>
    <n v="8.6815443600000002"/>
    <d v="2022-08-16T00:00:00"/>
    <n v="2"/>
    <s v="asus"/>
    <n v="2"/>
    <s v="PM"/>
    <d v="1899-12-30T17:08:58"/>
    <n v="425.91"/>
    <n v="19.0892862"/>
    <n v="2.198835300312858"/>
    <n v="232.21200000000002"/>
    <n v="10.40774184"/>
    <s v="good"/>
    <s v="had to use slope from AquaResp; cycle_1 file was messed up"/>
  </r>
  <r>
    <s v="LCKM166_31.5"/>
    <x v="11"/>
    <x v="1"/>
    <x v="3"/>
    <n v="2.7879999999999999E-2"/>
    <d v="2022-08-16T00:00:00"/>
    <n v="3"/>
    <s v="dell"/>
    <n v="1"/>
    <s v="PM"/>
    <d v="1899-12-30T17:18:49"/>
    <n v="181.364"/>
    <n v="5.0564283200000002"/>
    <d v="2022-08-16T00:00:00"/>
    <n v="3"/>
    <s v="dell"/>
    <n v="1"/>
    <s v="PM"/>
    <d v="1899-12-30T17:18:49"/>
    <n v="386.79399999999998"/>
    <n v="10.783816719999999"/>
    <n v="2.1326944707880284"/>
    <n v="205.42999999999998"/>
    <n v="5.7273883999999988"/>
    <s v="good"/>
    <m/>
  </r>
  <r>
    <s v="LCKM176_31.5"/>
    <x v="11"/>
    <x v="1"/>
    <x v="3"/>
    <n v="1.345E-2"/>
    <d v="2022-08-16T00:00:00"/>
    <n v="3"/>
    <s v="asus"/>
    <n v="2"/>
    <s v="PM"/>
    <d v="1899-12-30T17:36:35"/>
    <n v="298.34399999999999"/>
    <n v="4.0127268000000003"/>
    <d v="2022-08-16T00:00:00"/>
    <n v="3"/>
    <s v="asus"/>
    <n v="2"/>
    <s v="PM"/>
    <d v="1899-12-30T17:36:35"/>
    <n v="525.27599999999995"/>
    <n v="7.0649621999999992"/>
    <n v="1.7606387257662295"/>
    <n v="226.93199999999996"/>
    <n v="3.0522353999999989"/>
    <s v="good"/>
    <m/>
  </r>
  <r>
    <s v="LCHA138_31.5"/>
    <x v="13"/>
    <x v="1"/>
    <x v="3"/>
    <n v="2.0719999999999999E-2"/>
    <d v="2022-08-16T00:00:00"/>
    <n v="4"/>
    <s v="asus"/>
    <n v="2"/>
    <s v="PM"/>
    <d v="1899-12-30T17:56:41"/>
    <n v="196.08600000000001"/>
    <n v="4.0629019199999998"/>
    <d v="2022-08-16T00:00:00"/>
    <n v="4"/>
    <s v="asus"/>
    <n v="2"/>
    <s v="PM"/>
    <d v="1899-12-30T17:56:41"/>
    <n v="397.072"/>
    <n v="8.2273318399999997"/>
    <n v="2.0249890354232325"/>
    <n v="200.98599999999999"/>
    <n v="4.1644299199999999"/>
    <s v="good"/>
    <m/>
  </r>
  <r>
    <s v="CSUD018_31.5"/>
    <x v="2"/>
    <x v="0"/>
    <x v="3"/>
    <n v="3.0599999999999999E-2"/>
    <d v="2022-08-17T00:00:00"/>
    <n v="1"/>
    <s v="dell"/>
    <n v="1"/>
    <s v="AM"/>
    <d v="1899-12-30T10:05:19"/>
    <n v="148.00299999999999"/>
    <n v="4.5288917999999994"/>
    <d v="2022-08-17T00:00:00"/>
    <n v="1"/>
    <s v="dell"/>
    <n v="1"/>
    <s v="AM"/>
    <d v="1899-12-30T10:05:19"/>
    <n v="362.72399999999999"/>
    <n v="11.099354399999999"/>
    <n v="2.4507881596994658"/>
    <n v="214.721"/>
    <n v="6.5704625999999999"/>
    <s v="good"/>
    <s v="constant 'hand encouragement' needed"/>
  </r>
  <r>
    <s v="CSUD079_31.5"/>
    <x v="10"/>
    <x v="0"/>
    <x v="3"/>
    <n v="4.5400000000000003E-2"/>
    <d v="2022-08-17T00:00:00"/>
    <n v="1"/>
    <s v="asus"/>
    <n v="2"/>
    <s v="AM"/>
    <d v="1899-12-30T10:21:59"/>
    <n v="209.041"/>
    <n v="9.4904614000000009"/>
    <d v="2022-08-17T00:00:00"/>
    <n v="1"/>
    <s v="asus"/>
    <n v="2"/>
    <s v="AM"/>
    <d v="1899-12-30T10:21:59"/>
    <n v="277.24299999999999"/>
    <n v="12.5868322"/>
    <n v="1.3262613554278826"/>
    <n v="68.201999999999998"/>
    <n v="3.096370799999999"/>
    <s v="good"/>
    <s v="had to use slope from AquaResp; cycle_1 data file was missing"/>
  </r>
  <r>
    <s v="CSUD006_31.5"/>
    <x v="10"/>
    <x v="0"/>
    <x v="3"/>
    <n v="3.7920000000000002E-2"/>
    <d v="2022-08-17T00:00:00"/>
    <n v="2"/>
    <s v="dell"/>
    <n v="1"/>
    <s v="AM"/>
    <d v="1899-12-30T10:32:31"/>
    <n v="200.08199999999999"/>
    <n v="7.5871094399999999"/>
    <d v="2022-08-17T00:00:00"/>
    <n v="2"/>
    <s v="dell"/>
    <n v="1"/>
    <s v="AM"/>
    <d v="1899-12-30T10:32:31"/>
    <n v="433.88"/>
    <n v="16.452729600000001"/>
    <n v="2.1685109105266842"/>
    <n v="233.798"/>
    <n v="8.8656201600000024"/>
    <s v="okay"/>
    <m/>
  </r>
  <r>
    <s v="CTON068_31.5"/>
    <x v="7"/>
    <x v="0"/>
    <x v="3"/>
    <n v="4.0770000000000001E-2"/>
    <d v="2022-08-17T00:00:00"/>
    <n v="3"/>
    <s v="dell"/>
    <n v="1"/>
    <s v="AM"/>
    <d v="1899-12-30T11:05:35"/>
    <n v="178.054"/>
    <n v="7.2592615800000004"/>
    <d v="2022-08-17T00:00:00"/>
    <n v="3"/>
    <s v="dell"/>
    <n v="1"/>
    <s v="AM"/>
    <d v="1899-12-30T11:05:35"/>
    <n v="295.47300000000001"/>
    <n v="12.046434210000001"/>
    <n v="1.65945724330821"/>
    <n v="117.41900000000001"/>
    <n v="4.7871726300000006"/>
    <s v="good"/>
    <m/>
  </r>
  <r>
    <s v="CSUD008_31.5"/>
    <x v="10"/>
    <x v="0"/>
    <x v="3"/>
    <n v="5.0999999999999997E-2"/>
    <d v="2022-08-17T00:00:00"/>
    <n v="3"/>
    <s v="asus"/>
    <n v="2"/>
    <s v="AM"/>
    <d v="1899-12-30T11:32:03"/>
    <n v="203.99700000000001"/>
    <n v="10.403847000000001"/>
    <d v="2022-08-17T00:00:00"/>
    <n v="3"/>
    <s v="asus"/>
    <n v="2"/>
    <s v="AM"/>
    <d v="1899-12-30T11:32:03"/>
    <n v="395.88900000000001"/>
    <n v="20.190338999999998"/>
    <n v="1.9406608920719421"/>
    <n v="191.892"/>
    <n v="9.7864919999999973"/>
    <s v="good"/>
    <s v="had to use slope from AquaResp; cycle_1 data file was missing"/>
  </r>
  <r>
    <s v="LCKM174_31.5"/>
    <x v="11"/>
    <x v="1"/>
    <x v="3"/>
    <n v="2.8799999999999999E-2"/>
    <d v="2022-08-17T00:00:00"/>
    <n v="4"/>
    <s v="dell"/>
    <n v="1"/>
    <s v="AM"/>
    <d v="1899-12-30T11:42:43"/>
    <n v="248.70599999999999"/>
    <n v="7.1627327999999997"/>
    <d v="2022-08-17T00:00:00"/>
    <n v="4"/>
    <s v="dell"/>
    <n v="1"/>
    <s v="AM"/>
    <d v="1899-12-30T11:42:43"/>
    <n v="374.63400000000001"/>
    <n v="10.7894592"/>
    <n v="1.5063327784613159"/>
    <n v="125.92800000000003"/>
    <n v="3.6267263999999999"/>
    <s v="good"/>
    <s v="used third cycle"/>
  </r>
  <r>
    <s v="CTON110_31.5"/>
    <x v="7"/>
    <x v="0"/>
    <x v="3"/>
    <n v="4.6899999999999997E-2"/>
    <d v="2022-08-17T00:00:00"/>
    <n v="4"/>
    <s v="asus"/>
    <n v="2"/>
    <s v="AM"/>
    <d v="1899-12-30T12:00:51"/>
    <n v="169.52799999999999"/>
    <n v="7.9508631999999988"/>
    <d v="2022-08-17T00:00:00"/>
    <n v="4"/>
    <s v="asus"/>
    <n v="2"/>
    <s v="AM"/>
    <d v="1899-12-30T12:00:51"/>
    <n v="294.86500000000001"/>
    <n v="13.8291685"/>
    <n v="1.7393291963569442"/>
    <n v="125.33700000000002"/>
    <n v="5.878305300000001"/>
    <s v="good"/>
    <m/>
  </r>
  <r>
    <s v="LCHA119_31.5"/>
    <x v="4"/>
    <x v="1"/>
    <x v="3"/>
    <n v="2.5610000000000001E-2"/>
    <d v="2022-08-17T00:00:00"/>
    <n v="2"/>
    <s v="dell"/>
    <n v="1"/>
    <s v="PM"/>
    <d v="1899-12-30T16:41:53"/>
    <n v="248.93600000000001"/>
    <n v="6.3752509600000007"/>
    <d v="2022-08-17T00:00:00"/>
    <n v="2"/>
    <s v="dell"/>
    <n v="1"/>
    <s v="PM"/>
    <d v="1899-12-30T16:41:53"/>
    <n v="398.79700000000003"/>
    <n v="10.213191170000002"/>
    <n v="1.6020061381238553"/>
    <n v="149.86100000000002"/>
    <n v="3.8379402100000011"/>
    <s v="okay"/>
    <m/>
  </r>
  <r>
    <s v="CSUD010_31.5"/>
    <x v="10"/>
    <x v="0"/>
    <x v="3"/>
    <n v="3.2239999999999998E-2"/>
    <d v="2022-08-17T00:00:00"/>
    <n v="1"/>
    <s v="asus"/>
    <n v="2"/>
    <s v="PM"/>
    <d v="1899-12-30T16:59:40"/>
    <n v="172.68"/>
    <n v="5.5672031999999998"/>
    <d v="2022-08-17T00:00:00"/>
    <n v="1"/>
    <s v="asus"/>
    <n v="2"/>
    <s v="PM"/>
    <d v="1899-12-30T16:59:40"/>
    <n v="510.00599999999997"/>
    <n v="16.44259344"/>
    <n v="2.9534746351633077"/>
    <n v="337.32599999999996"/>
    <n v="10.87539024"/>
    <s v="good"/>
    <m/>
  </r>
  <r>
    <s v="CVLA104_31.5"/>
    <x v="12"/>
    <x v="0"/>
    <x v="3"/>
    <n v="4.7050000000000002E-2"/>
    <d v="2022-08-17T00:00:00"/>
    <n v="3"/>
    <s v="dell"/>
    <n v="1"/>
    <s v="PM"/>
    <d v="1899-12-30T17:09:33"/>
    <n v="169.95099999999999"/>
    <n v="7.9961945500000002"/>
    <d v="2022-08-17T00:00:00"/>
    <n v="3"/>
    <s v="dell"/>
    <n v="1"/>
    <s v="PM"/>
    <d v="1899-12-30T17:09:33"/>
    <n v="363.85399999999998"/>
    <n v="17.119330699999999"/>
    <n v="2.1409347400132979"/>
    <n v="193.90299999999999"/>
    <n v="9.1231361499999988"/>
    <s v="good"/>
    <m/>
  </r>
  <r>
    <s v="LCKM158_31.5"/>
    <x v="11"/>
    <x v="1"/>
    <x v="3"/>
    <n v="3.4569999999999997E-2"/>
    <d v="2022-08-14T00:00:00"/>
    <n v="1"/>
    <s v="dell"/>
    <n v="1"/>
    <s v="AM"/>
    <d v="1899-12-30T12:08:56"/>
    <n v="172.119"/>
    <n v="5.9501538299999996"/>
    <d v="2022-08-18T00:00:00"/>
    <n v="2"/>
    <s v="dell"/>
    <n v="1"/>
    <s v="AM"/>
    <d v="1899-12-30T10:28:59"/>
    <n v="274.37299999999999"/>
    <n v="9.4850746099999981"/>
    <n v="1.5940889733265937"/>
    <n v="102.25399999999999"/>
    <n v="3.5349207799999984"/>
    <s v="okay"/>
    <s v="okay swim, was second attempt to get max"/>
  </r>
  <r>
    <s v="LCHA135_31.5"/>
    <x v="4"/>
    <x v="1"/>
    <x v="3"/>
    <n v="3.524E-2"/>
    <d v="2022-08-15T00:00:00"/>
    <n v="3"/>
    <s v="dell"/>
    <n v="1"/>
    <s v="AM"/>
    <d v="1899-12-30T12:23:26"/>
    <n v="171.292"/>
    <n v="6.0363300799999999"/>
    <d v="2022-08-18T00:00:00"/>
    <n v="1"/>
    <s v="asus"/>
    <n v="2"/>
    <s v="AM"/>
    <d v="1899-12-30T10:46:59"/>
    <n v="321.88799999999998"/>
    <n v="11.343333119999999"/>
    <n v="1.8791770777385983"/>
    <n v="150.59599999999998"/>
    <n v="5.3070030399999988"/>
    <s v="good"/>
    <m/>
  </r>
  <r>
    <s v="LKES143_31.5"/>
    <x v="9"/>
    <x v="1"/>
    <x v="3"/>
    <n v="4.0050000000000002E-2"/>
    <d v="2022-08-15T00:00:00"/>
    <n v="4"/>
    <s v="asus"/>
    <n v="2"/>
    <s v="AM"/>
    <d v="1899-12-30T13:09:13"/>
    <n v="240.858"/>
    <n v="9.6463629000000015"/>
    <d v="2022-08-18T00:00:00"/>
    <n v="3"/>
    <s v="dell"/>
    <n v="1"/>
    <s v="AM"/>
    <d v="1899-12-30T11:53:28"/>
    <n v="352.59800000000001"/>
    <n v="14.121549900000002"/>
    <n v="1.4639248021655913"/>
    <n v="111.74000000000001"/>
    <n v="4.475187"/>
    <s v="good"/>
    <m/>
  </r>
  <r>
    <s v="CTON065_31.5"/>
    <x v="7"/>
    <x v="0"/>
    <x v="3"/>
    <n v="5.2780000000000001E-2"/>
    <d v="2022-08-16T00:00:00"/>
    <n v="2"/>
    <s v="asus"/>
    <n v="2"/>
    <s v="AM"/>
    <d v="1899-12-30T11:01:43"/>
    <n v="189.893"/>
    <n v="10.02255254"/>
    <d v="2022-08-18T00:00:00"/>
    <n v="2"/>
    <s v="asus"/>
    <n v="2"/>
    <s v="AM"/>
    <d v="1899-12-30T12:13:10"/>
    <n v="359.339"/>
    <n v="18.965912419999999"/>
    <n v="1.892323571695639"/>
    <n v="169.446"/>
    <n v="8.9433598799999992"/>
    <s v="good"/>
    <m/>
  </r>
  <r>
    <s v="LCHA125_31.5"/>
    <x v="4"/>
    <x v="1"/>
    <x v="3"/>
    <n v="3.2030000000000003E-2"/>
    <d v="2022-08-16T00:00:00"/>
    <n v="1"/>
    <s v="asus"/>
    <n v="2"/>
    <s v="PM"/>
    <d v="1899-12-30T16:40:55"/>
    <n v="188.417"/>
    <n v="6.0349965100000009"/>
    <d v="2022-08-15T00:00:00"/>
    <n v="3"/>
    <s v="dell"/>
    <n v="1"/>
    <s v="AM"/>
    <d v="1899-12-30T12:23:06"/>
    <n v="309.17700000000002"/>
    <n v="9.9029393100000007"/>
    <n v="1.6409188130582697"/>
    <n v="120.76000000000002"/>
    <n v="3.8679427999999998"/>
    <s v="good"/>
    <s v="used second slope"/>
  </r>
  <r>
    <s v="CTON110_31.5"/>
    <x v="7"/>
    <x v="0"/>
    <x v="3"/>
    <n v="4.6899999999999997E-2"/>
    <d v="2022-08-17T00:00:00"/>
    <n v="4"/>
    <s v="asus"/>
    <n v="2"/>
    <s v="AM"/>
    <d v="1899-12-30T12:00:51"/>
    <n v="169.52799999999999"/>
    <n v="7.9508631999999988"/>
    <d v="2022-08-18T00:00:00"/>
    <n v="3"/>
    <s v="asus"/>
    <n v="2"/>
    <s v="AM"/>
    <d v="1899-12-30T12:44:24"/>
    <n v="376.678"/>
    <n v="17.6661982"/>
    <n v="2.2219220423764807"/>
    <n v="207.15"/>
    <n v="9.7153350000000014"/>
    <s v="good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s v="LCHA138_31.5"/>
    <x v="0"/>
    <s v="Leading"/>
    <x v="0"/>
    <n v="2.0719999999999999E-2"/>
    <d v="2022-08-16T00:00:00"/>
    <n v="4"/>
    <s v="asus"/>
    <n v="2"/>
    <s v="PM"/>
    <d v="1899-12-30T17:56:41"/>
    <n v="196.08600000000001"/>
    <n v="4.0629019199999998"/>
    <d v="2022-08-16T00:00:00"/>
    <n v="4"/>
    <s v="asus"/>
    <n v="2"/>
    <s v="PM"/>
    <d v="1899-12-30T17:56:41"/>
    <n v="397.072"/>
    <n v="8.2273318399999997"/>
    <n v="2.0249890354232325"/>
    <n v="200.98599999999999"/>
    <n v="4.1644299199999999"/>
    <s v="good"/>
  </r>
  <r>
    <s v="LCHA113_27"/>
    <x v="0"/>
    <s v="Leading"/>
    <x v="1"/>
    <n v="2.445E-2"/>
    <d v="2022-06-15T00:00:00"/>
    <n v="4"/>
    <s v="dell"/>
    <n v="1"/>
    <s v="PM"/>
    <s v="NA"/>
    <n v="177.65600000000001"/>
    <n v="4.3436892"/>
    <d v="2022-06-27T00:00:00"/>
    <n v="4"/>
    <s v="dell"/>
    <n v="1"/>
    <s v="AM"/>
    <d v="1899-12-30T12:37:00"/>
    <n v="267.27269999999999"/>
    <n v="6.5348175149999994"/>
    <n v="1.5044394785428017"/>
    <n v="89.61669999999998"/>
    <n v="2.1911283149999994"/>
    <s v="good"/>
  </r>
  <r>
    <s v="LCHA136_27"/>
    <x v="0"/>
    <s v="Leading"/>
    <x v="1"/>
    <n v="2.9219999999999999E-2"/>
    <d v="2022-06-15T00:00:00"/>
    <n v="1"/>
    <s v="dell"/>
    <n v="1"/>
    <s v="AM"/>
    <s v="NA"/>
    <n v="208.52"/>
    <n v="6.0929544"/>
    <d v="2022-06-29T00:00:00"/>
    <n v="3"/>
    <s v="dell"/>
    <n v="1"/>
    <s v="PM"/>
    <d v="1899-12-30T15:39:00"/>
    <n v="383.11099999999999"/>
    <n v="11.19450342"/>
    <n v="1.837286591214272"/>
    <n v="174.59099999999998"/>
    <n v="5.1015490200000002"/>
    <s v="poor"/>
  </r>
  <r>
    <s v="LCHA125_27"/>
    <x v="0"/>
    <s v="Leading"/>
    <x v="1"/>
    <n v="3.2030000000000003E-2"/>
    <d v="2022-06-25T00:00:00"/>
    <n v="2"/>
    <s v="dell"/>
    <n v="1"/>
    <s v="AM"/>
    <d v="1899-12-30T10:56:00"/>
    <n v="121.42100000000001"/>
    <n v="3.8891146300000003"/>
    <d v="2022-06-29T00:00:00"/>
    <n v="3"/>
    <s v="asus"/>
    <n v="2"/>
    <s v="AM"/>
    <d v="1899-12-30T12:22:00"/>
    <n v="320.101"/>
    <n v="10.252835030000002"/>
    <n v="2.6362902628046219"/>
    <n v="198.68"/>
    <n v="6.3637204000000018"/>
    <s v="good"/>
  </r>
  <r>
    <s v="LCHA135_27"/>
    <x v="0"/>
    <s v="Leading"/>
    <x v="1"/>
    <n v="3.524E-2"/>
    <d v="2022-06-25T00:00:00"/>
    <n v="4"/>
    <s v="dell"/>
    <n v="1"/>
    <s v="AM"/>
    <d v="1899-12-30T10:56:00"/>
    <n v="206.53"/>
    <n v="7.2781172000000005"/>
    <d v="2022-07-01T00:00:00"/>
    <n v="4"/>
    <s v="dell"/>
    <n v="1"/>
    <s v="PM"/>
    <d v="1899-12-30T14:33:00"/>
    <n v="264.95600000000002"/>
    <n v="9.3370494400000013"/>
    <n v="1.2828935263642087"/>
    <n v="58.426000000000016"/>
    <n v="2.0589322400000007"/>
    <s v="good"/>
  </r>
  <r>
    <s v="LCHA135_28.5"/>
    <x v="0"/>
    <s v="Leading"/>
    <x v="2"/>
    <n v="3.524E-2"/>
    <d v="2022-07-16T00:00:00"/>
    <n v="3"/>
    <s v="asus"/>
    <n v="2"/>
    <s v="AM"/>
    <d v="1899-12-30T11:30:00"/>
    <n v="189.83600000000001"/>
    <n v="6.6898206400000007"/>
    <d v="2022-07-16T00:00:00"/>
    <n v="3"/>
    <s v="asus"/>
    <n v="2"/>
    <s v="AM"/>
    <d v="1899-12-30T11:30:00"/>
    <n v="397.18099999999998"/>
    <n v="13.996658439999999"/>
    <n v="2.0922322425672681"/>
    <n v="207.34499999999997"/>
    <n v="7.3068377999999985"/>
    <s v="good"/>
  </r>
  <r>
    <s v="LCHA114_30"/>
    <x v="0"/>
    <s v="Leading"/>
    <x v="3"/>
    <n v="3.9050000000000001E-2"/>
    <d v="2022-07-30T00:00:00"/>
    <n v="1"/>
    <s v="asus"/>
    <n v="2"/>
    <s v="PM"/>
    <d v="1899-12-30T14:37:00"/>
    <n v="176.786"/>
    <n v="6.9034933000000001"/>
    <d v="2022-07-30T00:00:00"/>
    <n v="1"/>
    <s v="asus"/>
    <n v="2"/>
    <s v="PM"/>
    <d v="1899-12-30T14:37:00"/>
    <n v="372.50700000000001"/>
    <n v="14.54639835"/>
    <n v="2.1071068976050138"/>
    <n v="195.721"/>
    <n v="7.6429050500000004"/>
    <s v="good"/>
  </r>
  <r>
    <s v="LCHA132_27"/>
    <x v="0"/>
    <s v="Leading"/>
    <x v="1"/>
    <n v="2.6329999999999999E-2"/>
    <d v="2022-06-14T00:00:00"/>
    <n v="2"/>
    <s v="asus"/>
    <n v="2"/>
    <s v="AM"/>
    <s v="NA"/>
    <n v="177.67099999999999"/>
    <n v="4.6780774300000001"/>
    <d v="2022-06-26T00:00:00"/>
    <n v="2"/>
    <s v="asus"/>
    <n v="2"/>
    <s v="PM"/>
    <d v="1899-12-30T15:58:00"/>
    <n v="196.08"/>
    <n v="5.1627863999999999"/>
    <n v="1.1036128574725195"/>
    <n v="18.40900000000002"/>
    <n v="0.48470896999999979"/>
    <s v="poor"/>
  </r>
  <r>
    <s v="LCHA124_27"/>
    <x v="0"/>
    <s v="Leading"/>
    <x v="1"/>
    <n v="3.6839999999999998E-2"/>
    <d v="2022-06-15T00:00:00"/>
    <n v="4"/>
    <s v="asus"/>
    <n v="2"/>
    <s v="AM"/>
    <s v="NA"/>
    <n v="181.62799999999999"/>
    <n v="6.6911755199999989"/>
    <d v="2022-07-01T00:00:00"/>
    <n v="2"/>
    <s v="dell"/>
    <n v="1"/>
    <s v="PM"/>
    <d v="1899-12-30T13:26:00"/>
    <n v="254.59100000000001"/>
    <n v="9.3791324399999993"/>
    <n v="1.4017166956636644"/>
    <n v="72.963000000000022"/>
    <n v="2.6879569200000004"/>
    <s v="good"/>
  </r>
  <r>
    <s v="LCHA138_27"/>
    <x v="0"/>
    <s v="Leading"/>
    <x v="1"/>
    <n v="2.0719999999999999E-2"/>
    <d v="2022-06-16T00:00:00"/>
    <n v="3"/>
    <s v="dell"/>
    <n v="1"/>
    <s v="PM"/>
    <s v="NA"/>
    <n v="145.953"/>
    <n v="3.0241461599999999"/>
    <d v="2022-06-27T00:00:00"/>
    <n v="2"/>
    <s v="dell"/>
    <n v="1"/>
    <s v="PM"/>
    <d v="1899-12-30T14:56:00"/>
    <n v="358.12414454737944"/>
    <n v="7.4203322750217016"/>
    <n v="2.4536949877520806"/>
    <n v="212.17114454737944"/>
    <n v="4.3961861150217016"/>
    <s v="good"/>
  </r>
  <r>
    <s v="LCHA114_27"/>
    <x v="0"/>
    <s v="Leading"/>
    <x v="1"/>
    <n v="3.9050000000000001E-2"/>
    <d v="2022-06-25T00:00:00"/>
    <n v="2"/>
    <s v="asus"/>
    <n v="2"/>
    <s v="AM"/>
    <d v="1899-12-30T10:25:00"/>
    <n v="121.42100000000001"/>
    <n v="4.7414900500000003"/>
    <d v="2022-06-27T00:00:00"/>
    <n v="3"/>
    <s v="asus"/>
    <n v="2"/>
    <s v="PM"/>
    <d v="1899-12-30T15:45:00"/>
    <n v="360.34483405725666"/>
    <n v="14.071465769935873"/>
    <n v="2.9677307389764263"/>
    <n v="238.92383405725667"/>
    <n v="9.3299757199358737"/>
    <s v="good"/>
  </r>
  <r>
    <s v="LCHA125_28.5"/>
    <x v="0"/>
    <s v="Leading"/>
    <x v="2"/>
    <n v="3.2030000000000003E-2"/>
    <d v="2022-07-15T00:00:00"/>
    <n v="3"/>
    <s v="dell"/>
    <n v="1"/>
    <s v="PM"/>
    <d v="1899-12-30T15:53:00"/>
    <n v="156.36000000000001"/>
    <n v="5.0082108000000005"/>
    <d v="2022-07-15T00:00:00"/>
    <n v="3"/>
    <s v="dell"/>
    <n v="1"/>
    <s v="PM"/>
    <d v="1899-12-30T15:53:00"/>
    <n v="243.94800000000001"/>
    <n v="7.8136544400000005"/>
    <n v="1.5601688411358403"/>
    <n v="87.587999999999994"/>
    <n v="2.80544364"/>
    <s v="good"/>
  </r>
  <r>
    <s v="LCHA136_28.5"/>
    <x v="0"/>
    <s v="Leading"/>
    <x v="2"/>
    <n v="2.9219999999999999E-2"/>
    <d v="2022-07-16T00:00:00"/>
    <n v="2"/>
    <s v="dell"/>
    <n v="1"/>
    <s v="AM"/>
    <d v="1899-12-30T10:11:00"/>
    <n v="196.69300000000001"/>
    <n v="5.7473694599999998"/>
    <d v="2022-07-16T00:00:00"/>
    <n v="2"/>
    <s v="dell"/>
    <n v="1"/>
    <s v="AM"/>
    <d v="1899-12-30T10:11:00"/>
    <n v="362.60599999999999"/>
    <n v="10.59534732"/>
    <n v="1.8435124788375792"/>
    <n v="165.91299999999998"/>
    <n v="4.8479778600000003"/>
    <s v="poor"/>
  </r>
  <r>
    <s v="LCHA138_28.5"/>
    <x v="0"/>
    <s v="Leading"/>
    <x v="2"/>
    <n v="2.0719999999999999E-2"/>
    <d v="2022-07-16T00:00:00"/>
    <n v="1"/>
    <s v="asus"/>
    <n v="2"/>
    <s v="PM"/>
    <d v="1899-12-30T16:06:00"/>
    <n v="144.46100000000001"/>
    <n v="2.9932319199999999"/>
    <d v="2022-07-16T00:00:00"/>
    <n v="1"/>
    <s v="asus"/>
    <n v="2"/>
    <s v="PM"/>
    <d v="1899-12-30T16:06:00"/>
    <n v="334.745"/>
    <n v="6.9359164"/>
    <n v="2.3171997978693208"/>
    <n v="190.28399999999999"/>
    <n v="3.94268448"/>
    <s v="good"/>
  </r>
  <r>
    <s v="LCHA113_28.5"/>
    <x v="0"/>
    <s v="Leading"/>
    <x v="2"/>
    <n v="2.445E-2"/>
    <d v="2022-07-18T00:00:00"/>
    <n v="4"/>
    <s v="dell"/>
    <n v="1"/>
    <s v="AM"/>
    <d v="1899-12-30T11:13:00"/>
    <n v="223.703"/>
    <n v="5.4695383499999997"/>
    <d v="2022-07-18T00:00:00"/>
    <n v="4"/>
    <s v="asus"/>
    <n v="2"/>
    <s v="AM"/>
    <d v="1899-12-30T11:13:00"/>
    <n v="395.81700000000001"/>
    <n v="9.6777256499999993"/>
    <n v="1.7693861950890244"/>
    <n v="172.114"/>
    <n v="4.2081872999999996"/>
    <s v="okay"/>
  </r>
  <r>
    <s v="LCHA114_28.5"/>
    <x v="0"/>
    <s v="Leading"/>
    <x v="2"/>
    <n v="3.9050000000000001E-2"/>
    <d v="2022-07-18T00:00:00"/>
    <n v="4"/>
    <s v="asus"/>
    <n v="2"/>
    <s v="AM"/>
    <d v="1899-12-30T11:24:00"/>
    <n v="166.31200000000001"/>
    <n v="6.4944836000000006"/>
    <d v="2022-07-18T00:00:00"/>
    <n v="4"/>
    <s v="dell"/>
    <n v="1"/>
    <s v="AM"/>
    <d v="1899-12-30T11:24:00"/>
    <n v="264.875"/>
    <n v="10.34336875"/>
    <n v="1.5926391360815815"/>
    <n v="98.562999999999988"/>
    <n v="3.8488851499999992"/>
    <s v="good"/>
  </r>
  <r>
    <s v="LCHA119_28.5 "/>
    <x v="0"/>
    <s v="Leading"/>
    <x v="2"/>
    <n v="2.5610000000000001E-2"/>
    <d v="2022-07-18T00:00:00"/>
    <n v="2"/>
    <s v="asus"/>
    <n v="2"/>
    <s v="PM"/>
    <d v="1899-12-30T16:01:00"/>
    <n v="236.03399999999999"/>
    <n v="6.0448307400000001"/>
    <d v="2022-07-18T00:00:00"/>
    <n v="2"/>
    <s v="asus"/>
    <n v="2"/>
    <s v="PM"/>
    <d v="1899-12-30T16:01:00"/>
    <n v="321.03399999999999"/>
    <n v="8.22168074"/>
    <n v="1.3601176101748054"/>
    <n v="85"/>
    <n v="2.17685"/>
    <s v="good"/>
  </r>
  <r>
    <s v="LCHA125_30"/>
    <x v="0"/>
    <s v="Leading"/>
    <x v="3"/>
    <n v="3.2030000000000003E-2"/>
    <d v="2022-07-30T00:00:00"/>
    <n v="3"/>
    <s v="asus"/>
    <n v="2"/>
    <s v="PM"/>
    <d v="1899-12-30T15:34:00"/>
    <n v="205.352"/>
    <n v="6.5774245600000008"/>
    <d v="2022-07-30T00:00:00"/>
    <n v="3"/>
    <s v="asus"/>
    <n v="2"/>
    <s v="PM"/>
    <d v="1899-12-30T15:34:00"/>
    <n v="249.37299999999999"/>
    <n v="7.9874171900000004"/>
    <n v="1.2143684989676262"/>
    <n v="44.020999999999987"/>
    <n v="1.4099926299999996"/>
    <s v="good"/>
  </r>
  <r>
    <s v="LCHA138_30"/>
    <x v="0"/>
    <s v="Leading"/>
    <x v="3"/>
    <n v="2.0719999999999999E-2"/>
    <d v="2022-07-30T00:00:00"/>
    <n v="2"/>
    <s v="asus"/>
    <n v="2"/>
    <s v="PM"/>
    <d v="1899-12-30T15:05:00"/>
    <n v="174.154"/>
    <n v="3.6084708799999996"/>
    <d v="2022-07-30T00:00:00"/>
    <n v="2"/>
    <s v="asus"/>
    <n v="2"/>
    <s v="PM"/>
    <d v="1899-12-30T15:05:00"/>
    <n v="419.80200000000002"/>
    <n v="8.6982974399999993"/>
    <n v="2.4105217221539559"/>
    <n v="245.64800000000002"/>
    <n v="5.0898265599999997"/>
    <s v="good"/>
  </r>
  <r>
    <s v="LCHA135_30"/>
    <x v="0"/>
    <s v="Leading"/>
    <x v="3"/>
    <n v="3.524E-2"/>
    <d v="2022-07-31T00:00:00"/>
    <n v="2"/>
    <s v="dell"/>
    <n v="1"/>
    <s v="PM"/>
    <d v="1899-12-30T16:16:00"/>
    <n v="146.43530000000001"/>
    <n v="5.1603799720000003"/>
    <d v="2022-07-31T00:00:00"/>
    <n v="2"/>
    <s v="dell"/>
    <n v="1"/>
    <s v="PM"/>
    <d v="1899-12-30T16:16:00"/>
    <n v="368.71800000000002"/>
    <n v="12.99362232"/>
    <n v="2.5179584430803228"/>
    <n v="222.28270000000001"/>
    <n v="7.8332423479999997"/>
    <s v="good"/>
  </r>
  <r>
    <s v="LCHA113_30"/>
    <x v="0"/>
    <s v="Leading"/>
    <x v="3"/>
    <n v="2.445E-2"/>
    <d v="2022-08-02T00:00:00"/>
    <n v="3"/>
    <s v="asus"/>
    <n v="2"/>
    <s v="AM"/>
    <d v="1899-12-30T10:17:00"/>
    <n v="215.46899999999999"/>
    <n v="5.2682170499999996"/>
    <d v="2022-08-02T00:00:00"/>
    <n v="3"/>
    <s v="asus"/>
    <n v="2"/>
    <s v="AM"/>
    <d v="1899-12-30T10:17:00"/>
    <n v="222.42599999999999"/>
    <n v="5.4383156999999995"/>
    <n v="1.0322877072803975"/>
    <n v="6.9569999999999936"/>
    <n v="0.17009864999999991"/>
    <s v="poor"/>
  </r>
  <r>
    <s v="LCHA119_30"/>
    <x v="0"/>
    <s v="Leading"/>
    <x v="3"/>
    <n v="2.5610000000000001E-2"/>
    <d v="2022-08-02T00:00:00"/>
    <n v="2"/>
    <s v="asus"/>
    <n v="2"/>
    <s v="AM"/>
    <d v="1899-12-30T09:49:00"/>
    <n v="195.36500000000001"/>
    <n v="5.0032976500000004"/>
    <d v="2022-08-02T00:00:00"/>
    <n v="2"/>
    <s v="asus"/>
    <n v="2"/>
    <s v="AM"/>
    <d v="1899-12-30T09:49:00"/>
    <n v="336.58100000000002"/>
    <n v="8.6198394100000009"/>
    <n v="1.7228316228597753"/>
    <n v="141.21600000000001"/>
    <n v="3.6165417600000005"/>
    <s v="poor"/>
  </r>
  <r>
    <s v="LCHA136_31.5"/>
    <x v="0"/>
    <s v="Leading"/>
    <x v="0"/>
    <n v="2.9219999999999999E-2"/>
    <d v="2022-08-15T00:00:00"/>
    <n v="2"/>
    <s v="asus"/>
    <n v="2"/>
    <s v="AM"/>
    <d v="1899-12-30T12:23:26"/>
    <n v="190.85400000000001"/>
    <n v="5.5767538800000001"/>
    <d v="2022-08-15T00:00:00"/>
    <n v="2"/>
    <s v="asus"/>
    <n v="2"/>
    <s v="AM"/>
    <d v="1899-12-30T12:23:26"/>
    <n v="420.387"/>
    <n v="12.28370814"/>
    <n v="2.2026627683988806"/>
    <n v="229.53299999999999"/>
    <n v="6.7069542599999998"/>
    <s v="good"/>
  </r>
  <r>
    <s v="LCHA114_31.5"/>
    <x v="0"/>
    <s v="Leading"/>
    <x v="0"/>
    <n v="3.9050000000000001E-2"/>
    <d v="2022-08-16T00:00:00"/>
    <n v="1"/>
    <s v="dell"/>
    <n v="1"/>
    <s v="PM"/>
    <d v="1899-12-30T16:22:47"/>
    <n v="145.42400000000001"/>
    <n v="5.6788072000000005"/>
    <d v="2022-08-16T00:00:00"/>
    <n v="1"/>
    <s v="dell"/>
    <n v="1"/>
    <s v="PM"/>
    <d v="1899-12-30T16:22:47"/>
    <n v="378.96699999999998"/>
    <n v="14.79866135"/>
    <n v="2.6059453735284408"/>
    <n v="233.54299999999998"/>
    <n v="9.1198541499999983"/>
    <s v="good"/>
  </r>
  <r>
    <s v="LCHA119_31.5"/>
    <x v="0"/>
    <s v="Leading"/>
    <x v="0"/>
    <n v="2.5610000000000001E-2"/>
    <d v="2022-08-17T00:00:00"/>
    <n v="2"/>
    <s v="dell"/>
    <n v="1"/>
    <s v="PM"/>
    <d v="1899-12-30T16:41:53"/>
    <n v="248.93600000000001"/>
    <n v="6.3752509600000007"/>
    <d v="2022-08-17T00:00:00"/>
    <n v="2"/>
    <s v="dell"/>
    <n v="1"/>
    <s v="PM"/>
    <d v="1899-12-30T16:41:53"/>
    <n v="398.79700000000003"/>
    <n v="10.213191170000002"/>
    <n v="1.6020061381238553"/>
    <n v="149.86100000000002"/>
    <n v="3.8379402100000011"/>
    <s v="okay"/>
  </r>
  <r>
    <s v="LCHA135_31.5"/>
    <x v="0"/>
    <s v="Leading"/>
    <x v="0"/>
    <n v="3.524E-2"/>
    <d v="2022-08-15T00:00:00"/>
    <n v="3"/>
    <s v="dell"/>
    <n v="1"/>
    <s v="AM"/>
    <d v="1899-12-30T12:23:26"/>
    <n v="171.292"/>
    <n v="6.0363300799999999"/>
    <d v="2022-08-18T00:00:00"/>
    <n v="1"/>
    <s v="asus"/>
    <n v="2"/>
    <s v="AM"/>
    <d v="1899-12-30T10:46:59"/>
    <n v="321.88799999999998"/>
    <n v="11.343333119999999"/>
    <n v="1.8791770777385983"/>
    <n v="150.59599999999998"/>
    <n v="5.3070030399999988"/>
    <s v="good"/>
  </r>
  <r>
    <s v="LCHA125_31.5"/>
    <x v="0"/>
    <s v="Leading"/>
    <x v="0"/>
    <n v="3.2030000000000003E-2"/>
    <d v="2022-08-16T00:00:00"/>
    <n v="1"/>
    <s v="asus"/>
    <n v="2"/>
    <s v="PM"/>
    <d v="1899-12-30T16:40:55"/>
    <n v="188.417"/>
    <n v="6.0349965100000009"/>
    <d v="2022-08-15T00:00:00"/>
    <n v="3"/>
    <s v="dell"/>
    <n v="1"/>
    <s v="AM"/>
    <d v="1899-12-30T12:23:06"/>
    <n v="309.17700000000002"/>
    <n v="9.9029393100000007"/>
    <n v="1.6409188130582697"/>
    <n v="120.76000000000002"/>
    <n v="3.8679427999999998"/>
    <s v="good"/>
  </r>
  <r>
    <s v="LCHA119_27"/>
    <x v="0"/>
    <s v="Leading"/>
    <x v="1"/>
    <n v="2.5610000000000001E-2"/>
    <d v="2022-06-16T00:00:00"/>
    <n v="3"/>
    <s v="dell"/>
    <n v="1"/>
    <s v="AM"/>
    <s v="NA"/>
    <n v="174.78899999999999"/>
    <n v="4.4763462899999995"/>
    <d v="2022-06-28T00:00:00"/>
    <n v="3"/>
    <s v="asus"/>
    <n v="2"/>
    <s v="AM"/>
    <d v="1899-12-30T11:55:00"/>
    <n v="261.22127550919947"/>
    <n v="6.6898768657905983"/>
    <n v="1.4944949368049447"/>
    <n v="86.432275509199485"/>
    <n v="2.2135305757905988"/>
    <s v="poor"/>
  </r>
  <r>
    <s v="LCHA136_30"/>
    <x v="0"/>
    <s v="Leading"/>
    <x v="3"/>
    <n v="2.9219999999999999E-2"/>
    <d v="2022-08-01T00:00:00"/>
    <n v="3"/>
    <s v="asus"/>
    <n v="2"/>
    <s v="PM"/>
    <d v="1899-12-30T17:09:00"/>
    <n v="223.803"/>
    <n v="6.5395236599999995"/>
    <d v="2022-08-01T00:00:00"/>
    <n v="3"/>
    <s v="asus"/>
    <n v="2"/>
    <s v="PM"/>
    <d v="1899-12-30T17:09:00"/>
    <n v="428.75099999999998"/>
    <n v="12.528104219999999"/>
    <n v="1.9157517995737321"/>
    <n v="204.94799999999998"/>
    <n v="5.9885805599999999"/>
    <s v="poor"/>
  </r>
  <r>
    <s v="LCKM162_27"/>
    <x v="1"/>
    <s v="Leading"/>
    <x v="1"/>
    <n v="3.075E-2"/>
    <d v="2022-06-13T00:00:00"/>
    <n v="3"/>
    <s v="dell"/>
    <n v="1"/>
    <s v="AM"/>
    <s v="NA"/>
    <n v="171.37899999999999"/>
    <n v="5.2699042499999997"/>
    <d v="2022-06-28T00:00:00"/>
    <n v="2"/>
    <s v="asus"/>
    <n v="2"/>
    <s v="AM"/>
    <d v="1899-12-30T11:24:00"/>
    <n v="293.81877841844789"/>
    <n v="9.0349274363672727"/>
    <n v="1.7144386326122099"/>
    <n v="122.4397784184479"/>
    <n v="3.765023186367273"/>
    <s v="good"/>
  </r>
  <r>
    <s v="LCKM176_27"/>
    <x v="1"/>
    <s v="Leading"/>
    <x v="1"/>
    <n v="1.345E-2"/>
    <d v="2022-06-13T00:00:00"/>
    <n v="2"/>
    <s v="dell"/>
    <n v="1"/>
    <s v="AM"/>
    <s v="NA"/>
    <n v="205.41399999999999"/>
    <n v="2.7628182999999997"/>
    <d v="2022-06-27T00:00:00"/>
    <n v="2"/>
    <s v="asus"/>
    <n v="2"/>
    <s v="AM"/>
    <d v="1899-12-30T12:58:00"/>
    <n v="473.88920000000002"/>
    <n v="6.3738097400000004"/>
    <n v="2.3069956283408142"/>
    <n v="268.47520000000003"/>
    <n v="3.6109914400000007"/>
    <s v="good"/>
  </r>
  <r>
    <s v="LCKM173_27"/>
    <x v="1"/>
    <s v="Leading"/>
    <x v="1"/>
    <n v="3.0079999999999999E-2"/>
    <d v="2022-06-14T00:00:00"/>
    <n v="2"/>
    <s v="dell"/>
    <n v="1"/>
    <s v="PM"/>
    <s v="NA"/>
    <n v="202.44300000000001"/>
    <n v="6.0894854399999998"/>
    <d v="2022-06-26T00:00:00"/>
    <n v="1"/>
    <s v="asus"/>
    <n v="2"/>
    <s v="PM"/>
    <d v="1899-12-30T15:28:00"/>
    <n v="317.3836"/>
    <n v="9.5468986880000006"/>
    <n v="1.56776771733278"/>
    <n v="114.94059999999999"/>
    <n v="3.4574132480000008"/>
    <s v="good"/>
  </r>
  <r>
    <s v="LCKM180_27"/>
    <x v="1"/>
    <s v="Leading"/>
    <x v="1"/>
    <n v="2.418E-2"/>
    <d v="2022-06-14T00:00:00"/>
    <n v="1"/>
    <s v="asus"/>
    <n v="2"/>
    <s v="PM"/>
    <s v="NA"/>
    <n v="198.71299999999999"/>
    <n v="4.8048803399999995"/>
    <d v="2022-06-27T00:00:00"/>
    <n v="2"/>
    <s v="asus"/>
    <n v="2"/>
    <s v="AM"/>
    <d v="1899-12-30T10:53:00"/>
    <n v="343.51397546801127"/>
    <n v="8.3061679268165118"/>
    <n v="1.7286940233805099"/>
    <n v="144.80097546801127"/>
    <n v="3.5012875868165123"/>
    <s v="good"/>
  </r>
  <r>
    <s v="LCKM154_27"/>
    <x v="1"/>
    <s v="Leading"/>
    <x v="1"/>
    <n v="2.8000000000000001E-2"/>
    <d v="2022-06-15T00:00:00"/>
    <n v="2"/>
    <s v="dell"/>
    <n v="1"/>
    <s v="AM"/>
    <s v="NA"/>
    <n v="180.196"/>
    <n v="5.0454879999999998"/>
    <d v="2022-06-29T00:00:00"/>
    <n v="2"/>
    <s v="dell"/>
    <n v="1"/>
    <s v="AM"/>
    <d v="1899-12-30T10:40:00"/>
    <n v="536.54399999999998"/>
    <n v="15.023232"/>
    <n v="2.9775577704277563"/>
    <n v="356.34799999999996"/>
    <n v="9.9777440000000013"/>
    <s v="good"/>
  </r>
  <r>
    <s v="LCKM174_27"/>
    <x v="1"/>
    <s v="Leading"/>
    <x v="1"/>
    <n v="2.8799999999999999E-2"/>
    <d v="2022-06-15T00:00:00"/>
    <n v="2"/>
    <s v="asus"/>
    <n v="2"/>
    <s v="AM"/>
    <s v="NA"/>
    <n v="186.24700000000001"/>
    <n v="5.3639136000000001"/>
    <d v="2022-06-28T00:00:00"/>
    <n v="3"/>
    <s v="dell"/>
    <n v="1"/>
    <s v="AM"/>
    <d v="1899-12-30T11:36:00"/>
    <n v="487.88560382490181"/>
    <n v="14.051105390157172"/>
    <n v="2.6195622148270941"/>
    <n v="301.63860382490179"/>
    <n v="8.687191790157172"/>
    <s v="good"/>
  </r>
  <r>
    <s v="LCKM163_27"/>
    <x v="1"/>
    <s v="Leading"/>
    <x v="1"/>
    <n v="2.3709999999999998E-2"/>
    <d v="2022-06-16T00:00:00"/>
    <n v="2"/>
    <s v="dell"/>
    <n v="1"/>
    <s v="AM"/>
    <s v="NA"/>
    <n v="134.80699999999999"/>
    <n v="3.1962739699999996"/>
    <d v="2022-06-26T00:00:00"/>
    <n v="2"/>
    <s v="dell"/>
    <n v="1"/>
    <s v="PM"/>
    <d v="1899-12-30T15:41:00"/>
    <n v="365.07639999999998"/>
    <n v="8.655961443999999"/>
    <n v="2.7081412686284838"/>
    <n v="230.26939999999999"/>
    <n v="5.459687473999999"/>
    <s v="good"/>
  </r>
  <r>
    <s v="LCKM165_27"/>
    <x v="1"/>
    <s v="Leading"/>
    <x v="1"/>
    <n v="3.1699999999999999E-2"/>
    <d v="2022-06-16T00:00:00"/>
    <n v="2"/>
    <s v="asus"/>
    <n v="2"/>
    <s v="AM"/>
    <s v="NA"/>
    <n v="181.62799999999999"/>
    <n v="5.7576075999999992"/>
    <d v="2022-06-26T00:00:00"/>
    <n v="3"/>
    <s v="dell"/>
    <n v="1"/>
    <s v="PM"/>
    <d v="1899-12-30T16:10:00"/>
    <n v="359.78597799805897"/>
    <n v="11.40521550253847"/>
    <n v="1.9808948950495464"/>
    <n v="178.15797799805898"/>
    <n v="5.6476079025384704"/>
    <s v="good"/>
  </r>
  <r>
    <s v="LCKM166_27"/>
    <x v="1"/>
    <s v="Leading"/>
    <x v="1"/>
    <n v="2.7879999999999999E-2"/>
    <d v="2022-06-25T00:00:00"/>
    <n v="2"/>
    <s v="asus"/>
    <n v="2"/>
    <s v="PM"/>
    <d v="1899-12-30T15:05:00"/>
    <n v="156.745"/>
    <n v="4.3700505999999999"/>
    <d v="2022-06-29T00:00:00"/>
    <n v="3"/>
    <s v="dell"/>
    <n v="1"/>
    <s v="AM"/>
    <d v="1899-12-30T12:01:00"/>
    <n v="267.24700000000001"/>
    <n v="7.4508463599999999"/>
    <n v="1.7049794251810266"/>
    <n v="110.50200000000001"/>
    <n v="3.08079576"/>
    <s v="good"/>
  </r>
  <r>
    <s v="LCKM180_28.5"/>
    <x v="1"/>
    <s v="Leading"/>
    <x v="2"/>
    <n v="2.418E-2"/>
    <d v="2022-07-15T00:00:00"/>
    <n v="4"/>
    <s v="asus"/>
    <n v="2"/>
    <s v="PM"/>
    <d v="1899-12-30T16:36:00"/>
    <n v="247.78700000000001"/>
    <n v="5.9914896600000001"/>
    <d v="2022-07-15T00:00:00"/>
    <n v="4"/>
    <s v="asus"/>
    <n v="2"/>
    <s v="PM"/>
    <d v="1899-12-30T16:36:00"/>
    <n v="487.6524"/>
    <n v="11.791435032000001"/>
    <n v="1.968030606932567"/>
    <n v="239.86539999999999"/>
    <n v="5.7999453720000007"/>
    <s v="good"/>
  </r>
  <r>
    <s v="LCKM165_28.5"/>
    <x v="1"/>
    <s v="Leading"/>
    <x v="2"/>
    <n v="3.1699999999999999E-2"/>
    <d v="2022-07-16T00:00:00"/>
    <n v="4"/>
    <s v="asus"/>
    <n v="2"/>
    <s v="PM"/>
    <d v="1899-12-30T17:36:00"/>
    <n v="195.148"/>
    <n v="6.1861915999999999"/>
    <d v="2022-07-16T00:00:00"/>
    <n v="4"/>
    <s v="asus"/>
    <n v="2"/>
    <s v="PM"/>
    <d v="1899-12-30T17:36:00"/>
    <n v="405.68"/>
    <n v="12.860056"/>
    <n v="2.0788324758644721"/>
    <n v="210.53200000000001"/>
    <n v="6.6738644000000003"/>
    <s v="good"/>
  </r>
  <r>
    <s v="LCKM173_28.5"/>
    <x v="1"/>
    <s v="Leading"/>
    <x v="2"/>
    <n v="3.0079999999999999E-2"/>
    <d v="2022-07-17T00:00:00"/>
    <n v="4"/>
    <s v="asus"/>
    <n v="2"/>
    <s v="PM"/>
    <d v="1899-12-30T17:55:00"/>
    <n v="218.233"/>
    <n v="6.5644486400000002"/>
    <d v="2022-07-17T00:00:00"/>
    <n v="4"/>
    <s v="asus"/>
    <n v="2"/>
    <s v="PM"/>
    <d v="1899-12-30T17:55:00"/>
    <n v="329.56799999999998"/>
    <n v="9.91340544"/>
    <n v="1.5101657402867577"/>
    <n v="111.33499999999998"/>
    <n v="3.3489567999999998"/>
    <s v="poor"/>
  </r>
  <r>
    <s v="LCKM165_30"/>
    <x v="1"/>
    <s v="Leading"/>
    <x v="3"/>
    <n v="3.1699999999999999E-2"/>
    <d v="2022-08-01T00:00:00"/>
    <n v="1"/>
    <s v="dell"/>
    <n v="1"/>
    <s v="AM"/>
    <d v="1899-12-30T10:14:00"/>
    <n v="179.26"/>
    <n v="5.6825419999999998"/>
    <d v="2022-08-01T00:00:00"/>
    <n v="1"/>
    <s v="dell"/>
    <n v="1"/>
    <s v="AM"/>
    <d v="1899-12-30T10:14:00"/>
    <n v="391.06299999999999"/>
    <n v="12.396697099999999"/>
    <n v="2.1815407787571126"/>
    <n v="211.803"/>
    <n v="6.7141550999999993"/>
    <s v="good"/>
  </r>
  <r>
    <s v="LCKM176_30"/>
    <x v="1"/>
    <s v="Leading"/>
    <x v="3"/>
    <n v="1.345E-2"/>
    <d v="2022-08-02T00:00:00"/>
    <n v="1"/>
    <s v="asus"/>
    <n v="2"/>
    <s v="AM"/>
    <d v="1899-12-30T09:22:00"/>
    <n v="228.21700000000001"/>
    <n v="3.06951865"/>
    <d v="2022-08-02T00:00:00"/>
    <n v="1"/>
    <s v="asus"/>
    <n v="2"/>
    <s v="AM"/>
    <d v="1899-12-30T09:22:00"/>
    <n v="439.36200000000002"/>
    <n v="5.9094189000000004"/>
    <n v="1.9251940039523787"/>
    <n v="211.14500000000001"/>
    <n v="2.8399002500000003"/>
    <s v="good"/>
  </r>
  <r>
    <s v="LCKM158_27"/>
    <x v="1"/>
    <s v="Leading"/>
    <x v="1"/>
    <n v="3.4569999999999997E-2"/>
    <d v="2022-06-25T00:00:00"/>
    <n v="3"/>
    <s v="asus"/>
    <n v="2"/>
    <s v="PM"/>
    <d v="1899-12-30T15:05:00"/>
    <n v="132.53360000000001"/>
    <n v="4.5816865519999999"/>
    <d v="2022-06-28T00:00:00"/>
    <n v="3"/>
    <s v="dell"/>
    <n v="1"/>
    <s v="PM"/>
    <d v="1899-12-30T17:24:00"/>
    <n v="356.76196025020226"/>
    <n v="12.33326096584949"/>
    <n v="2.6918604810418056"/>
    <n v="224.22836025020226"/>
    <n v="7.7515744138494904"/>
    <s v="good  "/>
  </r>
  <r>
    <s v="LCKM174_28.5"/>
    <x v="1"/>
    <s v="Leading"/>
    <x v="2"/>
    <n v="2.8799999999999999E-2"/>
    <d v="2022-07-15T00:00:00"/>
    <n v="3"/>
    <s v="asus"/>
    <n v="2"/>
    <s v="PM"/>
    <d v="1899-12-30T16:12:00"/>
    <n v="188.583"/>
    <n v="5.4311904000000002"/>
    <d v="2022-07-15T00:00:00"/>
    <n v="3"/>
    <s v="asus"/>
    <n v="2"/>
    <s v="PM"/>
    <d v="1899-12-30T16:12:00"/>
    <n v="399.18799999999999"/>
    <n v="11.496614399999999"/>
    <n v="2.1167761675230534"/>
    <n v="210.60499999999999"/>
    <n v="6.0654239999999984"/>
    <s v="good"/>
  </r>
  <r>
    <s v="LCKM154_28.5"/>
    <x v="1"/>
    <s v="Leading"/>
    <x v="2"/>
    <n v="2.8000000000000001E-2"/>
    <d v="2022-07-16T00:00:00"/>
    <n v="1"/>
    <s v="asus"/>
    <n v="2"/>
    <s v="AM"/>
    <d v="1899-12-30T10:29:00"/>
    <n v="185.774"/>
    <n v="5.2016720000000003"/>
    <d v="2022-07-16T00:00:00"/>
    <n v="1"/>
    <s v="asus"/>
    <n v="2"/>
    <s v="AM"/>
    <d v="1899-12-30T10:29:00"/>
    <n v="493.767"/>
    <n v="13.825476"/>
    <n v="2.6578907705060986"/>
    <n v="307.99299999999999"/>
    <n v="8.6238039999999998"/>
    <s v="good"/>
  </r>
  <r>
    <s v="LCKM176_28.5"/>
    <x v="1"/>
    <s v="Leading"/>
    <x v="2"/>
    <n v="1.345E-2"/>
    <d v="2022-07-16T00:00:00"/>
    <n v="4"/>
    <s v="dell"/>
    <n v="1"/>
    <s v="PM"/>
    <d v="1899-12-30T17:18:00"/>
    <n v="235.977"/>
    <n v="3.1738906500000001"/>
    <d v="2022-07-16T00:00:00"/>
    <n v="4"/>
    <s v="dell"/>
    <n v="1"/>
    <s v="PM"/>
    <d v="1899-12-30T17:18:00"/>
    <n v="536.18499999999995"/>
    <n v="7.211688249999999"/>
    <n v="2.2721917814024244"/>
    <n v="300.20799999999997"/>
    <n v="4.0377975999999993"/>
    <s v="good"/>
  </r>
  <r>
    <s v="LCKM158_28.5"/>
    <x v="1"/>
    <s v="Leading"/>
    <x v="2"/>
    <n v="3.4569999999999997E-2"/>
    <d v="2022-07-17T00:00:00"/>
    <n v="3"/>
    <s v="asus"/>
    <n v="2"/>
    <s v="AM"/>
    <d v="1899-12-30T11:34:00"/>
    <n v="145.64500000000001"/>
    <n v="5.0349476499999994"/>
    <d v="2022-07-17T00:00:00"/>
    <n v="3"/>
    <s v="asus"/>
    <n v="2"/>
    <s v="AM"/>
    <d v="1899-12-30T11:34:00"/>
    <n v="313.07299999999998"/>
    <n v="10.822933609999998"/>
    <n v="2.1495622918740769"/>
    <n v="167.42799999999997"/>
    <n v="5.7879859599999985"/>
    <s v="good"/>
  </r>
  <r>
    <s v="LCKM163_28.5"/>
    <x v="1"/>
    <s v="Leading"/>
    <x v="2"/>
    <n v="2.3709999999999998E-2"/>
    <d v="2022-07-17T00:00:00"/>
    <n v="2"/>
    <s v="asus"/>
    <n v="2"/>
    <s v="PM"/>
    <d v="1899-12-30T16:48:00"/>
    <n v="115.877"/>
    <n v="2.7474436699999996"/>
    <d v="2022-07-17T00:00:00"/>
    <n v="2"/>
    <s v="asus"/>
    <n v="2"/>
    <s v="PM"/>
    <s v="NA"/>
    <n v="297.84100000000001"/>
    <n v="7.0618101099999997"/>
    <n v="2.5703202533721101"/>
    <n v="181.964"/>
    <n v="4.3143664400000006"/>
    <s v="good"/>
  </r>
  <r>
    <s v="LCKM166_28.5"/>
    <x v="1"/>
    <s v="Leading"/>
    <x v="2"/>
    <n v="2.7879999999999999E-2"/>
    <d v="2022-07-17T00:00:00"/>
    <n v="1"/>
    <s v="asus"/>
    <n v="2"/>
    <s v="AM"/>
    <d v="1899-12-30T10:36:00"/>
    <n v="149.32400000000001"/>
    <n v="4.1631531200000005"/>
    <d v="2022-07-17T00:00:00"/>
    <n v="1"/>
    <s v="asus"/>
    <n v="2"/>
    <s v="AM"/>
    <d v="1899-12-30T10:36:00"/>
    <n v="371.60599999999999"/>
    <n v="10.36037528"/>
    <n v="2.4885885725000669"/>
    <n v="222.28199999999998"/>
    <n v="6.197222159999999"/>
    <s v="good"/>
  </r>
  <r>
    <s v="LCKM162_28.5"/>
    <x v="1"/>
    <s v="Leading"/>
    <x v="2"/>
    <n v="3.075E-2"/>
    <d v="2022-07-18T00:00:00"/>
    <n v="4"/>
    <s v="dell"/>
    <n v="1"/>
    <s v="PM"/>
    <d v="1899-12-30T16:30:00"/>
    <n v="154.71899999999999"/>
    <n v="4.7576092499999998"/>
    <d v="2022-07-18T00:00:00"/>
    <n v="4"/>
    <s v="dell"/>
    <n v="1"/>
    <s v="PM"/>
    <d v="1899-12-30T16:30:00"/>
    <n v="430.34"/>
    <n v="13.232954999999999"/>
    <n v="2.7814295593947738"/>
    <n v="275.62099999999998"/>
    <n v="8.4753457499999989"/>
    <s v="good"/>
  </r>
  <r>
    <s v="LCKM158_30"/>
    <x v="1"/>
    <s v="Leading"/>
    <x v="3"/>
    <n v="3.4569999999999997E-2"/>
    <d v="2022-07-30T00:00:00"/>
    <n v="4"/>
    <s v="dell"/>
    <n v="1"/>
    <s v="PM"/>
    <d v="1899-12-30T15:45:00"/>
    <n v="172.67"/>
    <n v="5.969201899999999"/>
    <d v="2022-07-30T00:00:00"/>
    <n v="4"/>
    <s v="dell"/>
    <n v="1"/>
    <s v="PM"/>
    <d v="1899-12-30T15:45:00"/>
    <n v="330.46"/>
    <n v="11.424002199999999"/>
    <n v="1.9138240574506284"/>
    <n v="157.79"/>
    <n v="5.4548002999999996"/>
    <s v="good"/>
  </r>
  <r>
    <s v="LCKM162_30"/>
    <x v="1"/>
    <s v="Leading"/>
    <x v="3"/>
    <n v="3.075E-2"/>
    <d v="2022-07-31T00:00:00"/>
    <n v="1"/>
    <s v="asus"/>
    <n v="2"/>
    <s v="PM"/>
    <d v="1899-12-30T16:06:00"/>
    <n v="163.04599999999999"/>
    <n v="5.0136645"/>
    <d v="2022-07-31T00:00:00"/>
    <n v="1"/>
    <s v="asus"/>
    <n v="2"/>
    <s v="PM"/>
    <d v="1899-12-30T16:06:00"/>
    <n v="372.57"/>
    <n v="11.4565275"/>
    <n v="2.285060657728494"/>
    <n v="209.524"/>
    <n v="6.442863"/>
    <s v="good"/>
  </r>
  <r>
    <s v="LCKM166_30"/>
    <x v="1"/>
    <s v="Leading"/>
    <x v="3"/>
    <n v="2.7879999999999999E-2"/>
    <d v="2022-07-31T00:00:00"/>
    <n v="3"/>
    <s v="asus"/>
    <n v="2"/>
    <s v="AM"/>
    <d v="1899-12-30T11:27:00"/>
    <n v="213.67400000000001"/>
    <n v="5.9572311199999994"/>
    <d v="2022-07-31T00:00:00"/>
    <n v="3"/>
    <s v="asus"/>
    <n v="2"/>
    <s v="AM"/>
    <d v="1899-12-30T11:27:00"/>
    <n v="333.096"/>
    <n v="9.2867164799999991"/>
    <n v="1.5588981345414041"/>
    <n v="119.422"/>
    <n v="3.3294853599999996"/>
    <s v="good"/>
  </r>
  <r>
    <s v="LCKM154_30"/>
    <x v="1"/>
    <s v="Leading"/>
    <x v="3"/>
    <n v="2.8000000000000001E-2"/>
    <d v="2022-08-01T00:00:00"/>
    <n v="2"/>
    <s v="dell"/>
    <n v="1"/>
    <s v="PM"/>
    <d v="1899-12-30T16:20:00"/>
    <n v="183.88399999999999"/>
    <n v="5.148752"/>
    <d v="2022-08-01T00:00:00"/>
    <n v="2"/>
    <s v="dell"/>
    <n v="1"/>
    <s v="PM"/>
    <d v="1899-12-30T16:20:00"/>
    <n v="506.41930000000002"/>
    <n v="14.1797404"/>
    <n v="2.7540150312153315"/>
    <n v="322.53530000000001"/>
    <n v="9.0309884"/>
    <s v="good"/>
  </r>
  <r>
    <s v="LCKM163_30"/>
    <x v="1"/>
    <s v="Leading"/>
    <x v="3"/>
    <n v="2.3709999999999998E-2"/>
    <d v="2022-08-01T00:00:00"/>
    <n v="1"/>
    <s v="asus"/>
    <n v="2"/>
    <s v="PM"/>
    <d v="1899-12-30T16:10:00"/>
    <n v="139.11500000000001"/>
    <n v="3.2984166500000001"/>
    <d v="2022-08-01T00:00:00"/>
    <n v="1"/>
    <s v="asus"/>
    <n v="2"/>
    <s v="PM"/>
    <d v="1899-12-30T16:10:00"/>
    <n v="455.32400000000001"/>
    <n v="10.795732039999999"/>
    <n v="3.2730043489199581"/>
    <n v="316.209"/>
    <n v="7.4973153899999989"/>
    <s v="good"/>
  </r>
  <r>
    <s v="LCKM174_30"/>
    <x v="1"/>
    <s v="Leading"/>
    <x v="3"/>
    <n v="2.8799999999999999E-2"/>
    <d v="2022-08-01T00:00:00"/>
    <n v="4"/>
    <s v="dell"/>
    <n v="1"/>
    <s v="AM"/>
    <d v="1899-12-30T11:37:00"/>
    <n v="227.137"/>
    <n v="6.5415456000000001"/>
    <d v="2022-08-01T00:00:00"/>
    <n v="4"/>
    <s v="dell"/>
    <n v="1"/>
    <s v="AM"/>
    <d v="1899-12-30T11:37:00"/>
    <n v="458.80900000000003"/>
    <n v="13.213699200000001"/>
    <n v="2.0199659236496035"/>
    <n v="231.67200000000003"/>
    <n v="6.6721536000000006"/>
    <s v="good"/>
  </r>
  <r>
    <s v="LCKM180_30"/>
    <x v="1"/>
    <s v="Leading"/>
    <x v="3"/>
    <n v="2.418E-2"/>
    <d v="2022-08-01T00:00:00"/>
    <n v="2"/>
    <s v="asus"/>
    <n v="2"/>
    <s v="AM"/>
    <d v="1899-12-30T11:00:00"/>
    <n v="212.84100000000001"/>
    <n v="5.1464953800000002"/>
    <d v="2022-08-01T00:00:00"/>
    <n v="2"/>
    <s v="asus"/>
    <n v="2"/>
    <s v="AM"/>
    <d v="1899-12-30T11:00:00"/>
    <n v="433.34"/>
    <n v="10.478161199999999"/>
    <n v="2.0359799098857829"/>
    <n v="220.49899999999997"/>
    <n v="5.3316658199999987"/>
    <s v="good"/>
  </r>
  <r>
    <s v="LCKM180_31.5"/>
    <x v="1"/>
    <s v="Leading"/>
    <x v="0"/>
    <n v="2.418E-2"/>
    <d v="2022-08-14T00:00:00"/>
    <n v="2"/>
    <s v="asus"/>
    <n v="2"/>
    <s v="AM"/>
    <d v="1899-12-30T12:58:30"/>
    <n v="222.76499999999999"/>
    <n v="5.3864576999999993"/>
    <d v="2022-08-12T00:00:00"/>
    <n v="2"/>
    <s v="asus"/>
    <n v="2"/>
    <s v="AM"/>
    <d v="1899-12-30T12:58:30"/>
    <n v="453.13619999999997"/>
    <n v="10.956833315999999"/>
    <n v="2.0341445020537336"/>
    <n v="230.37119999999999"/>
    <n v="5.5703756159999998"/>
    <s v="good"/>
  </r>
  <r>
    <s v="LCKM154_31.5"/>
    <x v="1"/>
    <s v="Leading"/>
    <x v="0"/>
    <n v="2.8000000000000001E-2"/>
    <d v="2022-08-14T00:00:00"/>
    <n v="3"/>
    <s v="asus"/>
    <n v="2"/>
    <s v="AM"/>
    <d v="1899-12-30T13:32:52"/>
    <n v="210.09100000000001"/>
    <n v="5.8825480000000008"/>
    <d v="2022-08-12T00:00:00"/>
    <n v="3"/>
    <s v="asus"/>
    <n v="2"/>
    <s v="AM"/>
    <d v="1899-12-30T13:32:52"/>
    <n v="376.94400000000002"/>
    <n v="10.554432"/>
    <n v="1.7941939445287995"/>
    <n v="166.85300000000001"/>
    <n v="4.6718839999999995"/>
    <s v="poor"/>
  </r>
  <r>
    <s v="LCKM163_31.5"/>
    <x v="1"/>
    <s v="Leading"/>
    <x v="0"/>
    <n v="2.3709999999999998E-2"/>
    <d v="2022-08-15T00:00:00"/>
    <n v="1"/>
    <s v="asus"/>
    <n v="2"/>
    <s v="AM"/>
    <d v="1899-12-30T11:47:28"/>
    <n v="173.07"/>
    <n v="4.1034896999999999"/>
    <d v="2022-08-15T00:00:00"/>
    <n v="1"/>
    <s v="asus"/>
    <n v="2"/>
    <s v="AM"/>
    <d v="1899-12-30T11:47:28"/>
    <n v="400.84699999999998"/>
    <n v="9.504082369999999"/>
    <n v="2.3160975327902005"/>
    <n v="227.77699999999999"/>
    <n v="5.4005926699999991"/>
    <s v="good"/>
  </r>
  <r>
    <s v="LCKM165_31.5"/>
    <x v="1"/>
    <s v="Leading"/>
    <x v="0"/>
    <n v="3.1699999999999999E-2"/>
    <d v="2022-08-15T00:00:00"/>
    <n v="3"/>
    <s v="asus"/>
    <n v="2"/>
    <s v="AM"/>
    <d v="1899-12-30T12:42:06"/>
    <n v="211.41300000000001"/>
    <n v="6.7017921000000005"/>
    <d v="2022-08-15T00:00:00"/>
    <n v="3"/>
    <s v="asus"/>
    <n v="2"/>
    <s v="AM"/>
    <d v="1899-12-30T12:42:06"/>
    <n v="473.81200000000001"/>
    <n v="15.0198404"/>
    <n v="2.2411677616797454"/>
    <n v="262.399"/>
    <n v="8.3180482999999992"/>
    <s v="good"/>
  </r>
  <r>
    <s v="LCKM166_31.5"/>
    <x v="1"/>
    <s v="Leading"/>
    <x v="0"/>
    <n v="2.7879999999999999E-2"/>
    <d v="2022-08-16T00:00:00"/>
    <n v="3"/>
    <s v="dell"/>
    <n v="1"/>
    <s v="PM"/>
    <d v="1899-12-30T17:18:49"/>
    <n v="181.364"/>
    <n v="5.0564283200000002"/>
    <d v="2022-08-16T00:00:00"/>
    <n v="3"/>
    <s v="dell"/>
    <n v="1"/>
    <s v="PM"/>
    <d v="1899-12-30T17:18:49"/>
    <n v="386.79399999999998"/>
    <n v="10.783816719999999"/>
    <n v="2.1326944707880284"/>
    <n v="205.42999999999998"/>
    <n v="5.7273883999999988"/>
    <s v="good"/>
  </r>
  <r>
    <s v="LCKM176_31.5"/>
    <x v="1"/>
    <s v="Leading"/>
    <x v="0"/>
    <n v="1.345E-2"/>
    <d v="2022-08-16T00:00:00"/>
    <n v="3"/>
    <s v="asus"/>
    <n v="2"/>
    <s v="PM"/>
    <d v="1899-12-30T17:36:35"/>
    <n v="298.34399999999999"/>
    <n v="4.0127268000000003"/>
    <d v="2022-08-16T00:00:00"/>
    <n v="3"/>
    <s v="asus"/>
    <n v="2"/>
    <s v="PM"/>
    <d v="1899-12-30T17:36:35"/>
    <n v="525.27599999999995"/>
    <n v="7.0649621999999992"/>
    <n v="1.7606387257662295"/>
    <n v="226.93199999999996"/>
    <n v="3.0522353999999989"/>
    <s v="good"/>
  </r>
  <r>
    <s v="LCKM174_31.5"/>
    <x v="1"/>
    <s v="Leading"/>
    <x v="0"/>
    <n v="2.8799999999999999E-2"/>
    <d v="2022-08-17T00:00:00"/>
    <n v="4"/>
    <s v="dell"/>
    <n v="1"/>
    <s v="AM"/>
    <d v="1899-12-30T11:42:43"/>
    <n v="248.70599999999999"/>
    <n v="7.1627327999999997"/>
    <d v="2022-08-17T00:00:00"/>
    <n v="4"/>
    <s v="dell"/>
    <n v="1"/>
    <s v="AM"/>
    <d v="1899-12-30T11:42:43"/>
    <n v="374.63400000000001"/>
    <n v="10.7894592"/>
    <n v="1.5063327784613159"/>
    <n v="125.92800000000003"/>
    <n v="3.6267263999999999"/>
    <s v="good"/>
  </r>
  <r>
    <s v="LCKM158_31.5"/>
    <x v="1"/>
    <s v="Leading"/>
    <x v="0"/>
    <n v="3.4569999999999997E-2"/>
    <d v="2022-08-14T00:00:00"/>
    <n v="1"/>
    <s v="dell"/>
    <n v="1"/>
    <s v="AM"/>
    <d v="1899-12-30T12:08:56"/>
    <n v="172.119"/>
    <n v="5.9501538299999996"/>
    <d v="2022-08-18T00:00:00"/>
    <n v="2"/>
    <s v="dell"/>
    <n v="1"/>
    <s v="AM"/>
    <d v="1899-12-30T10:28:59"/>
    <n v="274.37299999999999"/>
    <n v="9.4850746099999981"/>
    <n v="1.5940889733265937"/>
    <n v="102.25399999999999"/>
    <n v="3.5349207799999984"/>
    <s v="okay"/>
  </r>
  <r>
    <s v="LKES143_27"/>
    <x v="2"/>
    <s v="Leading"/>
    <x v="1"/>
    <n v="4.0050000000000002E-2"/>
    <d v="2022-06-14T00:00:00"/>
    <n v="1"/>
    <s v="dell"/>
    <n v="1"/>
    <s v="AM"/>
    <s v="NA"/>
    <n v="140.679"/>
    <n v="5.6341939500000002"/>
    <d v="2022-06-28T00:00:00"/>
    <n v="4"/>
    <s v="dell"/>
    <n v="1"/>
    <s v="AM"/>
    <d v="1899-12-30T12:07:00"/>
    <n v="373.24512248741314"/>
    <n v="14.948467155620897"/>
    <n v="2.6531687208994459"/>
    <n v="232.56612248741314"/>
    <n v="9.3142732056208963"/>
    <s v="good"/>
  </r>
  <r>
    <s v="LKES141_27"/>
    <x v="2"/>
    <s v="Leading"/>
    <x v="1"/>
    <n v="3.5610000000000003E-2"/>
    <d v="2022-06-15T00:00:00"/>
    <n v="2"/>
    <s v="dell"/>
    <n v="1"/>
    <s v="PM"/>
    <s v="NA"/>
    <n v="207.74"/>
    <n v="7.3976214000000011"/>
    <d v="2022-06-28T00:00:00"/>
    <n v="4"/>
    <s v="asus"/>
    <n v="2"/>
    <s v="AM"/>
    <d v="1899-12-30T12:27:00"/>
    <n v="449.93358149482202"/>
    <n v="16.022134837030613"/>
    <n v="2.1658495306384036"/>
    <n v="242.19358149482201"/>
    <n v="8.6245134370306111"/>
    <s v="good"/>
  </r>
  <r>
    <s v="LKES145_27"/>
    <x v="2"/>
    <s v="Leading"/>
    <x v="1"/>
    <n v="4.2349999999999999E-2"/>
    <d v="2022-06-15T00:00:00"/>
    <n v="1"/>
    <s v="asus"/>
    <n v="2"/>
    <s v="AM"/>
    <s v="NA"/>
    <n v="181.34700000000001"/>
    <n v="7.6800454499999997"/>
    <d v="2022-06-28T00:00:00"/>
    <n v="3"/>
    <s v="dell"/>
    <n v="1"/>
    <s v="PM"/>
    <d v="1899-12-30T15:43:00"/>
    <n v="358.14760655266315"/>
    <n v="15.167551137505283"/>
    <n v="1.9749298667894319"/>
    <n v="176.80060655266314"/>
    <n v="7.4875056875052834"/>
    <s v="good  "/>
  </r>
  <r>
    <s v="LKES168_27"/>
    <x v="2"/>
    <s v="Leading"/>
    <x v="1"/>
    <n v="2.3300000000000001E-2"/>
    <d v="2022-06-15T00:00:00"/>
    <n v="4"/>
    <s v="dell"/>
    <n v="1"/>
    <s v="AM"/>
    <s v="NA"/>
    <n v="204.63300000000001"/>
    <n v="4.7679489000000004"/>
    <d v="2022-06-27T00:00:00"/>
    <n v="3"/>
    <s v="asus"/>
    <n v="2"/>
    <s v="AM"/>
    <d v="1899-12-30T11:51:00"/>
    <n v="176.34889999999999"/>
    <n v="4.1089293700000002"/>
    <n v="0.86178133536624091"/>
    <n v="-28.284100000000024"/>
    <n v="-0.65901953000000013"/>
    <s v="poor"/>
  </r>
  <r>
    <s v="LKES172_27"/>
    <x v="2"/>
    <s v="Leading"/>
    <x v="1"/>
    <n v="1.8290000000000001E-2"/>
    <d v="2022-06-15T00:00:00"/>
    <n v="2"/>
    <s v="asus"/>
    <n v="2"/>
    <s v="PM"/>
    <s v="NA"/>
    <n v="185.16319999999999"/>
    <n v="3.3866349279999999"/>
    <d v="2022-06-28T00:00:00"/>
    <n v="2"/>
    <s v="dell"/>
    <n v="1"/>
    <s v="PM"/>
    <d v="1899-12-30T17:02:00"/>
    <n v="442.59107646640206"/>
    <n v="8.0949907885704935"/>
    <n v="2.3902755864361929"/>
    <n v="257.42787646640204"/>
    <n v="4.708355860570494"/>
    <s v="good  "/>
  </r>
  <r>
    <s v="LKES142_28.5"/>
    <x v="2"/>
    <s v="Leading"/>
    <x v="2"/>
    <n v="4.0160000000000001E-2"/>
    <d v="2022-07-19T00:00:00"/>
    <n v="3"/>
    <s v="asus"/>
    <n v="2"/>
    <s v="AM"/>
    <d v="1899-12-30T10:44:00"/>
    <n v="138.97900000000001"/>
    <n v="5.5813966400000004"/>
    <d v="2022-07-19T00:00:00"/>
    <n v="3"/>
    <s v="asus"/>
    <n v="2"/>
    <s v="AM"/>
    <d v="1899-12-30T10:44:00"/>
    <n v="371.35599999999999"/>
    <n v="14.913656960000001"/>
    <n v="2.6720295872038218"/>
    <n v="232.37699999999998"/>
    <n v="9.3322603199999996"/>
    <s v="good"/>
  </r>
  <r>
    <s v="LKES142_30"/>
    <x v="2"/>
    <s v="Leading"/>
    <x v="3"/>
    <n v="4.0160000000000001E-2"/>
    <d v="2022-07-30T00:00:00"/>
    <n v="1"/>
    <s v="dell"/>
    <n v="1"/>
    <s v="PM"/>
    <d v="1899-12-30T14:18:00"/>
    <n v="167.11799999999999"/>
    <n v="6.7114588800000003"/>
    <d v="2022-07-30T00:00:00"/>
    <n v="1"/>
    <s v="dell"/>
    <n v="1"/>
    <s v="PM"/>
    <d v="1899-12-30T14:18:00"/>
    <n v="305.49599999999998"/>
    <n v="12.26871936"/>
    <n v="1.8280257063871037"/>
    <n v="138.37799999999999"/>
    <n v="5.5572604800000001"/>
    <s v="good"/>
  </r>
  <r>
    <s v="LKES142_27"/>
    <x v="2"/>
    <s v="Leading"/>
    <x v="1"/>
    <n v="4.0160000000000001E-2"/>
    <d v="2022-06-16T00:00:00"/>
    <n v="2"/>
    <s v="dell"/>
    <n v="1"/>
    <s v="PM"/>
    <s v="NA"/>
    <n v="185.44399999999999"/>
    <n v="7.4474310399999997"/>
    <d v="2022-06-27T00:00:00"/>
    <n v="3"/>
    <s v="dell"/>
    <n v="1"/>
    <s v="PM"/>
    <d v="1899-12-30T15:26:00"/>
    <n v="275.82575197048885"/>
    <n v="11.077162199134833"/>
    <n v="1.4873802979362443"/>
    <n v="90.381751970488864"/>
    <n v="3.6297311591348329"/>
    <s v="good"/>
  </r>
  <r>
    <s v="LKES141_28.5"/>
    <x v="2"/>
    <s v="Leading"/>
    <x v="2"/>
    <n v="3.5610000000000003E-2"/>
    <d v="2022-07-16T00:00:00"/>
    <n v="3"/>
    <s v="dell"/>
    <n v="1"/>
    <s v="PM"/>
    <d v="1899-12-30T16:51:00"/>
    <n v="169.03399999999999"/>
    <n v="6.0193007400000003"/>
    <d v="2022-07-16T00:00:00"/>
    <n v="3"/>
    <s v="dell"/>
    <n v="1"/>
    <s v="PM"/>
    <d v="1899-12-30T16:51:00"/>
    <n v="359.29399999999998"/>
    <n v="12.79445934"/>
    <n v="2.1255723700557283"/>
    <n v="190.26"/>
    <n v="6.7751585999999993"/>
    <s v="good"/>
  </r>
  <r>
    <s v="LKES143_28.5"/>
    <x v="2"/>
    <s v="Leading"/>
    <x v="2"/>
    <n v="4.0050000000000002E-2"/>
    <d v="2022-07-16T00:00:00"/>
    <n v="2"/>
    <s v="asus"/>
    <n v="2"/>
    <s v="AM"/>
    <d v="1899-12-30T10:58:00"/>
    <n v="154.345"/>
    <n v="6.1815172500000006"/>
    <d v="2022-07-16T00:00:00"/>
    <n v="2"/>
    <s v="asus"/>
    <n v="2"/>
    <s v="AM"/>
    <d v="1899-12-30T10:58:00"/>
    <n v="349.46800000000002"/>
    <n v="13.996193400000001"/>
    <n v="2.2642003304285856"/>
    <n v="195.12300000000002"/>
    <n v="7.8146761500000004"/>
    <s v="good"/>
  </r>
  <r>
    <s v="LKES145_28.5"/>
    <x v="2"/>
    <s v="Leading"/>
    <x v="2"/>
    <n v="4.2349999999999999E-2"/>
    <d v="2022-07-17T00:00:00"/>
    <n v="4"/>
    <s v="asus"/>
    <n v="2"/>
    <s v="AM"/>
    <d v="1899-12-30T12:02:00"/>
    <n v="172.65"/>
    <n v="7.3117274999999999"/>
    <d v="2022-07-17T00:00:00"/>
    <n v="4"/>
    <s v="asus"/>
    <n v="2"/>
    <s v="AM"/>
    <d v="1899-12-30T12:02:00"/>
    <n v="402.505"/>
    <n v="17.046086750000001"/>
    <n v="2.3313350709527945"/>
    <n v="229.85499999999999"/>
    <n v="9.7343592500000007"/>
    <s v="good"/>
  </r>
  <r>
    <s v="LKES172_28.5 "/>
    <x v="2"/>
    <s v="Leading"/>
    <x v="2"/>
    <n v="1.8290000000000001E-2"/>
    <d v="2022-07-18T00:00:00"/>
    <n v="1"/>
    <s v="asus"/>
    <n v="2"/>
    <s v="PM"/>
    <d v="1899-12-30T15:32:00"/>
    <n v="194.667"/>
    <n v="3.5604594300000003"/>
    <d v="2022-07-18T00:00:00"/>
    <n v="1"/>
    <s v="asus"/>
    <n v="2"/>
    <s v="PM"/>
    <d v="1899-12-30T15:32:00"/>
    <n v="468.13099999999997"/>
    <n v="8.5621159900000006"/>
    <n v="2.4047784164753141"/>
    <n v="273.46399999999994"/>
    <n v="5.0016565600000007"/>
    <s v="good"/>
  </r>
  <r>
    <s v="LKES145_30"/>
    <x v="2"/>
    <s v="Leading"/>
    <x v="3"/>
    <n v="4.2349999999999999E-2"/>
    <d v="2022-07-31T00:00:00"/>
    <n v="1"/>
    <s v="asus"/>
    <n v="2"/>
    <s v="AM"/>
    <d v="1899-12-30T10:32:00"/>
    <n v="143.70099999999999"/>
    <n v="6.0857373499999996"/>
    <d v="2022-07-31T00:00:00"/>
    <n v="1"/>
    <s v="asus"/>
    <n v="2"/>
    <s v="AM"/>
    <d v="1899-12-30T10:32:00"/>
    <n v="366.74"/>
    <n v="15.531439000000001"/>
    <n v="2.5521047174341169"/>
    <n v="223.03900000000002"/>
    <n v="9.4457016500000002"/>
    <s v="good"/>
  </r>
  <r>
    <s v="LKES172_30"/>
    <x v="2"/>
    <s v="Leading"/>
    <x v="3"/>
    <n v="1.8290000000000001E-2"/>
    <d v="2022-07-31T00:00:00"/>
    <n v="4"/>
    <s v="asus"/>
    <n v="2"/>
    <s v="AM"/>
    <d v="1899-12-30T11:56:00"/>
    <n v="224.84200000000001"/>
    <n v="4.1123601800000005"/>
    <d v="2022-07-31T00:00:00"/>
    <n v="4"/>
    <s v="asus"/>
    <n v="2"/>
    <s v="AM"/>
    <d v="1899-12-30T11:56:00"/>
    <n v="524.09100000000001"/>
    <n v="9.5856243900000013"/>
    <n v="2.3309301642931479"/>
    <n v="299.24900000000002"/>
    <n v="5.4732642100000009"/>
    <s v="good"/>
  </r>
  <r>
    <s v="LKES143_30"/>
    <x v="2"/>
    <s v="Leading"/>
    <x v="3"/>
    <n v="4.0050000000000002E-2"/>
    <d v="2022-08-01T00:00:00"/>
    <n v="3"/>
    <s v="dell"/>
    <n v="1"/>
    <s v="AM"/>
    <d v="1899-12-30T11:09:00"/>
    <n v="208.167"/>
    <n v="8.3370883500000001"/>
    <d v="2022-08-01T00:00:00"/>
    <n v="3"/>
    <s v="dell"/>
    <n v="1"/>
    <s v="AM"/>
    <d v="1899-12-30T11:09:00"/>
    <n v="317.07499999999999"/>
    <n v="12.69885375"/>
    <n v="1.5231761038012748"/>
    <n v="108.90799999999999"/>
    <n v="4.3617653999999995"/>
    <s v="good"/>
  </r>
  <r>
    <s v="LKES172_31.5"/>
    <x v="2"/>
    <s v="Leading"/>
    <x v="0"/>
    <n v="1.8290000000000001E-2"/>
    <d v="2022-08-14T00:00:00"/>
    <n v="2"/>
    <s v="dell"/>
    <n v="1"/>
    <s v="AM"/>
    <d v="1899-12-30T12:37:56"/>
    <n v="224.70500000000001"/>
    <n v="4.1098544500000003"/>
    <d v="2022-08-12T00:00:00"/>
    <n v="2"/>
    <s v="dell"/>
    <n v="1"/>
    <s v="AM"/>
    <d v="1899-12-30T12:37:56"/>
    <n v="497.93099999999998"/>
    <n v="9.1071579899999993"/>
    <n v="2.2159319997329829"/>
    <n v="273.226"/>
    <n v="4.997303539999999"/>
    <s v="good"/>
  </r>
  <r>
    <s v="LKES145_31.5"/>
    <x v="2"/>
    <s v="Leading"/>
    <x v="0"/>
    <n v="4.2349999999999999E-2"/>
    <d v="2022-08-15T00:00:00"/>
    <n v="4"/>
    <s v="dell"/>
    <n v="1"/>
    <s v="AM"/>
    <d v="1899-12-30T12:51:48"/>
    <n v="168.75299999999999"/>
    <n v="7.1466895499999996"/>
    <d v="2022-08-15T00:00:00"/>
    <n v="4"/>
    <s v="dell"/>
    <n v="1"/>
    <s v="AM"/>
    <d v="1899-12-30T12:51:48"/>
    <n v="394.14400000000001"/>
    <n v="16.691998399999999"/>
    <n v="2.3356266258970213"/>
    <n v="225.39100000000002"/>
    <n v="9.5453088499999996"/>
    <s v="good"/>
  </r>
  <r>
    <s v="LKES142_31.5"/>
    <x v="2"/>
    <s v="Leading"/>
    <x v="0"/>
    <n v="4.0160000000000001E-2"/>
    <d v="2022-08-16T00:00:00"/>
    <n v="3"/>
    <s v="dell"/>
    <n v="1"/>
    <s v="AM"/>
    <d v="1899-12-30T11:12:45"/>
    <n v="209.67400000000001"/>
    <n v="8.4205078400000009"/>
    <d v="2022-08-16T00:00:00"/>
    <n v="3"/>
    <s v="dell"/>
    <n v="1"/>
    <s v="AM"/>
    <d v="1899-12-30T11:12:45"/>
    <n v="295.85399999999998"/>
    <n v="11.88149664"/>
    <n v="1.4110190104638629"/>
    <n v="86.179999999999978"/>
    <n v="3.4609887999999991"/>
    <s v="good"/>
  </r>
  <r>
    <s v="LKES143_31.5"/>
    <x v="2"/>
    <s v="Leading"/>
    <x v="0"/>
    <n v="4.0050000000000002E-2"/>
    <d v="2022-08-15T00:00:00"/>
    <n v="4"/>
    <s v="asus"/>
    <n v="2"/>
    <s v="AM"/>
    <d v="1899-12-30T13:09:13"/>
    <n v="240.858"/>
    <n v="9.6463629000000015"/>
    <d v="2022-08-18T00:00:00"/>
    <n v="3"/>
    <s v="dell"/>
    <n v="1"/>
    <s v="AM"/>
    <d v="1899-12-30T11:53:28"/>
    <n v="352.59800000000001"/>
    <n v="14.121549900000002"/>
    <n v="1.4639248021655913"/>
    <n v="111.74000000000001"/>
    <n v="4.475187"/>
    <s v="good"/>
  </r>
  <r>
    <s v="CSUD074_27"/>
    <x v="3"/>
    <s v="Core"/>
    <x v="1"/>
    <n v="4.7100000000000003E-2"/>
    <d v="2022-06-13T00:00:00"/>
    <n v="1"/>
    <s v="dell"/>
    <n v="1"/>
    <s v="AM"/>
    <s v="NA"/>
    <n v="141.416"/>
    <n v="6.6606936000000001"/>
    <d v="2022-06-26T00:00:00"/>
    <n v="1"/>
    <s v="dell"/>
    <n v="1"/>
    <s v="PM"/>
    <d v="1899-12-30T17:18:00"/>
    <n v="389.22710000000001"/>
    <n v="18.332596410000001"/>
    <n v="2.7523554618996435"/>
    <n v="247.81110000000001"/>
    <n v="11.671902810000001"/>
    <s v="good"/>
  </r>
  <r>
    <s v="CSUD006_27"/>
    <x v="3"/>
    <s v="Core"/>
    <x v="1"/>
    <n v="3.7920000000000002E-2"/>
    <d v="2022-06-14T00:00:00"/>
    <n v="3"/>
    <s v="asus"/>
    <n v="2"/>
    <s v="AM"/>
    <s v="NA"/>
    <n v="128.50069999999999"/>
    <n v="4.872746544"/>
    <d v="2022-06-28T00:00:00"/>
    <n v="4"/>
    <s v="dell"/>
    <n v="1"/>
    <s v="AM"/>
    <d v="1899-12-30T16:13:00"/>
    <n v="307.11269256457314"/>
    <n v="11.645713302048614"/>
    <n v="2.3899690240175588"/>
    <n v="178.61199256457314"/>
    <n v="6.7729667580486144"/>
    <s v="good  "/>
  </r>
  <r>
    <s v="CSUD014_27"/>
    <x v="3"/>
    <s v="Core"/>
    <x v="1"/>
    <n v="4.8800000000000003E-2"/>
    <d v="2022-06-14T00:00:00"/>
    <n v="4"/>
    <s v="dell"/>
    <n v="1"/>
    <s v="PM"/>
    <s v="NA"/>
    <n v="94.186800000000005"/>
    <n v="4.5963158400000008"/>
    <d v="2022-06-26T00:00:00"/>
    <n v="3"/>
    <s v="asus"/>
    <n v="2"/>
    <s v="PM"/>
    <d v="1899-12-30T16:32:00"/>
    <n v="231.26849999999999"/>
    <n v="11.285902800000001"/>
    <n v="2.4554236899438133"/>
    <n v="137.08169999999998"/>
    <n v="6.6895869599999997"/>
    <s v="poor "/>
  </r>
  <r>
    <s v="CSUD018_27"/>
    <x v="3"/>
    <s v="Core"/>
    <x v="1"/>
    <n v="3.0599999999999999E-2"/>
    <d v="2022-06-14T00:00:00"/>
    <n v="2"/>
    <s v="asus"/>
    <n v="2"/>
    <s v="PM"/>
    <s v="NA"/>
    <n v="118.91"/>
    <n v="3.6386459999999996"/>
    <d v="2022-06-27T00:00:00"/>
    <n v="1"/>
    <s v="asus"/>
    <n v="2"/>
    <s v="AM"/>
    <d v="1899-12-30T12:04:00"/>
    <n v="279.0729"/>
    <n v="8.5396307399999998"/>
    <n v="2.3469254057690692"/>
    <n v="160.16290000000001"/>
    <n v="4.9009847400000002"/>
    <s v="good"/>
  </r>
  <r>
    <s v="CSUD026_27"/>
    <x v="3"/>
    <s v="Core"/>
    <x v="1"/>
    <n v="3.0810000000000001E-2"/>
    <d v="2022-06-15T00:00:00"/>
    <n v="3"/>
    <s v="dell"/>
    <n v="1"/>
    <s v="AM"/>
    <s v="NA"/>
    <n v="202.458"/>
    <n v="6.2377309800000003"/>
    <d v="2022-07-01T00:00:00"/>
    <n v="2"/>
    <s v="asus"/>
    <n v="2"/>
    <s v="PM"/>
    <d v="1899-12-30T14:17:00"/>
    <n v="456.78899999999999"/>
    <n v="14.073669089999999"/>
    <n v="2.2562161040808464"/>
    <n v="254.33099999999999"/>
    <n v="7.835938109999999"/>
    <s v="good"/>
  </r>
  <r>
    <s v="CSUD079_27"/>
    <x v="3"/>
    <s v="Core"/>
    <x v="1"/>
    <n v="4.5400000000000003E-2"/>
    <d v="2022-06-16T00:00:00"/>
    <n v="1"/>
    <s v="asus"/>
    <n v="2"/>
    <s v="AM"/>
    <s v="NA"/>
    <n v="181.78899999999999"/>
    <n v="8.2532206000000006"/>
    <d v="2022-06-27T00:00:00"/>
    <n v="2"/>
    <s v="asus"/>
    <n v="2"/>
    <s v="PM"/>
    <d v="1899-12-30T17:23:00"/>
    <n v="373.09185785496442"/>
    <n v="16.938370346615386"/>
    <n v="2.0523346179084787"/>
    <n v="191.30285785496443"/>
    <n v="8.6851497466153855"/>
    <s v="good"/>
  </r>
  <r>
    <s v="CSUD088_27"/>
    <x v="3"/>
    <s v="Core"/>
    <x v="1"/>
    <n v="2.8400000000000002E-2"/>
    <d v="2022-06-16T00:00:00"/>
    <n v="3"/>
    <s v="asus"/>
    <n v="2"/>
    <s v="AM"/>
    <s v="NA"/>
    <n v="167.30600000000001"/>
    <n v="4.7514904000000007"/>
    <d v="2022-06-27T00:00:00"/>
    <n v="1"/>
    <s v="asus"/>
    <n v="2"/>
    <s v="PM"/>
    <d v="1899-12-30T14:46:00"/>
    <n v="305.01590009695417"/>
    <n v="8.6624515627534997"/>
    <n v="1.8231019813811469"/>
    <n v="137.70990009695416"/>
    <n v="3.910961162753499"/>
    <s v="good"/>
  </r>
  <r>
    <s v="CSUD004_27"/>
    <x v="3"/>
    <s v="Core"/>
    <x v="1"/>
    <n v="2.8840000000000001E-2"/>
    <d v="2022-06-25T00:00:00"/>
    <n v="3"/>
    <s v="dell"/>
    <n v="1"/>
    <s v="AM"/>
    <d v="1899-12-30T10:56:00"/>
    <n v="162.47900000000001"/>
    <n v="4.6858943600000007"/>
    <d v="2022-06-29T00:00:00"/>
    <n v="2"/>
    <s v="asus"/>
    <n v="2"/>
    <s v="AM"/>
    <d v="1899-12-30T10:55:00"/>
    <n v="355.54849999999999"/>
    <n v="10.254018739999999"/>
    <n v="2.1882735615064099"/>
    <n v="193.06949999999998"/>
    <n v="5.5681243799999987"/>
    <s v="good"/>
  </r>
  <r>
    <s v="CSUD008_27"/>
    <x v="3"/>
    <s v="Core"/>
    <x v="1"/>
    <n v="5.0999999999999997E-2"/>
    <d v="2022-06-25T00:00:00"/>
    <n v="1"/>
    <s v="asus"/>
    <n v="2"/>
    <s v="PM"/>
    <d v="1899-12-30T15:05:00"/>
    <n v="191.47130000000001"/>
    <n v="9.7650363000000002"/>
    <d v="2022-06-28T00:00:00"/>
    <n v="4"/>
    <s v="asus"/>
    <n v="2"/>
    <s v="PM"/>
    <d v="1899-12-30T16:35:00"/>
    <n v="357.54470122115862"/>
    <n v="18.234779762279089"/>
    <n v="1.8673540171355112"/>
    <n v="166.0734012211586"/>
    <n v="8.469743462279089"/>
    <s v="poor"/>
  </r>
  <r>
    <s v="CSUD085_27"/>
    <x v="3"/>
    <s v="Core"/>
    <x v="1"/>
    <n v="3.6720000000000003E-2"/>
    <d v="2022-06-25T00:00:00"/>
    <n v="4"/>
    <s v="asus"/>
    <n v="2"/>
    <s v="AM"/>
    <d v="1899-12-30T10:35:00"/>
    <n v="118.91"/>
    <n v="4.3663752000000002"/>
    <d v="2022-06-26T00:00:00"/>
    <n v="1"/>
    <s v="asus"/>
    <n v="2"/>
    <s v="PM"/>
    <d v="1899-12-30T18:16:00"/>
    <n v="292.0616"/>
    <n v="10.724501952000001"/>
    <n v="2.4561567572113363"/>
    <n v="173.1516"/>
    <n v="6.3581267520000004"/>
    <s v="good"/>
  </r>
  <r>
    <s v="CSUD079_28.5"/>
    <x v="3"/>
    <s v="Core"/>
    <x v="2"/>
    <n v="4.5400000000000003E-2"/>
    <d v="2022-07-15T00:00:00"/>
    <n v="1"/>
    <s v="asus"/>
    <n v="2"/>
    <s v="PM"/>
    <d v="1899-12-30T15:12:00"/>
    <n v="159.93600000000001"/>
    <n v="7.2610944000000011"/>
    <d v="2022-07-15T00:00:00"/>
    <n v="1"/>
    <s v="asus"/>
    <n v="2"/>
    <s v="PM"/>
    <d v="1899-12-30T15:12:00"/>
    <n v="290.59399999999999"/>
    <n v="13.192967600000001"/>
    <n v="1.816939275710284"/>
    <n v="130.65799999999999"/>
    <n v="5.9318732000000001"/>
    <s v="good"/>
  </r>
  <r>
    <s v="CSUD085_28.5"/>
    <x v="3"/>
    <s v="Core"/>
    <x v="2"/>
    <n v="3.6720000000000003E-2"/>
    <d v="2022-07-17T00:00:00"/>
    <n v="3"/>
    <s v="asus"/>
    <n v="2"/>
    <s v="PM"/>
    <d v="1899-12-30T17:30:00"/>
    <n v="169.66900000000001"/>
    <n v="6.2302456800000012"/>
    <d v="2022-07-17T00:00:00"/>
    <n v="3"/>
    <s v="asus"/>
    <n v="2"/>
    <s v="PM"/>
    <d v="1899-12-30T17:30:00"/>
    <n v="314.43400000000003"/>
    <n v="11.546016480000002"/>
    <n v="1.853220093240368"/>
    <n v="144.76500000000001"/>
    <n v="5.315770800000001"/>
    <s v="poor"/>
  </r>
  <r>
    <s v="CSUD026_30"/>
    <x v="3"/>
    <s v="Core"/>
    <x v="3"/>
    <n v="3.0810000000000001E-2"/>
    <d v="2022-07-31T00:00:00"/>
    <n v="3"/>
    <s v="dell"/>
    <n v="1"/>
    <s v="AM"/>
    <d v="1899-12-30T11:09:00"/>
    <n v="249.053"/>
    <n v="7.6733229300000003"/>
    <d v="2022-07-31T00:00:00"/>
    <n v="3"/>
    <s v="dell"/>
    <n v="1"/>
    <s v="AM"/>
    <d v="1899-12-30T11:09:00"/>
    <n v="352.07799999999997"/>
    <n v="10.84752318"/>
    <n v="1.413666970484194"/>
    <n v="103.02499999999998"/>
    <n v="3.1742002499999993"/>
    <s v="good"/>
  </r>
  <r>
    <s v="CSUD008_30"/>
    <x v="3"/>
    <s v="Core"/>
    <x v="3"/>
    <n v="5.0999999999999997E-2"/>
    <d v="2022-08-02T00:00:00"/>
    <n v="4"/>
    <s v="asus"/>
    <n v="2"/>
    <s v="AM"/>
    <d v="1899-12-30T10:46:00"/>
    <n v="178.773"/>
    <n v="9.1174229999999987"/>
    <d v="2022-08-02T00:00:00"/>
    <n v="4"/>
    <s v="asus"/>
    <n v="2"/>
    <s v="AM"/>
    <d v="1899-12-30T10:46:00"/>
    <n v="341.19799999999998"/>
    <n v="17.401097999999998"/>
    <n v="1.9085544237664525"/>
    <n v="162.42499999999998"/>
    <n v="8.2836749999999988"/>
    <s v="poor"/>
  </r>
  <r>
    <s v="CSUD010_30"/>
    <x v="3"/>
    <s v="Core"/>
    <x v="3"/>
    <n v="3.2239999999999998E-2"/>
    <d v="2022-08-02T00:00:00"/>
    <n v="3"/>
    <s v="dell"/>
    <n v="1"/>
    <s v="AM"/>
    <d v="1899-12-30T10:00:00"/>
    <n v="123.643"/>
    <n v="3.9862503199999999"/>
    <d v="2022-08-02T00:00:00"/>
    <n v="3"/>
    <s v="dell"/>
    <n v="1"/>
    <s v="AM"/>
    <d v="1899-12-30T10:00:00"/>
    <n v="440.57299999999998"/>
    <n v="14.204073519999998"/>
    <n v="3.5632668246483825"/>
    <n v="316.92999999999995"/>
    <n v="10.217823199999998"/>
    <s v="good"/>
  </r>
  <r>
    <s v="CSUD026_31.5"/>
    <x v="3"/>
    <s v="Core"/>
    <x v="0"/>
    <n v="3.0810000000000001E-2"/>
    <d v="2022-08-16T00:00:00"/>
    <n v="4"/>
    <s v="asus"/>
    <n v="2"/>
    <s v="AM"/>
    <d v="1899-12-30T11:57:30"/>
    <n v="242.989"/>
    <n v="7.4864910900000003"/>
    <d v="2022-08-16T00:00:00"/>
    <n v="4"/>
    <s v="asus"/>
    <n v="2"/>
    <s v="AM"/>
    <d v="1899-12-30T11:57:30"/>
    <n v="536.81200000000001"/>
    <n v="16.539177720000001"/>
    <n v="2.2092028857273376"/>
    <n v="293.82299999999998"/>
    <n v="9.0526866300000002"/>
    <s v="good"/>
  </r>
  <r>
    <s v="CSUD018_31.5"/>
    <x v="3"/>
    <s v="Core"/>
    <x v="0"/>
    <n v="3.0599999999999999E-2"/>
    <d v="2022-08-17T00:00:00"/>
    <n v="1"/>
    <s v="dell"/>
    <n v="1"/>
    <s v="AM"/>
    <d v="1899-12-30T10:05:19"/>
    <n v="148.00299999999999"/>
    <n v="4.5288917999999994"/>
    <d v="2022-08-17T00:00:00"/>
    <n v="1"/>
    <s v="dell"/>
    <n v="1"/>
    <s v="AM"/>
    <d v="1899-12-30T10:05:19"/>
    <n v="362.72399999999999"/>
    <n v="11.099354399999999"/>
    <n v="2.4507881596994658"/>
    <n v="214.721"/>
    <n v="6.5704625999999999"/>
    <s v="good"/>
  </r>
  <r>
    <s v="CSUD010_27"/>
    <x v="3"/>
    <s v="Core"/>
    <x v="1"/>
    <n v="3.2239999999999998E-2"/>
    <d v="2022-06-25T00:00:00"/>
    <n v="1"/>
    <s v="asus"/>
    <n v="2"/>
    <s v="AM"/>
    <d v="1899-12-30T10:17:00"/>
    <n v="138.31700000000001"/>
    <n v="4.4593400799999996"/>
    <d v="2022-06-27T00:00:00"/>
    <n v="4"/>
    <s v="dell"/>
    <n v="1"/>
    <s v="PM"/>
    <d v="1899-12-30T15:56:00"/>
    <n v="356.43896898263029"/>
    <n v="11.49159236"/>
    <n v="2.5769715145833865"/>
    <n v="218.12196898263028"/>
    <n v="7.0322522800000007"/>
    <s v="good"/>
  </r>
  <r>
    <s v="CSUD006_28.5"/>
    <x v="3"/>
    <s v="Core"/>
    <x v="2"/>
    <n v="3.7920000000000002E-2"/>
    <d v="2022-07-15T00:00:00"/>
    <n v="4"/>
    <s v="dell"/>
    <n v="1"/>
    <s v="PM"/>
    <d v="1899-12-30T16:18:00"/>
    <n v="209.45750000000001"/>
    <n v="7.9426284000000011"/>
    <d v="2022-07-15T00:00:00"/>
    <n v="4"/>
    <s v="dell"/>
    <n v="1"/>
    <s v="PM"/>
    <d v="1899-12-30T16:18:00"/>
    <n v="450.86399999999998"/>
    <n v="17.09676288"/>
    <n v="2.1525321365909549"/>
    <n v="241.40649999999997"/>
    <n v="9.1541344799999997"/>
    <s v="poor"/>
  </r>
  <r>
    <s v="CSUD008_28.5"/>
    <x v="3"/>
    <s v="Core"/>
    <x v="2"/>
    <n v="5.0999999999999997E-2"/>
    <d v="2022-07-16T00:00:00"/>
    <n v="3"/>
    <s v="asus"/>
    <n v="2"/>
    <s v="PM"/>
    <d v="1899-12-30T17:09:00"/>
    <n v="185.262"/>
    <n v="9.4483619999999995"/>
    <d v="2022-07-16T00:00:00"/>
    <n v="3"/>
    <s v="asus"/>
    <n v="2"/>
    <s v="PM"/>
    <d v="1899-12-30T17:09:00"/>
    <n v="339.745"/>
    <n v="17.326995"/>
    <n v="1.8338623139121892"/>
    <n v="154.483"/>
    <n v="7.8786330000000007"/>
    <s v="poor"/>
  </r>
  <r>
    <s v="CSUD026_28.5"/>
    <x v="3"/>
    <s v="Core"/>
    <x v="2"/>
    <n v="3.0810000000000001E-2"/>
    <d v="2022-07-16T00:00:00"/>
    <n v="2"/>
    <s v="asus"/>
    <n v="2"/>
    <s v="PM"/>
    <d v="1899-12-30T16:37:00"/>
    <n v="147.13200000000001"/>
    <n v="4.5331369200000005"/>
    <d v="2022-07-16T00:00:00"/>
    <n v="2"/>
    <s v="asus"/>
    <n v="2"/>
    <s v="PM"/>
    <d v="1899-12-30T16:37:00"/>
    <n v="421.089"/>
    <n v="12.97375209"/>
    <n v="2.86198107821548"/>
    <n v="273.95699999999999"/>
    <n v="8.4406151699999992"/>
    <s v="good"/>
  </r>
  <r>
    <s v="CSUD074_28.5"/>
    <x v="3"/>
    <s v="Core"/>
    <x v="2"/>
    <n v="4.7100000000000003E-2"/>
    <d v="2022-07-16T00:00:00"/>
    <n v="4"/>
    <s v="dell"/>
    <n v="1"/>
    <s v="AM"/>
    <d v="1899-12-30T11:11:00"/>
    <n v="209.166"/>
    <n v="9.8517185999999999"/>
    <d v="2022-07-16T00:00:00"/>
    <n v="4"/>
    <s v="dell"/>
    <n v="1"/>
    <s v="AM"/>
    <d v="1899-12-30T11:11:00"/>
    <n v="417.89499999999998"/>
    <n v="19.682854500000001"/>
    <n v="1.9979107503131484"/>
    <n v="208.72899999999998"/>
    <n v="9.8311359000000014"/>
    <s v="good"/>
  </r>
  <r>
    <s v="CSUD004_28.5"/>
    <x v="3"/>
    <s v="Core"/>
    <x v="2"/>
    <n v="2.8840000000000001E-2"/>
    <d v="2022-07-17T00:00:00"/>
    <n v="4"/>
    <s v="dell"/>
    <n v="1"/>
    <s v="PM"/>
    <d v="1899-12-30T17:39:00"/>
    <n v="202.358"/>
    <n v="5.83600472"/>
    <d v="2022-07-17T00:00:00"/>
    <n v="4"/>
    <s v="dell"/>
    <n v="1"/>
    <s v="PM"/>
    <d v="1899-12-30T17:39:00"/>
    <n v="363.86"/>
    <n v="10.493722400000001"/>
    <n v="1.7981003963273012"/>
    <n v="161.50200000000001"/>
    <n v="4.6577176800000011"/>
    <s v="poor"/>
  </r>
  <r>
    <s v="CSUD010_28.5"/>
    <x v="3"/>
    <s v="Core"/>
    <x v="2"/>
    <n v="3.2239999999999998E-2"/>
    <d v="2022-07-17T00:00:00"/>
    <n v="3"/>
    <s v="dell"/>
    <n v="1"/>
    <s v="PM"/>
    <d v="1899-12-30T17:12:00"/>
    <n v="135.87899999999999"/>
    <n v="4.3807389599999995"/>
    <d v="2022-07-17T00:00:00"/>
    <n v="3"/>
    <s v="dell"/>
    <n v="1"/>
    <s v="PM"/>
    <d v="1899-12-30T17:12:00"/>
    <n v="380.745"/>
    <n v="12.275218799999999"/>
    <n v="2.8020886229660213"/>
    <n v="244.86600000000001"/>
    <n v="7.8944798399999998"/>
    <s v="good"/>
  </r>
  <r>
    <s v="CSUD014_28.5 "/>
    <x v="3"/>
    <s v="Core"/>
    <x v="2"/>
    <n v="4.8800000000000003E-2"/>
    <d v="2022-07-18T00:00:00"/>
    <n v="2"/>
    <s v="asus"/>
    <n v="2"/>
    <s v="AM"/>
    <d v="1899-12-30T10:30:00"/>
    <n v="150.578"/>
    <n v="7.3482064000000005"/>
    <d v="2022-07-18T00:00:00"/>
    <n v="2"/>
    <s v="asus"/>
    <n v="2"/>
    <s v="AM"/>
    <d v="1899-12-30T10:30:00"/>
    <n v="368.32900000000001"/>
    <n v="17.974455200000001"/>
    <n v="2.4461010240539789"/>
    <n v="217.751"/>
    <n v="10.626248800000001"/>
    <s v="good"/>
  </r>
  <r>
    <s v="CSUD018_28.7"/>
    <x v="3"/>
    <s v="Core"/>
    <x v="2"/>
    <n v="3.0599999999999999E-2"/>
    <d v="2022-07-18T00:00:00"/>
    <n v="3"/>
    <s v="dell"/>
    <n v="1"/>
    <s v="PM"/>
    <d v="1899-12-30T16:15:00"/>
    <n v="117.964"/>
    <n v="3.6096983999999996"/>
    <d v="2022-07-18T00:00:00"/>
    <n v="3"/>
    <s v="dell"/>
    <n v="1"/>
    <s v="PM"/>
    <d v="1899-12-30T16:15:00"/>
    <n v="393.96100000000001"/>
    <n v="12.0552066"/>
    <n v="3.3396714251805637"/>
    <n v="275.99700000000001"/>
    <n v="8.4455082000000008"/>
    <s v="good"/>
  </r>
  <r>
    <s v="CSUD074_30"/>
    <x v="3"/>
    <s v="Core"/>
    <x v="3"/>
    <n v="4.7100000000000003E-2"/>
    <d v="2022-07-30T00:00:00"/>
    <n v="2"/>
    <s v="dell"/>
    <n v="1"/>
    <s v="PM"/>
    <d v="1899-12-30T14:46:00"/>
    <n v="200.6"/>
    <n v="9.4482600000000012"/>
    <d v="2022-07-30T00:00:00"/>
    <n v="2"/>
    <s v="dell"/>
    <n v="1"/>
    <s v="PM"/>
    <d v="1899-12-30T14:46:00"/>
    <n v="472.721"/>
    <n v="22.265159100000002"/>
    <n v="2.3565353938185445"/>
    <n v="272.12099999999998"/>
    <n v="12.816899100000001"/>
    <s v="good"/>
  </r>
  <r>
    <s v="CSUD014_30"/>
    <x v="3"/>
    <s v="Core"/>
    <x v="3"/>
    <n v="4.8800000000000003E-2"/>
    <d v="2022-07-31T00:00:00"/>
    <n v="1"/>
    <s v="dell"/>
    <n v="1"/>
    <s v="PM"/>
    <d v="1899-12-30T15:47:00"/>
    <n v="123.836"/>
    <n v="6.0431968000000005"/>
    <d v="2022-07-31T00:00:00"/>
    <n v="1"/>
    <s v="dell"/>
    <n v="1"/>
    <s v="PM"/>
    <d v="1899-12-30T15:47:00"/>
    <n v="349.58"/>
    <n v="17.059504"/>
    <n v="2.8229270971284599"/>
    <n v="225.74399999999997"/>
    <n v="11.0163072"/>
    <s v="good"/>
  </r>
  <r>
    <s v="CSUD018_30"/>
    <x v="3"/>
    <s v="Core"/>
    <x v="3"/>
    <n v="3.0599999999999999E-2"/>
    <d v="2022-07-31T00:00:00"/>
    <n v="3"/>
    <s v="dell"/>
    <n v="1"/>
    <s v="PM"/>
    <s v="NA"/>
    <n v="128.63800000000001"/>
    <n v="3.9363228000000001"/>
    <d v="2022-08-02T00:00:00"/>
    <n v="3"/>
    <s v="dell"/>
    <n v="1"/>
    <s v="PM"/>
    <d v="1899-12-30T15:54:00"/>
    <n v="445.94"/>
    <n v="13.645764"/>
    <n v="3.4666272796529793"/>
    <n v="317.30200000000002"/>
    <n v="9.7094412000000005"/>
    <s v="good"/>
  </r>
  <r>
    <s v="CSUD079_30"/>
    <x v="3"/>
    <s v="Core"/>
    <x v="3"/>
    <n v="4.5400000000000003E-2"/>
    <d v="2022-08-01T00:00:00"/>
    <n v="1"/>
    <s v="asus"/>
    <n v="2"/>
    <s v="AM"/>
    <d v="1899-12-30T10:32:00"/>
    <n v="187.65100000000001"/>
    <n v="8.5193554000000002"/>
    <d v="2022-08-01T00:00:00"/>
    <n v="1"/>
    <s v="asus"/>
    <n v="2"/>
    <s v="AM"/>
    <d v="1899-12-30T10:32:00"/>
    <n v="256.49459999999999"/>
    <n v="11.644854840000001"/>
    <n v="1.3668704136935055"/>
    <n v="68.843599999999981"/>
    <n v="3.1254994400000005"/>
    <s v="good"/>
  </r>
  <r>
    <s v="CSUD006_30"/>
    <x v="3"/>
    <s v="Core"/>
    <x v="3"/>
    <n v="3.7920000000000002E-2"/>
    <d v="2022-08-02T00:00:00"/>
    <n v="2"/>
    <s v="dell"/>
    <n v="1"/>
    <s v="AM"/>
    <d v="1899-12-30T09:31:00"/>
    <n v="184.55199999999999"/>
    <n v="6.9982118399999997"/>
    <d v="2022-08-02T00:00:00"/>
    <n v="2"/>
    <s v="dell"/>
    <n v="1"/>
    <s v="AM"/>
    <d v="1899-12-30T09:31:00"/>
    <n v="404.31099999999998"/>
    <n v="15.33147312"/>
    <n v="2.1907700810611641"/>
    <n v="219.75899999999999"/>
    <n v="8.3332612800000003"/>
    <s v="poor"/>
  </r>
  <r>
    <s v="CSUD085_30"/>
    <x v="3"/>
    <s v="Core"/>
    <x v="3"/>
    <n v="3.6720000000000003E-2"/>
    <d v="2022-08-02T00:00:00"/>
    <n v="4"/>
    <s v="dell"/>
    <n v="1"/>
    <s v="AM"/>
    <d v="1899-12-30T10:29:00"/>
    <n v="146.94900000000001"/>
    <n v="5.3959672800000007"/>
    <d v="2022-08-02T00:00:00"/>
    <n v="4"/>
    <s v="dell"/>
    <n v="1"/>
    <s v="AM"/>
    <d v="1899-12-30T10:29:00"/>
    <n v="386.90699999999998"/>
    <n v="14.207225040000001"/>
    <n v="2.632933875017863"/>
    <n v="239.95799999999997"/>
    <n v="8.8112577600000002"/>
    <s v="good"/>
  </r>
  <r>
    <s v="CSUD074_31.5"/>
    <x v="3"/>
    <s v="Core"/>
    <x v="0"/>
    <n v="4.7100000000000003E-2"/>
    <d v="2022-08-14T00:00:00"/>
    <n v="3"/>
    <s v="dell"/>
    <n v="1"/>
    <s v="AM"/>
    <d v="1899-12-30T13:15:06"/>
    <n v="156.91200000000001"/>
    <n v="7.3905552000000005"/>
    <d v="2022-08-12T00:00:00"/>
    <n v="3"/>
    <s v="dell"/>
    <n v="1"/>
    <s v="AM"/>
    <d v="1899-12-30T13:15:06"/>
    <n v="458.928"/>
    <n v="21.615508800000001"/>
    <n v="2.924747629244417"/>
    <n v="302.01599999999996"/>
    <n v="14.224953599999999"/>
    <s v="good"/>
  </r>
  <r>
    <s v="CSUD014_31.5"/>
    <x v="3"/>
    <s v="Core"/>
    <x v="0"/>
    <n v="4.8800000000000003E-2"/>
    <d v="2022-08-15T00:00:00"/>
    <n v="1"/>
    <s v="dell"/>
    <n v="1"/>
    <s v="AM"/>
    <d v="1899-12-30T11:30:33"/>
    <n v="144.155"/>
    <n v="7.0347640000000009"/>
    <d v="2022-08-15T00:00:00"/>
    <n v="1"/>
    <s v="dell"/>
    <n v="1"/>
    <s v="AM"/>
    <d v="1899-12-30T11:30:33"/>
    <n v="417.40699999999998"/>
    <n v="20.369461600000001"/>
    <n v="2.895542991918421"/>
    <n v="273.25199999999995"/>
    <n v="13.3346976"/>
    <s v="good"/>
  </r>
  <r>
    <s v="CSUD085_31.5"/>
    <x v="3"/>
    <s v="Core"/>
    <x v="0"/>
    <n v="3.6720000000000003E-2"/>
    <d v="2022-08-16T00:00:00"/>
    <n v="4"/>
    <s v="dell"/>
    <n v="1"/>
    <s v="AM"/>
    <d v="1899-12-30T11:39:23"/>
    <n v="183.82"/>
    <n v="6.7498703999999998"/>
    <d v="2022-08-16T00:00:00"/>
    <n v="4"/>
    <s v="dell"/>
    <n v="1"/>
    <s v="AM"/>
    <d v="1899-12-30T11:39:23"/>
    <n v="346.04300000000001"/>
    <n v="12.706698960000001"/>
    <n v="1.8825100641932326"/>
    <n v="162.22300000000001"/>
    <n v="5.9568285600000008"/>
    <s v="good"/>
  </r>
  <r>
    <s v="CSUD079_31.5"/>
    <x v="3"/>
    <s v="Core"/>
    <x v="0"/>
    <n v="4.5400000000000003E-2"/>
    <d v="2022-08-17T00:00:00"/>
    <n v="1"/>
    <s v="asus"/>
    <n v="2"/>
    <s v="AM"/>
    <d v="1899-12-30T10:21:59"/>
    <n v="209.041"/>
    <n v="9.4904614000000009"/>
    <d v="2022-08-17T00:00:00"/>
    <n v="1"/>
    <s v="asus"/>
    <n v="2"/>
    <s v="AM"/>
    <d v="1899-12-30T10:21:59"/>
    <n v="277.24299999999999"/>
    <n v="12.5868322"/>
    <n v="1.3262613554278826"/>
    <n v="68.201999999999998"/>
    <n v="3.096370799999999"/>
    <s v="good"/>
  </r>
  <r>
    <s v="CSUD006_31.5"/>
    <x v="3"/>
    <s v="Core"/>
    <x v="0"/>
    <n v="3.7920000000000002E-2"/>
    <d v="2022-08-17T00:00:00"/>
    <n v="2"/>
    <s v="dell"/>
    <n v="1"/>
    <s v="AM"/>
    <d v="1899-12-30T10:32:31"/>
    <n v="200.08199999999999"/>
    <n v="7.5871094399999999"/>
    <d v="2022-08-17T00:00:00"/>
    <n v="2"/>
    <s v="dell"/>
    <n v="1"/>
    <s v="AM"/>
    <d v="1899-12-30T10:32:31"/>
    <n v="433.88"/>
    <n v="16.452729600000001"/>
    <n v="2.1685109105266842"/>
    <n v="233.798"/>
    <n v="8.8656201600000024"/>
    <s v="okay"/>
  </r>
  <r>
    <s v="CSUD008_31.5"/>
    <x v="3"/>
    <s v="Core"/>
    <x v="0"/>
    <n v="5.0999999999999997E-2"/>
    <d v="2022-08-17T00:00:00"/>
    <n v="3"/>
    <s v="asus"/>
    <n v="2"/>
    <s v="AM"/>
    <d v="1899-12-30T11:32:03"/>
    <n v="203.99700000000001"/>
    <n v="10.403847000000001"/>
    <d v="2022-08-17T00:00:00"/>
    <n v="3"/>
    <s v="asus"/>
    <n v="2"/>
    <s v="AM"/>
    <d v="1899-12-30T11:32:03"/>
    <n v="395.88900000000001"/>
    <n v="20.190338999999998"/>
    <n v="1.9406608920719421"/>
    <n v="191.892"/>
    <n v="9.7864919999999973"/>
    <s v="good"/>
  </r>
  <r>
    <s v="CSUD010_31.5"/>
    <x v="3"/>
    <s v="Core"/>
    <x v="0"/>
    <n v="3.2239999999999998E-2"/>
    <d v="2022-08-17T00:00:00"/>
    <n v="1"/>
    <s v="asus"/>
    <n v="2"/>
    <s v="PM"/>
    <d v="1899-12-30T16:59:40"/>
    <n v="172.68"/>
    <n v="5.5672031999999998"/>
    <d v="2022-08-17T00:00:00"/>
    <n v="1"/>
    <s v="asus"/>
    <n v="2"/>
    <s v="PM"/>
    <d v="1899-12-30T16:59:40"/>
    <n v="510.00599999999997"/>
    <n v="16.44259344"/>
    <n v="2.9534746351633077"/>
    <n v="337.32599999999996"/>
    <n v="10.87539024"/>
    <s v="good"/>
  </r>
  <r>
    <s v="CTON060_27"/>
    <x v="4"/>
    <s v="Core"/>
    <x v="1"/>
    <n v="4.9070000000000003E-2"/>
    <d v="2022-06-12T00:00:00"/>
    <n v="2"/>
    <s v="dell"/>
    <n v="1"/>
    <s v="PM"/>
    <s v="NA"/>
    <n v="157.65600000000001"/>
    <n v="7.7361799200000005"/>
    <d v="2022-06-26T00:00:00"/>
    <n v="4"/>
    <s v="asus"/>
    <n v="2"/>
    <s v="PM"/>
    <d v="1899-12-30T17:07:00"/>
    <n v="263.99810000000002"/>
    <n v="12.954386767000003"/>
    <n v="1.6745198406657533"/>
    <n v="106.34210000000002"/>
    <n v="5.218206847000002"/>
    <s v="good"/>
  </r>
  <r>
    <s v="CTON068_27"/>
    <x v="4"/>
    <s v="Core"/>
    <x v="1"/>
    <n v="4.0770000000000001E-2"/>
    <d v="2022-06-13T00:00:00"/>
    <n v="4"/>
    <s v="dell"/>
    <n v="1"/>
    <s v="PM"/>
    <s v="NA"/>
    <n v="109.48099999999999"/>
    <n v="4.4635403699999996"/>
    <d v="2022-06-28T00:00:00"/>
    <n v="1"/>
    <s v="asus"/>
    <n v="2"/>
    <s v="AM"/>
    <d v="1899-12-30T10:49:00"/>
    <n v="352.80465696831266"/>
    <n v="14.383845864598108"/>
    <n v="3.222519496244213"/>
    <n v="243.32365696831266"/>
    <n v="9.9203054945981073"/>
    <s v="good"/>
  </r>
  <r>
    <s v="CTON069_27"/>
    <x v="4"/>
    <s v="Core"/>
    <x v="1"/>
    <n v="3.7920000000000002E-2"/>
    <d v="2022-06-14T00:00:00"/>
    <n v="4"/>
    <s v="asus"/>
    <n v="2"/>
    <s v="PM"/>
    <s v="NA"/>
    <n v="177.45099999999999"/>
    <n v="6.7289419200000005"/>
    <d v="2022-07-01T00:00:00"/>
    <n v="3"/>
    <s v="asus"/>
    <n v="2"/>
    <s v="PM"/>
    <d v="1899-12-30T15:01:00"/>
    <n v="297.21800000000002"/>
    <n v="11.270506560000001"/>
    <n v="1.6749299806707205"/>
    <n v="119.76700000000002"/>
    <n v="4.5415646400000007"/>
    <s v="good"/>
  </r>
  <r>
    <s v="CTON110_27"/>
    <x v="4"/>
    <s v="Core"/>
    <x v="1"/>
    <n v="4.6899999999999997E-2"/>
    <d v="2022-06-14T00:00:00"/>
    <n v="3"/>
    <s v="asus"/>
    <n v="2"/>
    <s v="PM"/>
    <s v="NA"/>
    <n v="166.613"/>
    <n v="7.8141496999999998"/>
    <d v="2022-06-28T00:00:00"/>
    <n v="2"/>
    <s v="dell"/>
    <n v="1"/>
    <s v="AM"/>
    <d v="1899-12-30T12:44:00"/>
    <n v="425.96074948580241"/>
    <n v="19.977559150884133"/>
    <n v="2.556587718160062"/>
    <n v="259.34774948580241"/>
    <n v="12.163409450884133"/>
    <s v="good"/>
  </r>
  <r>
    <s v="CTON062_27"/>
    <x v="4"/>
    <s v="Core"/>
    <x v="1"/>
    <n v="4.5999999999999999E-2"/>
    <d v="2022-06-15T00:00:00"/>
    <n v="3"/>
    <s v="dell"/>
    <n v="1"/>
    <s v="PM"/>
    <s v="NA"/>
    <n v="189.26929999999999"/>
    <n v="8.7063877999999999"/>
    <d v="2022-06-28T00:00:00"/>
    <n v="2"/>
    <s v="asus"/>
    <n v="2"/>
    <s v="PM"/>
    <d v="1899-12-30T15:28:00"/>
    <n v="354.16459190931425"/>
    <n v="16.291571227828456"/>
    <n v="1.8712204879994498"/>
    <n v="164.89529190931427"/>
    <n v="7.585183427828456"/>
    <s v="good  "/>
  </r>
  <r>
    <s v="CTON061_27"/>
    <x v="4"/>
    <s v="Core"/>
    <x v="1"/>
    <n v="2.477E-2"/>
    <d v="2022-06-16T00:00:00"/>
    <n v="4"/>
    <s v="dell"/>
    <n v="1"/>
    <s v="AM"/>
    <s v="NA"/>
    <n v="179.077"/>
    <n v="4.4357372899999996"/>
    <d v="2022-07-01T00:00:00"/>
    <n v="3"/>
    <s v="dell"/>
    <n v="1"/>
    <s v="PM"/>
    <d v="1899-12-30T13:57:00"/>
    <n v="335.42500000000001"/>
    <n v="8.308477250000001"/>
    <n v="1.8730769445545772"/>
    <n v="156.34800000000001"/>
    <n v="3.8727399600000014"/>
    <s v="good"/>
  </r>
  <r>
    <s v="CTON065_27"/>
    <x v="4"/>
    <s v="Core"/>
    <x v="1"/>
    <n v="5.2780000000000001E-2"/>
    <d v="2022-06-16T00:00:00"/>
    <n v="1"/>
    <s v="dell"/>
    <n v="1"/>
    <s v="AM"/>
    <s v="NA"/>
    <n v="146.47900000000001"/>
    <n v="7.7311616200000008"/>
    <d v="2022-06-29T00:00:00"/>
    <n v="2"/>
    <s v="asus"/>
    <n v="2"/>
    <s v="PM"/>
    <d v="1899-12-30T15:22:00"/>
    <n v="311.8648"/>
    <n v="16.460224144000001"/>
    <n v="2.1290751575311133"/>
    <n v="165.38579999999999"/>
    <n v="8.7290625239999997"/>
    <s v="poor"/>
  </r>
  <r>
    <s v="CTON062_28.5"/>
    <x v="4"/>
    <s v="Core"/>
    <x v="2"/>
    <n v="4.5999999999999999E-2"/>
    <d v="2022-07-15T00:00:00"/>
    <n v="2"/>
    <s v="asus"/>
    <n v="2"/>
    <s v="PM"/>
    <d v="1899-12-30T15:43:00"/>
    <n v="123.3527"/>
    <n v="5.6742242000000003"/>
    <d v="2022-07-15T00:00:00"/>
    <n v="2"/>
    <s v="asus"/>
    <n v="2"/>
    <s v="PM"/>
    <d v="1899-12-30T15:43:00"/>
    <n v="397.79700000000003"/>
    <n v="18.298662"/>
    <n v="3.2248746885961963"/>
    <n v="274.4443"/>
    <n v="12.624437799999999"/>
    <s v="good"/>
  </r>
  <r>
    <s v="CTON069_28.5"/>
    <x v="4"/>
    <s v="Core"/>
    <x v="2"/>
    <n v="3.7920000000000002E-2"/>
    <d v="2022-07-19T00:00:00"/>
    <n v="4"/>
    <s v="asus"/>
    <n v="2"/>
    <s v="AM"/>
    <d v="1899-12-30T11:01:00"/>
    <n v="145.77199999999999"/>
    <n v="5.5276742399999996"/>
    <d v="2022-07-19T00:00:00"/>
    <n v="4"/>
    <s v="asus"/>
    <n v="2"/>
    <s v="AM"/>
    <d v="1899-12-30T11:01:00"/>
    <n v="395.68799999999999"/>
    <n v="15.00448896"/>
    <n v="2.7144307548774802"/>
    <n v="249.916"/>
    <n v="9.4768147200000001"/>
    <s v="good"/>
  </r>
  <r>
    <s v="CTON061_30"/>
    <x v="4"/>
    <s v="Core"/>
    <x v="3"/>
    <n v="2.477E-2"/>
    <d v="2022-07-31T00:00:00"/>
    <n v="4"/>
    <s v="asus"/>
    <n v="2"/>
    <s v="PM"/>
    <d v="1899-12-30T17:45:00"/>
    <n v="218.20140000000001"/>
    <n v="5.4048486780000005"/>
    <d v="2022-07-31T00:00:00"/>
    <n v="4"/>
    <s v="asus"/>
    <n v="2"/>
    <s v="PM"/>
    <d v="1899-12-30T17:45:00"/>
    <n v="432.27499999999998"/>
    <n v="10.707451749999999"/>
    <n v="1.9810826145020148"/>
    <n v="214.07359999999997"/>
    <n v="5.3026030719999984"/>
    <s v="poor"/>
  </r>
  <r>
    <s v="CTON067_30"/>
    <x v="4"/>
    <s v="Core"/>
    <x v="3"/>
    <n v="3.6179999999999997E-2"/>
    <d v="2022-07-31T00:00:00"/>
    <n v="1"/>
    <s v="dell"/>
    <n v="1"/>
    <s v="AM"/>
    <d v="1899-12-30T10:13:00"/>
    <n v="161.94999999999999"/>
    <n v="5.8593509999999993"/>
    <d v="2022-07-31T00:00:00"/>
    <n v="1"/>
    <s v="dell"/>
    <n v="1"/>
    <s v="AM"/>
    <d v="1899-12-30T10:13:00"/>
    <n v="435.39600000000002"/>
    <n v="15.752627279999999"/>
    <n v="2.6884594010497072"/>
    <n v="273.44600000000003"/>
    <n v="9.8932762799999985"/>
    <s v="good"/>
  </r>
  <r>
    <s v="CTON067_27"/>
    <x v="4"/>
    <s v="Core"/>
    <x v="1"/>
    <n v="3.6179999999999997E-2"/>
    <d v="2022-06-16T00:00:00"/>
    <n v="4"/>
    <s v="asus"/>
    <n v="2"/>
    <s v="AM"/>
    <s v="NA"/>
    <n v="193.76"/>
    <n v="7.0102367999999995"/>
    <d v="2022-06-27T00:00:00"/>
    <n v="1"/>
    <s v="asus"/>
    <n v="2"/>
    <s v="PM"/>
    <d v="1899-12-30T16:50:00"/>
    <n v="462.90248238691032"/>
    <n v="16.747811812758414"/>
    <n v="2.3890507967945416"/>
    <n v="269.14248238691033"/>
    <n v="9.7375750127584144"/>
    <s v="good"/>
  </r>
  <r>
    <s v="CTON065_28.5"/>
    <x v="4"/>
    <s v="Core"/>
    <x v="2"/>
    <n v="5.2780000000000001E-2"/>
    <d v="2022-07-17T00:00:00"/>
    <n v="4"/>
    <s v="dell"/>
    <n v="1"/>
    <s v="AM"/>
    <d v="1899-12-30T11:43:00"/>
    <n v="191.19"/>
    <n v="10.091008199999999"/>
    <d v="2022-07-17T00:00:00"/>
    <n v="4"/>
    <s v="dell"/>
    <n v="1"/>
    <s v="AM"/>
    <d v="1899-12-30T11:43:00"/>
    <n v="407.53699999999998"/>
    <n v="21.509802860000001"/>
    <n v="2.1315811496417174"/>
    <n v="216.34699999999998"/>
    <n v="11.418794660000001"/>
    <s v="okay"/>
  </r>
  <r>
    <s v="CTON110_28.5"/>
    <x v="4"/>
    <s v="Core"/>
    <x v="2"/>
    <n v="4.6899999999999997E-2"/>
    <d v="2022-07-17T00:00:00"/>
    <n v="2"/>
    <s v="dell"/>
    <n v="1"/>
    <s v="PM"/>
    <d v="1899-12-30T16:29:00"/>
    <n v="147.95400000000001"/>
    <n v="6.9390425999999996"/>
    <d v="2022-07-17T00:00:00"/>
    <n v="2"/>
    <s v="dell"/>
    <n v="1"/>
    <s v="PM"/>
    <d v="1899-12-30T16:29:00"/>
    <n v="456.00900000000001"/>
    <n v="21.3868221"/>
    <n v="3.082099841842735"/>
    <n v="308.05500000000001"/>
    <n v="14.447779499999999"/>
    <s v="good"/>
  </r>
  <r>
    <s v="CTON060_28.5"/>
    <x v="4"/>
    <s v="Core"/>
    <x v="2"/>
    <n v="4.9070000000000003E-2"/>
    <d v="2022-07-18T00:00:00"/>
    <n v="2"/>
    <s v="dell"/>
    <n v="1"/>
    <s v="AM"/>
    <d v="1899-12-30T10:12:00"/>
    <n v="170.17"/>
    <n v="8.3502419000000003"/>
    <d v="2022-07-18T00:00:00"/>
    <n v="2"/>
    <s v="dell"/>
    <n v="1"/>
    <s v="AM"/>
    <d v="1899-12-30T10:12:00"/>
    <n v="294.25"/>
    <n v="14.438847500000001"/>
    <n v="1.7291531997414351"/>
    <n v="124.08000000000001"/>
    <n v="6.0886056000000011"/>
    <s v="good"/>
  </r>
  <r>
    <s v="CTON061_28.5"/>
    <x v="4"/>
    <s v="Core"/>
    <x v="2"/>
    <n v="2.477E-2"/>
    <d v="2022-07-18T00:00:00"/>
    <n v="2"/>
    <s v="dell"/>
    <n v="1"/>
    <s v="PM"/>
    <d v="1899-12-30T15:42:00"/>
    <n v="186.898"/>
    <n v="4.6294634600000002"/>
    <d v="2022-07-18T00:00:00"/>
    <n v="2"/>
    <s v="dell"/>
    <n v="1"/>
    <s v="PM"/>
    <d v="1899-12-30T15:42:00"/>
    <n v="351.274"/>
    <n v="8.7010569800000006"/>
    <n v="1.8794957677449733"/>
    <n v="164.376"/>
    <n v="4.0715935200000004"/>
    <s v="okay"/>
  </r>
  <r>
    <s v="CTON067_28.5"/>
    <x v="4"/>
    <s v="Core"/>
    <x v="2"/>
    <n v="3.6179999999999997E-2"/>
    <d v="2022-07-18T00:00:00"/>
    <n v="3"/>
    <s v="dell"/>
    <n v="1"/>
    <s v="AM"/>
    <d v="1899-12-30T10:41:00"/>
    <n v="166.97800000000001"/>
    <n v="6.0412640399999997"/>
    <d v="2022-07-18T00:00:00"/>
    <n v="3"/>
    <s v="dell"/>
    <n v="1"/>
    <s v="AM"/>
    <d v="1899-12-30T10:41:00"/>
    <n v="310.214"/>
    <n v="11.223542519999999"/>
    <n v="1.8578136041873778"/>
    <n v="143.23599999999999"/>
    <n v="5.182278479999999"/>
    <s v="good"/>
  </r>
  <r>
    <s v="CTON068_28.5"/>
    <x v="4"/>
    <s v="Core"/>
    <x v="2"/>
    <n v="4.0770000000000001E-2"/>
    <d v="2022-07-18T00:00:00"/>
    <n v="3"/>
    <s v="asus"/>
    <n v="2"/>
    <s v="PM"/>
    <d v="1899-12-30T16:47:00"/>
    <n v="127.31699999999999"/>
    <n v="5.1907140900000002"/>
    <d v="2022-07-18T00:00:00"/>
    <n v="3"/>
    <s v="asus"/>
    <n v="2"/>
    <s v="PM"/>
    <d v="1899-12-30T16:47:00"/>
    <n v="378.33800000000002"/>
    <n v="15.424840260000002"/>
    <n v="2.9716220143421541"/>
    <n v="251.02100000000002"/>
    <n v="10.234126170000001"/>
    <s v="good"/>
  </r>
  <r>
    <s v="CTON068_30"/>
    <x v="4"/>
    <s v="Core"/>
    <x v="3"/>
    <n v="4.0770000000000001E-2"/>
    <d v="2022-07-30T00:00:00"/>
    <n v="4"/>
    <s v="asus"/>
    <n v="2"/>
    <s v="PM"/>
    <d v="1899-12-30T16:06:00"/>
    <n v="188.505"/>
    <n v="7.6853488499999996"/>
    <d v="2022-07-30T00:00:00"/>
    <n v="4"/>
    <s v="asus"/>
    <n v="2"/>
    <s v="PM"/>
    <d v="1899-12-30T16:06:00"/>
    <n v="425.38"/>
    <n v="17.342742600000001"/>
    <n v="2.2565979682236548"/>
    <n v="236.875"/>
    <n v="9.6573937500000007"/>
    <s v="good"/>
  </r>
  <r>
    <s v="CTON110_30"/>
    <x v="4"/>
    <s v="Core"/>
    <x v="3"/>
    <n v="4.6899999999999997E-2"/>
    <d v="2022-07-30T00:00:00"/>
    <n v="3"/>
    <s v="dell"/>
    <n v="1"/>
    <s v="PM"/>
    <d v="1899-12-30T15:16:00"/>
    <n v="140.452"/>
    <n v="6.5871987999999995"/>
    <d v="2022-08-02T00:00:00"/>
    <n v="3"/>
    <s v="dell"/>
    <n v="1"/>
    <s v="PM"/>
    <d v="1899-12-30T15:16:00"/>
    <n v="419.68099999999998"/>
    <n v="19.6830389"/>
    <n v="2.9880742175262722"/>
    <n v="279.22899999999998"/>
    <n v="13.0958401"/>
    <s v="good"/>
  </r>
  <r>
    <s v="CTON060_30"/>
    <x v="4"/>
    <s v="Core"/>
    <x v="3"/>
    <n v="4.9070000000000003E-2"/>
    <d v="2022-07-31T00:00:00"/>
    <n v="2"/>
    <s v="asus"/>
    <n v="2"/>
    <s v="PM"/>
    <d v="1899-12-30T16:36:00"/>
    <n v="138.077"/>
    <n v="6.7754383900000006"/>
    <d v="2022-07-31T00:00:00"/>
    <n v="2"/>
    <s v="asus"/>
    <n v="2"/>
    <s v="PM"/>
    <d v="1899-12-30T16:36:00"/>
    <n v="350.435"/>
    <n v="17.19584545"/>
    <n v="2.5379679454217574"/>
    <n v="212.358"/>
    <n v="10.420407059999999"/>
    <s v="good"/>
  </r>
  <r>
    <s v="CTON062_30"/>
    <x v="4"/>
    <s v="Core"/>
    <x v="3"/>
    <n v="4.5999999999999999E-2"/>
    <d v="2022-08-01T00:00:00"/>
    <n v="3"/>
    <s v="dell"/>
    <n v="1"/>
    <s v="PM"/>
    <d v="1899-12-30T16:49:00"/>
    <n v="135.048"/>
    <n v="6.2122080000000004"/>
    <d v="2022-08-01T00:00:00"/>
    <n v="3"/>
    <s v="dell"/>
    <n v="1"/>
    <s v="PM"/>
    <d v="1899-12-30T16:49:00"/>
    <n v="379.70699999999999"/>
    <n v="17.466521999999998"/>
    <n v="2.8116447485338547"/>
    <n v="244.65899999999999"/>
    <n v="11.254313999999997"/>
    <s v="good"/>
  </r>
  <r>
    <s v="CTON065_30"/>
    <x v="4"/>
    <s v="Core"/>
    <x v="3"/>
    <n v="5.2780000000000001E-2"/>
    <d v="2022-08-01T00:00:00"/>
    <n v="3"/>
    <s v="asus"/>
    <n v="2"/>
    <s v="AM"/>
    <d v="1899-12-30T11:26:00"/>
    <n v="188.315"/>
    <n v="9.9392657"/>
    <d v="2022-08-01T00:00:00"/>
    <n v="3"/>
    <s v="asus"/>
    <n v="2"/>
    <s v="AM"/>
    <d v="1899-12-30T11:26:00"/>
    <n v="366.08499999999998"/>
    <n v="19.3219663"/>
    <n v="1.9440033985609217"/>
    <n v="177.76999999999998"/>
    <n v="9.3827005999999997"/>
    <s v="okay"/>
  </r>
  <r>
    <s v="CTON069_30"/>
    <x v="4"/>
    <s v="Core"/>
    <x v="3"/>
    <n v="3.7920000000000002E-2"/>
    <d v="2022-08-01T00:00:00"/>
    <n v="2"/>
    <s v="dell"/>
    <n v="1"/>
    <s v="AM"/>
    <d v="1899-12-30T10:42:00"/>
    <n v="141.41"/>
    <n v="5.3622671999999998"/>
    <d v="2022-08-01T00:00:00"/>
    <n v="2"/>
    <s v="dell"/>
    <n v="1"/>
    <s v="AM"/>
    <d v="1899-12-30T10:42:00"/>
    <n v="323.08100000000002"/>
    <n v="12.251231520000001"/>
    <n v="2.2847111236829081"/>
    <n v="181.67100000000002"/>
    <n v="6.8889643200000013"/>
    <s v="good"/>
  </r>
  <r>
    <s v="CTON069_31.5"/>
    <x v="4"/>
    <s v="Core"/>
    <x v="0"/>
    <n v="3.7920000000000002E-2"/>
    <d v="2022-08-14T00:00:00"/>
    <n v="1"/>
    <s v="asus"/>
    <n v="2"/>
    <s v="AM"/>
    <d v="1899-12-30T12:27:11"/>
    <n v="158.09399999999999"/>
    <n v="5.9949244799999999"/>
    <d v="2022-08-12T00:00:00"/>
    <n v="1"/>
    <s v="asus"/>
    <n v="2"/>
    <s v="AM"/>
    <d v="1899-12-30T12:27:11"/>
    <n v="353.26299999999998"/>
    <n v="13.39573296"/>
    <n v="2.2345123787113996"/>
    <n v="195.16899999999998"/>
    <n v="7.4008084800000002"/>
    <s v="good"/>
  </r>
  <r>
    <s v="CTON061_31.5"/>
    <x v="4"/>
    <s v="Core"/>
    <x v="0"/>
    <n v="2.477E-2"/>
    <d v="2022-08-16T00:00:00"/>
    <n v="1"/>
    <s v="dell"/>
    <n v="1"/>
    <s v="AM"/>
    <d v="1899-12-30T10:14:00"/>
    <n v="172.274"/>
    <n v="4.2672269800000002"/>
    <d v="2022-08-16T00:00:00"/>
    <n v="1"/>
    <s v="dell"/>
    <n v="1"/>
    <s v="AM"/>
    <d v="1899-12-30T10:14:00"/>
    <n v="458.17"/>
    <n v="11.348870900000001"/>
    <n v="2.6595423569430094"/>
    <n v="285.89600000000002"/>
    <n v="7.0816439200000012"/>
    <s v="good"/>
  </r>
  <r>
    <s v="CTON060_31.5"/>
    <x v="4"/>
    <s v="Core"/>
    <x v="0"/>
    <n v="4.9070000000000003E-2"/>
    <d v="2022-08-16T00:00:00"/>
    <n v="2"/>
    <s v="dell"/>
    <n v="1"/>
    <s v="PM"/>
    <d v="1899-12-30T16:50:47"/>
    <n v="177.99"/>
    <n v="8.7339693"/>
    <d v="2022-08-16T00:00:00"/>
    <n v="2"/>
    <s v="dell"/>
    <n v="1"/>
    <s v="PM"/>
    <d v="1899-12-30T16:50:47"/>
    <n v="310.86900000000003"/>
    <n v="15.254341830000001"/>
    <n v="1.7465531771447835"/>
    <n v="132.87900000000002"/>
    <n v="6.5203725300000013"/>
    <s v="good"/>
  </r>
  <r>
    <s v="CTON068_31.5"/>
    <x v="4"/>
    <s v="Core"/>
    <x v="0"/>
    <n v="4.0770000000000001E-2"/>
    <d v="2022-08-17T00:00:00"/>
    <n v="3"/>
    <s v="dell"/>
    <n v="1"/>
    <s v="AM"/>
    <d v="1899-12-30T11:05:35"/>
    <n v="178.054"/>
    <n v="7.2592615800000004"/>
    <d v="2022-08-17T00:00:00"/>
    <n v="3"/>
    <s v="dell"/>
    <n v="1"/>
    <s v="AM"/>
    <d v="1899-12-30T11:05:35"/>
    <n v="295.47300000000001"/>
    <n v="12.046434210000001"/>
    <n v="1.65945724330821"/>
    <n v="117.41900000000001"/>
    <n v="4.7871726300000006"/>
    <s v="good"/>
  </r>
  <r>
    <s v="CTON110_31.5"/>
    <x v="4"/>
    <s v="Core"/>
    <x v="0"/>
    <n v="4.6899999999999997E-2"/>
    <d v="2022-08-17T00:00:00"/>
    <n v="4"/>
    <s v="asus"/>
    <n v="2"/>
    <s v="AM"/>
    <d v="1899-12-30T12:00:51"/>
    <n v="169.52799999999999"/>
    <n v="7.9508631999999988"/>
    <d v="2022-08-17T00:00:00"/>
    <n v="4"/>
    <s v="asus"/>
    <n v="2"/>
    <s v="AM"/>
    <d v="1899-12-30T12:00:51"/>
    <n v="294.86500000000001"/>
    <n v="13.8291685"/>
    <n v="1.7393291963569442"/>
    <n v="125.33700000000002"/>
    <n v="5.878305300000001"/>
    <s v="good"/>
  </r>
  <r>
    <s v="CTON065_31.5"/>
    <x v="4"/>
    <s v="Core"/>
    <x v="0"/>
    <n v="5.2780000000000001E-2"/>
    <d v="2022-08-16T00:00:00"/>
    <n v="2"/>
    <s v="asus"/>
    <n v="2"/>
    <s v="AM"/>
    <d v="1899-12-30T11:01:43"/>
    <n v="189.893"/>
    <n v="10.02255254"/>
    <d v="2022-08-18T00:00:00"/>
    <n v="2"/>
    <s v="asus"/>
    <n v="2"/>
    <s v="AM"/>
    <d v="1899-12-30T12:13:10"/>
    <n v="359.339"/>
    <n v="18.965912419999999"/>
    <n v="1.892323571695639"/>
    <n v="169.446"/>
    <n v="8.9433598799999992"/>
    <s v="good"/>
  </r>
  <r>
    <s v="CTON110_31.5"/>
    <x v="4"/>
    <s v="Core"/>
    <x v="0"/>
    <n v="4.6899999999999997E-2"/>
    <d v="2022-08-17T00:00:00"/>
    <n v="4"/>
    <s v="asus"/>
    <n v="2"/>
    <s v="AM"/>
    <d v="1899-12-30T12:00:51"/>
    <n v="169.52799999999999"/>
    <n v="7.9508631999999988"/>
    <d v="2022-08-18T00:00:00"/>
    <n v="3"/>
    <s v="asus"/>
    <n v="2"/>
    <s v="AM"/>
    <d v="1899-12-30T12:44:24"/>
    <n v="376.678"/>
    <n v="17.6661982"/>
    <n v="2.2219220423764807"/>
    <n v="207.15"/>
    <n v="9.7153350000000014"/>
    <s v="good"/>
  </r>
  <r>
    <s v="CVLA057_27"/>
    <x v="5"/>
    <s v="Core"/>
    <x v="1"/>
    <n v="4.2279999999999998E-2"/>
    <d v="2022-06-12T00:00:00"/>
    <n v="1"/>
    <s v="dell"/>
    <n v="1"/>
    <s v="PM"/>
    <s v="NA"/>
    <n v="167.798"/>
    <n v="7.0944994399999999"/>
    <d v="2022-06-27T00:00:00"/>
    <n v="2"/>
    <s v="asus"/>
    <n v="2"/>
    <s v="PM"/>
    <d v="1899-12-30T15:16:00"/>
    <n v="320.76968877739068"/>
    <n v="13.562142441508078"/>
    <n v="1.9116419073969337"/>
    <n v="152.97168877739068"/>
    <n v="6.4676430015080779"/>
    <s v="good"/>
  </r>
  <r>
    <s v="CVLA097_27"/>
    <x v="5"/>
    <s v="Core"/>
    <x v="1"/>
    <n v="5.2249999999999998E-2"/>
    <d v="2022-06-12T00:00:00"/>
    <n v="3"/>
    <s v="dell"/>
    <n v="1"/>
    <s v="PM"/>
    <s v="NA"/>
    <n v="164.36869999999999"/>
    <n v="8.5882645749999984"/>
    <d v="2022-06-28T00:00:00"/>
    <n v="2"/>
    <s v="dell"/>
    <n v="1"/>
    <s v="PM"/>
    <d v="1899-12-30T15:08:00"/>
    <n v="270.77919515032386"/>
    <n v="14.148212946604421"/>
    <n v="1.6473890415287331"/>
    <n v="106.41049515032387"/>
    <n v="5.5599483716044222"/>
    <s v="good"/>
  </r>
  <r>
    <s v="CVLA045_27"/>
    <x v="5"/>
    <s v="Core"/>
    <x v="1"/>
    <n v="4.4819999999999999E-2"/>
    <d v="2022-06-14T00:00:00"/>
    <n v="3"/>
    <s v="dell"/>
    <n v="1"/>
    <s v="AM"/>
    <s v="NA"/>
    <n v="154.3349"/>
    <n v="6.9172902179999998"/>
    <d v="2022-06-28T00:00:00"/>
    <n v="3"/>
    <s v="asus"/>
    <n v="2"/>
    <s v="PM"/>
    <d v="1899-12-30T16:03:00"/>
    <n v="522.56439550748405"/>
    <n v="23.421336206645435"/>
    <n v="3.385912036146614"/>
    <n v="368.22949550748405"/>
    <n v="16.504045988645437"/>
    <s v="good  "/>
  </r>
  <r>
    <s v="CVLA053_27"/>
    <x v="5"/>
    <s v="Core"/>
    <x v="1"/>
    <n v="4.7329999999999997E-2"/>
    <d v="2022-06-14T00:00:00"/>
    <n v="1"/>
    <s v="dell"/>
    <n v="1"/>
    <s v="PM"/>
    <s v="NA"/>
    <n v="140.089"/>
    <n v="6.6304123699999993"/>
    <d v="2022-06-27T00:00:00"/>
    <n v="2"/>
    <s v="dell"/>
    <n v="1"/>
    <s v="AM"/>
    <d v="1899-12-30T11:38:00"/>
    <n v="352.16919999999999"/>
    <n v="16.668168236"/>
    <n v="2.5138961660087515"/>
    <n v="212.08019999999999"/>
    <n v="10.037755866000001"/>
    <s v="good"/>
  </r>
  <r>
    <s v="CVLA104_27"/>
    <x v="5"/>
    <s v="Core"/>
    <x v="1"/>
    <n v="4.7050000000000002E-2"/>
    <d v="2022-06-14T00:00:00"/>
    <n v="1"/>
    <s v="asus"/>
    <n v="2"/>
    <s v="AM"/>
    <s v="NA"/>
    <n v="202.09200000000001"/>
    <n v="9.5084286000000002"/>
    <d v="2022-06-29T00:00:00"/>
    <n v="3"/>
    <s v="dell"/>
    <n v="1"/>
    <s v="PM"/>
    <d v="1899-12-30T14:45:00"/>
    <n v="320.91399999999999"/>
    <n v="15.099003699999999"/>
    <n v="1.5879599390376657"/>
    <n v="118.82199999999997"/>
    <n v="5.5905750999999988"/>
    <s v="good"/>
  </r>
  <r>
    <s v="CVLA105_27"/>
    <x v="5"/>
    <s v="Core"/>
    <x v="1"/>
    <n v="3.6540000000000003E-2"/>
    <d v="2022-06-14T00:00:00"/>
    <n v="3"/>
    <s v="dell"/>
    <n v="1"/>
    <s v="AM"/>
    <s v="NA"/>
    <n v="158.68100000000001"/>
    <n v="5.7982037400000008"/>
    <d v="2022-06-28T00:00:00"/>
    <n v="2"/>
    <s v="dell"/>
    <n v="1"/>
    <s v="AM"/>
    <d v="1899-12-30T11:03:00"/>
    <n v="372.96312414228834"/>
    <n v="13.628072556159218"/>
    <n v="2.3503955996136168"/>
    <n v="214.28212414228832"/>
    <n v="7.8298688161592169"/>
    <s v="good"/>
  </r>
  <r>
    <s v="CVLA047_27"/>
    <x v="5"/>
    <s v="Core"/>
    <x v="1"/>
    <n v="3.1800000000000002E-2"/>
    <d v="2022-06-15T00:00:00"/>
    <n v="1"/>
    <s v="asus"/>
    <n v="2"/>
    <s v="PM"/>
    <s v="NA"/>
    <n v="204.14400000000001"/>
    <n v="6.4917792000000007"/>
    <d v="2022-06-27T00:00:00"/>
    <n v="1"/>
    <s v="asus"/>
    <n v="2"/>
    <s v="AM"/>
    <d v="1899-12-30T10:21:00"/>
    <n v="463.65129805646148"/>
    <n v="14.744111278195476"/>
    <n v="2.2711972825871025"/>
    <n v="259.50729805646148"/>
    <n v="8.2523320781954759"/>
    <s v="good"/>
  </r>
  <r>
    <s v="CVLA052_27"/>
    <x v="5"/>
    <s v="Core"/>
    <x v="1"/>
    <n v="3.3009999999999998E-2"/>
    <d v="2022-06-15T00:00:00"/>
    <n v="2"/>
    <s v="asus"/>
    <n v="2"/>
    <s v="AM"/>
    <s v="NA"/>
    <n v="144.73500000000001"/>
    <n v="4.7777023500000002"/>
    <d v="2022-06-29T00:00:00"/>
    <n v="1"/>
    <s v="asus"/>
    <n v="2"/>
    <s v="PM"/>
    <d v="1899-12-30T14:35:00"/>
    <n v="293.40600000000001"/>
    <n v="9.6853320600000004"/>
    <n v="2.0271945279303552"/>
    <n v="148.67099999999999"/>
    <n v="4.9076297100000001"/>
    <s v="good"/>
  </r>
  <r>
    <s v="CVLA054_27"/>
    <x v="5"/>
    <s v="Core"/>
    <x v="1"/>
    <n v="3.9879999999999999E-2"/>
    <d v="2022-06-15T00:00:00"/>
    <n v="1"/>
    <s v="dell"/>
    <n v="1"/>
    <s v="PM"/>
    <s v="NA"/>
    <n v="180.57660000000001"/>
    <n v="7.2013948079999999"/>
    <d v="2022-06-28T00:00:00"/>
    <n v="1"/>
    <s v="asus"/>
    <n v="2"/>
    <s v="PM"/>
    <d v="1899-12-30T14:57:00"/>
    <n v="424.88012850300731"/>
    <n v="16.944219524699932"/>
    <n v="2.3529080096923258"/>
    <n v="244.3035285030073"/>
    <n v="9.742824716699932"/>
    <s v="good  "/>
  </r>
  <r>
    <s v="CVLA046_27"/>
    <x v="5"/>
    <s v="Core"/>
    <x v="1"/>
    <n v="2.8750000000000001E-2"/>
    <d v="2022-06-16T00:00:00"/>
    <n v="4"/>
    <s v="dell"/>
    <n v="1"/>
    <s v="PM"/>
    <s v="NA"/>
    <n v="160.81700000000001"/>
    <n v="4.6234887500000008"/>
    <d v="2022-06-27T00:00:00"/>
    <n v="2"/>
    <s v="dell"/>
    <n v="1"/>
    <s v="AM"/>
    <d v="1899-12-30T13:08:00"/>
    <n v="366.7627"/>
    <n v="10.544427625000001"/>
    <n v="2.2806214517121943"/>
    <n v="205.94569999999999"/>
    <n v="5.920938875"/>
    <s v="good"/>
  </r>
  <r>
    <s v="CVLA104_28.5"/>
    <x v="5"/>
    <s v="Core"/>
    <x v="2"/>
    <n v="4.7050000000000002E-2"/>
    <d v="2022-07-15T00:00:00"/>
    <n v="2"/>
    <s v="dell"/>
    <n v="1"/>
    <s v="PM"/>
    <d v="1899-12-30T15:23:00"/>
    <n v="153.392"/>
    <n v="7.2170936000000001"/>
    <d v="2022-07-15T00:00:00"/>
    <n v="2"/>
    <s v="dell"/>
    <n v="1"/>
    <s v="PM"/>
    <d v="1899-12-30T15:23:00"/>
    <n v="394.58100000000002"/>
    <n v="18.56503605"/>
    <n v="2.5723701366433716"/>
    <n v="241.18900000000002"/>
    <n v="11.34794245"/>
    <s v="good"/>
  </r>
  <r>
    <s v="CVLA057_28.5 "/>
    <x v="5"/>
    <s v="Core"/>
    <x v="2"/>
    <n v="4.2279999999999998E-2"/>
    <d v="2022-07-17T00:00:00"/>
    <n v="1"/>
    <s v="dell"/>
    <n v="1"/>
    <s v="AM"/>
    <d v="1899-12-30T10:18:00"/>
    <n v="168.51"/>
    <n v="7.124602799999999"/>
    <d v="2022-07-17T00:00:00"/>
    <n v="1"/>
    <s v="dell"/>
    <n v="1"/>
    <s v="AM"/>
    <d v="1899-12-30T10:18:00"/>
    <n v="440.57299999999998"/>
    <n v="18.627426439999997"/>
    <n v="2.6145213933891163"/>
    <n v="272.06299999999999"/>
    <n v="11.502823639999999"/>
    <s v="good"/>
  </r>
  <r>
    <s v="CVLA057_30"/>
    <x v="5"/>
    <s v="Core"/>
    <x v="3"/>
    <n v="4.2279999999999998E-2"/>
    <d v="2022-08-01T00:00:00"/>
    <n v="4"/>
    <s v="asus"/>
    <n v="2"/>
    <s v="PM"/>
    <d v="1899-12-30T17:40:00"/>
    <n v="179.97200000000001"/>
    <n v="7.6092161599999999"/>
    <d v="2022-08-01T00:00:00"/>
    <n v="4"/>
    <s v="asus"/>
    <n v="2"/>
    <s v="PM"/>
    <d v="1899-12-30T17:40:00"/>
    <n v="414.90199999999999"/>
    <n v="17.542056559999999"/>
    <n v="2.3053697241793167"/>
    <n v="234.92999999999998"/>
    <n v="9.9328403999999999"/>
    <s v="good"/>
  </r>
  <r>
    <s v="CVLA097_30"/>
    <x v="5"/>
    <s v="Core"/>
    <x v="3"/>
    <n v="5.2249999999999998E-2"/>
    <d v="2022-08-01T00:00:00"/>
    <n v="4"/>
    <s v="dell"/>
    <n v="1"/>
    <s v="PM"/>
    <d v="1899-12-30T17:19:00"/>
    <n v="123.96"/>
    <n v="6.4769099999999993"/>
    <d v="2022-08-01T00:00:00"/>
    <n v="4"/>
    <s v="dell"/>
    <n v="1"/>
    <s v="PM"/>
    <d v="1899-12-30T17:19:00"/>
    <n v="360.91500000000002"/>
    <n v="18.85780875"/>
    <n v="2.9115440464666023"/>
    <n v="236.95500000000004"/>
    <n v="12.38089875"/>
    <s v="good"/>
  </r>
  <r>
    <s v="CVLA053_30"/>
    <x v="5"/>
    <s v="Core"/>
    <x v="3"/>
    <n v="4.7329999999999997E-2"/>
    <d v="2022-08-02T00:00:00"/>
    <n v="1"/>
    <s v="dell"/>
    <n v="1"/>
    <s v="AM"/>
    <d v="1899-12-30T09:03:00"/>
    <n v="131.321"/>
    <n v="6.2154229299999999"/>
    <d v="2022-08-02T00:00:00"/>
    <n v="1"/>
    <s v="dell"/>
    <n v="1"/>
    <s v="AM"/>
    <d v="1899-12-30T09:03:00"/>
    <n v="386.19499999999999"/>
    <n v="18.27860935"/>
    <n v="2.9408472369232643"/>
    <n v="254.874"/>
    <n v="12.063186420000001"/>
    <s v="good"/>
  </r>
  <r>
    <s v="CVLA046_31.5"/>
    <x v="5"/>
    <s v="Core"/>
    <x v="0"/>
    <n v="2.8750000000000001E-2"/>
    <d v="2022-08-14T00:00:00"/>
    <n v="4"/>
    <s v="asus"/>
    <n v="2"/>
    <s v="AM"/>
    <d v="1899-12-30T14:01:43"/>
    <n v="247.08799999999999"/>
    <n v="7.1037800000000004"/>
    <d v="2022-08-12T00:00:00"/>
    <n v="4"/>
    <s v="asus"/>
    <n v="2"/>
    <s v="AM"/>
    <d v="1899-12-30T14:01:43"/>
    <n v="456.99099999999999"/>
    <n v="13.13849125"/>
    <n v="1.8495070582140776"/>
    <n v="209.90299999999999"/>
    <n v="6.0347112499999991"/>
    <s v="good"/>
  </r>
  <r>
    <s v="CVLA054_28.5"/>
    <x v="5"/>
    <s v="Core"/>
    <x v="2"/>
    <n v="3.9879999999999999E-2"/>
    <d v="2022-07-16T00:00:00"/>
    <n v="2"/>
    <s v="dell"/>
    <n v="1"/>
    <s v="PM"/>
    <d v="1899-12-30T16:20:00"/>
    <n v="178.11"/>
    <n v="7.1030268000000003"/>
    <d v="2022-07-16T00:00:00"/>
    <n v="2"/>
    <s v="dell"/>
    <n v="1"/>
    <s v="PM"/>
    <d v="1899-12-30T16:20:00"/>
    <n v="298.75099999999998"/>
    <n v="11.914189879999999"/>
    <n v="1.6773398461624835"/>
    <n v="120.64099999999996"/>
    <n v="4.8111630799999983"/>
    <s v="good"/>
  </r>
  <r>
    <s v="CVLA105_28.5"/>
    <x v="5"/>
    <s v="Core"/>
    <x v="2"/>
    <n v="3.6540000000000003E-2"/>
    <d v="2022-07-16T00:00:00"/>
    <n v="3"/>
    <s v="dell"/>
    <n v="1"/>
    <s v="AM"/>
    <d v="1899-12-30T10:41:00"/>
    <n v="142.36799999999999"/>
    <n v="5.2021267199999999"/>
    <d v="2022-07-16T00:00:00"/>
    <n v="3"/>
    <s v="dell"/>
    <n v="1"/>
    <s v="AM"/>
    <d v="1899-12-30T10:41:00"/>
    <n v="449.25"/>
    <n v="16.415595"/>
    <n v="3.155554619015509"/>
    <n v="306.88200000000001"/>
    <n v="11.213468280000001"/>
    <s v="good"/>
  </r>
  <r>
    <s v="CVLA045_28.5"/>
    <x v="5"/>
    <s v="Core"/>
    <x v="2"/>
    <n v="4.4819999999999999E-2"/>
    <d v="2022-07-17T00:00:00"/>
    <n v="2"/>
    <s v="asus"/>
    <n v="2"/>
    <s v="AM"/>
    <d v="1899-12-30T11:06:00"/>
    <n v="102.727"/>
    <n v="4.6042241400000004"/>
    <d v="2022-07-17T00:00:00"/>
    <n v="2"/>
    <s v="asus"/>
    <n v="2"/>
    <s v="AM"/>
    <d v="1899-12-30T11:06:00"/>
    <n v="361.31799999999998"/>
    <n v="16.19427276"/>
    <n v="3.517264205126208"/>
    <n v="258.59100000000001"/>
    <n v="11.590048620000001"/>
    <s v="good"/>
  </r>
  <r>
    <s v="CVLA047_28.5"/>
    <x v="5"/>
    <s v="Core"/>
    <x v="2"/>
    <n v="3.1800000000000002E-2"/>
    <d v="2022-07-17T00:00:00"/>
    <n v="1"/>
    <s v="asus"/>
    <n v="2"/>
    <s v="PM"/>
    <d v="1899-12-30T16:18:00"/>
    <n v="162.327"/>
    <n v="5.1619986000000004"/>
    <d v="2022-07-17T00:00:00"/>
    <n v="1"/>
    <s v="asus"/>
    <n v="2"/>
    <s v="PM"/>
    <d v="1899-12-30T16:18:00"/>
    <n v="390.13"/>
    <n v="12.406134"/>
    <n v="2.4033586525963027"/>
    <n v="227.803"/>
    <n v="7.2441353999999993"/>
    <s v="good"/>
  </r>
  <r>
    <s v="CVLA052_28.5"/>
    <x v="5"/>
    <s v="Core"/>
    <x v="2"/>
    <n v="3.3009999999999998E-2"/>
    <d v="2022-07-17T00:00:00"/>
    <n v="3"/>
    <s v="dell"/>
    <n v="1"/>
    <s v="AM"/>
    <d v="1899-12-30T11:16:00"/>
    <n v="137.87799999999999"/>
    <n v="4.5513527799999993"/>
    <d v="2022-07-17T00:00:00"/>
    <n v="3"/>
    <s v="dell"/>
    <n v="1"/>
    <s v="AM"/>
    <d v="1899-12-30T11:16:00"/>
    <n v="377.21699999999998"/>
    <n v="12.451933169999998"/>
    <n v="2.735875194012098"/>
    <n v="239.339"/>
    <n v="7.9005803899999991"/>
    <s v="good"/>
  </r>
  <r>
    <s v="CVLA097_28.5"/>
    <x v="5"/>
    <s v="Core"/>
    <x v="2"/>
    <n v="5.2249999999999998E-2"/>
    <d v="2022-07-17T00:00:00"/>
    <n v="2"/>
    <s v="dell"/>
    <n v="1"/>
    <s v="AM"/>
    <d v="1899-12-30T10:46:00"/>
    <n v="146.809"/>
    <n v="7.6707702499999995"/>
    <d v="2022-07-17T00:00:00"/>
    <n v="2"/>
    <s v="dell"/>
    <n v="1"/>
    <s v="AM"/>
    <d v="1899-12-30T10:46:00"/>
    <n v="337.87400000000002"/>
    <n v="17.653916500000001"/>
    <n v="2.3014529082004511"/>
    <n v="191.06500000000003"/>
    <n v="9.9831462500000008"/>
    <s v="good"/>
  </r>
  <r>
    <s v="CVLA046_28.5"/>
    <x v="5"/>
    <s v="Core"/>
    <x v="2"/>
    <n v="2.8750000000000001E-2"/>
    <d v="2022-07-18T00:00:00"/>
    <n v="1"/>
    <s v="asus"/>
    <n v="2"/>
    <s v="AM"/>
    <d v="1899-12-30T10:00:00"/>
    <n v="181.893"/>
    <n v="5.2294237500000005"/>
    <d v="2022-07-18T00:00:00"/>
    <n v="1"/>
    <s v="asus"/>
    <n v="2"/>
    <s v="AM"/>
    <d v="1899-12-30T10:00:00"/>
    <n v="399.78699999999998"/>
    <n v="11.49387625"/>
    <n v="2.1979240542516751"/>
    <n v="217.89399999999998"/>
    <n v="6.2644524999999991"/>
    <s v="good"/>
  </r>
  <r>
    <s v="CVLA053_28.5"/>
    <x v="5"/>
    <s v="Core"/>
    <x v="2"/>
    <n v="4.7329999999999997E-2"/>
    <d v="2022-07-18T00:00:00"/>
    <n v="3"/>
    <s v="asus"/>
    <n v="2"/>
    <s v="AM"/>
    <d v="1899-12-30T10:59:00"/>
    <n v="179.773"/>
    <n v="8.5086560899999988"/>
    <d v="2022-07-18T00:00:00"/>
    <n v="3"/>
    <s v="asus"/>
    <n v="2"/>
    <s v="AM"/>
    <d v="1899-12-30T10:59:00"/>
    <n v="436.23899999999998"/>
    <n v="20.647191869999997"/>
    <n v="2.4266102251172312"/>
    <n v="256.46600000000001"/>
    <n v="12.138535779999998"/>
    <s v="good"/>
  </r>
  <r>
    <s v="CVLA046_30"/>
    <x v="5"/>
    <s v="Core"/>
    <x v="3"/>
    <n v="2.8750000000000001E-2"/>
    <d v="2022-07-31T00:00:00"/>
    <n v="2"/>
    <s v="dell"/>
    <n v="1"/>
    <s v="AM"/>
    <d v="1899-12-30T10:41:00"/>
    <n v="196.33"/>
    <n v="5.6444875000000003"/>
    <d v="2022-07-31T00:00:00"/>
    <n v="2"/>
    <s v="dell"/>
    <n v="1"/>
    <s v="AM"/>
    <d v="1899-12-30T10:41:00"/>
    <n v="473.37"/>
    <n v="13.6093875"/>
    <n v="2.4110935669535984"/>
    <n v="277.03999999999996"/>
    <n v="7.9649000000000001"/>
    <s v="good"/>
  </r>
  <r>
    <s v="CVLA047_30"/>
    <x v="5"/>
    <s v="Core"/>
    <x v="3"/>
    <n v="3.1800000000000002E-2"/>
    <d v="2022-07-31T00:00:00"/>
    <n v="3"/>
    <s v="asus"/>
    <n v="2"/>
    <s v="PM"/>
    <d v="1899-12-30T17:26:00"/>
    <n v="217.464"/>
    <n v="6.9153552000000005"/>
    <d v="2022-07-31T00:00:00"/>
    <n v="3"/>
    <s v="asus"/>
    <n v="2"/>
    <s v="PM"/>
    <d v="1899-12-30T17:26:00"/>
    <n v="425.69099999999997"/>
    <n v="13.5369738"/>
    <n v="1.9575240039730712"/>
    <n v="208.22699999999998"/>
    <n v="6.6216185999999997"/>
    <s v="good"/>
  </r>
  <r>
    <s v="CVLA054_30"/>
    <x v="5"/>
    <s v="Core"/>
    <x v="3"/>
    <n v="3.9879999999999999E-2"/>
    <d v="2022-07-31T00:00:00"/>
    <n v="4"/>
    <s v="dell"/>
    <n v="1"/>
    <s v="PM"/>
    <d v="1899-12-30T17:36:00"/>
    <n v="176.685"/>
    <n v="7.0461977999999998"/>
    <d v="2022-07-31T00:00:00"/>
    <n v="4"/>
    <s v="dell"/>
    <n v="1"/>
    <s v="PM"/>
    <d v="1899-12-30T17:36:00"/>
    <n v="402.96499999999997"/>
    <n v="16.070244199999998"/>
    <n v="2.2806972861306845"/>
    <n v="226.27999999999997"/>
    <n v="9.0240463999999978"/>
    <s v="good"/>
  </r>
  <r>
    <s v="CVLA045_30"/>
    <x v="5"/>
    <s v="Core"/>
    <x v="3"/>
    <n v="4.4819999999999999E-2"/>
    <d v="2022-08-01T00:00:00"/>
    <n v="4"/>
    <s v="asus"/>
    <n v="2"/>
    <s v="AM"/>
    <d v="1899-12-30T11:57:00"/>
    <n v="207.649"/>
    <n v="9.3068281800000001"/>
    <d v="2022-08-01T00:00:00"/>
    <n v="4"/>
    <s v="asus"/>
    <n v="2"/>
    <s v="AM"/>
    <d v="1899-12-30T11:57:00"/>
    <n v="447.24"/>
    <n v="20.045296799999999"/>
    <n v="2.1538268905701448"/>
    <n v="239.59100000000001"/>
    <n v="10.738468619999999"/>
    <s v="good"/>
  </r>
  <r>
    <s v="CVLA104_30"/>
    <x v="5"/>
    <s v="Core"/>
    <x v="3"/>
    <n v="4.7050000000000002E-2"/>
    <d v="2022-08-01T00:00:00"/>
    <n v="2"/>
    <s v="asus"/>
    <n v="2"/>
    <s v="PM"/>
    <d v="1899-12-30T16:38:00"/>
    <n v="141.83799999999999"/>
    <n v="6.6734779"/>
    <d v="2022-08-01T00:00:00"/>
    <n v="2"/>
    <s v="asus"/>
    <n v="2"/>
    <s v="PM"/>
    <d v="1899-12-30T16:38:00"/>
    <n v="390.16399999999999"/>
    <n v="18.3572162"/>
    <n v="2.7507720075015158"/>
    <n v="248.32599999999999"/>
    <n v="11.6837383"/>
    <s v="good"/>
  </r>
  <r>
    <s v="CVLA097_31.5"/>
    <x v="5"/>
    <s v="Core"/>
    <x v="0"/>
    <n v="5.2249999999999998E-2"/>
    <d v="2022-08-15T00:00:00"/>
    <n v="2"/>
    <s v="dell"/>
    <n v="1"/>
    <s v="AM"/>
    <d v="1899-12-30T11:57:05"/>
    <n v="168.99100000000001"/>
    <n v="8.8297797500000001"/>
    <d v="2022-08-15T00:00:00"/>
    <n v="2"/>
    <s v="dell"/>
    <n v="1"/>
    <s v="AM"/>
    <d v="1899-12-30T11:57:05"/>
    <n v="354.13400000000001"/>
    <n v="18.503501499999999"/>
    <n v="2.095579054505861"/>
    <n v="185.143"/>
    <n v="9.6737217499999986"/>
    <s v="good"/>
  </r>
  <r>
    <s v="CVLA057_31.5"/>
    <x v="5"/>
    <s v="Core"/>
    <x v="0"/>
    <n v="4.2279999999999998E-2"/>
    <d v="2022-08-16T00:00:00"/>
    <n v="1"/>
    <s v="asus"/>
    <n v="2"/>
    <s v="AM"/>
    <d v="1899-12-30T10:31:16"/>
    <n v="188.55600000000001"/>
    <n v="7.97214768"/>
    <d v="2022-08-16T00:00:00"/>
    <n v="1"/>
    <s v="asus"/>
    <n v="2"/>
    <s v="AM"/>
    <d v="1899-12-30T10:31:16"/>
    <n v="370.983"/>
    <n v="15.685161239999999"/>
    <n v="1.9674950677782728"/>
    <n v="182.42699999999999"/>
    <n v="7.7130135599999994"/>
    <s v="good"/>
  </r>
  <r>
    <s v="CVLA053_31.5 "/>
    <x v="5"/>
    <s v="Core"/>
    <x v="0"/>
    <n v="4.7329999999999997E-2"/>
    <d v="2022-08-16T00:00:00"/>
    <n v="2"/>
    <s v="dell"/>
    <n v="1"/>
    <s v="AM"/>
    <d v="1899-12-30T10:42:22"/>
    <n v="179.88"/>
    <n v="8.5137203999999986"/>
    <d v="2022-08-16T00:00:00"/>
    <n v="2"/>
    <s v="dell"/>
    <n v="1"/>
    <s v="AM"/>
    <d v="1899-12-30T10:42:22"/>
    <n v="496.23599999999999"/>
    <n v="23.486849879999998"/>
    <n v="2.7587058038692462"/>
    <n v="316.35599999999999"/>
    <n v="14.973129479999999"/>
    <s v="good"/>
  </r>
  <r>
    <s v="CVLA047_31.5"/>
    <x v="5"/>
    <s v="Core"/>
    <x v="0"/>
    <n v="3.1800000000000002E-2"/>
    <d v="2022-08-16T00:00:00"/>
    <n v="3"/>
    <s v="asus"/>
    <n v="2"/>
    <s v="AM"/>
    <d v="1899-12-30T11:29:42"/>
    <n v="215.005"/>
    <n v="6.8371590000000007"/>
    <d v="2022-08-16T00:00:00"/>
    <n v="3"/>
    <s v="asus"/>
    <n v="2"/>
    <s v="AM"/>
    <d v="1899-12-30T11:29:42"/>
    <n v="542.20299999999997"/>
    <n v="17.242055400000002"/>
    <n v="2.5218157717262391"/>
    <n v="327.19799999999998"/>
    <n v="10.404896400000002"/>
    <s v="good"/>
  </r>
  <r>
    <s v="CVLA045_31.5"/>
    <x v="5"/>
    <s v="Core"/>
    <x v="0"/>
    <n v="4.4819999999999999E-2"/>
    <d v="2022-08-16T00:00:00"/>
    <n v="2"/>
    <s v="asus"/>
    <n v="2"/>
    <s v="PM"/>
    <d v="1899-12-30T17:08:58"/>
    <n v="193.69800000000001"/>
    <n v="8.6815443600000002"/>
    <d v="2022-08-16T00:00:00"/>
    <n v="2"/>
    <s v="asus"/>
    <n v="2"/>
    <s v="PM"/>
    <d v="1899-12-30T17:08:58"/>
    <n v="425.91"/>
    <n v="19.0892862"/>
    <n v="2.198835300312858"/>
    <n v="232.21200000000002"/>
    <n v="10.40774184"/>
    <s v="good"/>
  </r>
  <r>
    <s v="CVLA104_31.5"/>
    <x v="5"/>
    <s v="Core"/>
    <x v="0"/>
    <n v="4.7050000000000002E-2"/>
    <d v="2022-08-17T00:00:00"/>
    <n v="3"/>
    <s v="dell"/>
    <n v="1"/>
    <s v="PM"/>
    <d v="1899-12-30T17:09:33"/>
    <n v="169.95099999999999"/>
    <n v="7.9961945500000002"/>
    <d v="2022-08-17T00:00:00"/>
    <n v="3"/>
    <s v="dell"/>
    <n v="1"/>
    <s v="PM"/>
    <d v="1899-12-30T17:09:33"/>
    <n v="363.85399999999998"/>
    <n v="17.119330699999999"/>
    <n v="2.1409347400132979"/>
    <n v="193.90299999999999"/>
    <n v="9.1231361499999988"/>
    <s v="goo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26887-6FB1-42BA-9ED4-B5BB0BFA963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1:D16" firstHeaderRow="1" firstDataRow="2" firstDataCol="1"/>
  <pivotFields count="25"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tdDev of RESTING" fld="1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B2705-F604-4587-8503-BF25B9FC1AC1}" name="PivotTable6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L26:O32" firstHeaderRow="1" firstDataRow="2" firstDataCol="1"/>
  <pivotFields count="2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MgO2/hr_Net" fld="23" subtotal="average" baseField="3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2C1B1-BC84-43CB-A4B5-8712406C6FB4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26:I32" firstHeaderRow="1" firstDataRow="2" firstDataCol="1"/>
  <pivotFields count="2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MAX_MgO2/hr" fld="20" subtotal="average" baseField="3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A0F37-554D-4CF6-8625-D2706BCC207D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">
  <location ref="V3:Y9" firstHeaderRow="1" firstDataRow="2" firstDataCol="1"/>
  <pivotFields count="2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AS" fld="22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39234-D83B-4F74-96D6-B612A88BBA19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L3:O9" firstHeaderRow="1" firstDataRow="2" firstDataCol="1"/>
  <pivotFields count="2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NAS" fld="22" subtotal="average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B6A2-F845-479C-A6C2-E1667B9514A9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6:D32" firstHeaderRow="1" firstDataRow="2" firstDataCol="1"/>
  <pivotFields count="2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RESTING_MgO2/hr" fld="12" subtotal="average" baseField="3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46263-8F8A-487B-B831-47A69F04FBC3}" name="PivotTable18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0:H36" firstHeaderRow="1" firstDataRow="2" firstDataCol="1"/>
  <pivotFields count="25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MAX_MgO2/hr" fld="20" subtotal="average" baseField="3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62B03-D0B9-489D-8D76-CD5790FDDE4D}" name="PivotTable1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H7" firstHeaderRow="1" firstDataRow="2" firstDataCol="1"/>
  <pivotFields count="25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RESTING_MgO2/hr" fld="12" subtotal="average" baseField="3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860F6-40B8-4E65-8BA9-4BFFB67A05C3}" name="PivotTable20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30:Q36" firstHeaderRow="1" firstDataRow="2" firstDataCol="1"/>
  <pivotFields count="25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gO2/hr_Net" fld="23" baseField="0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42F87-8DB0-4EFE-AD46-2CD00D248E29}" name="PivotTable19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1:Q7" firstHeaderRow="1" firstDataRow="2" firstDataCol="1"/>
  <pivotFields count="25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NAS" fld="22" subtotal="average" baseField="3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29C6F-D100-4F5D-9E00-F0CA86CAF44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D8" firstHeaderRow="1" firstDataRow="2" firstDataCol="1"/>
  <pivotFields count="25"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RESTING" fld="11" subtotal="average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3B2D4-93A4-42A1-9964-C390A3EAD24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9:D24" firstHeaderRow="1" firstDataRow="2" firstDataCol="1"/>
  <pivotFields count="25"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RESTING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DA019-E889-47B3-A4F2-50E301CAB6A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9:D24" firstHeaderRow="1" firstDataRow="2" firstDataCol="1"/>
  <pivotFields count="25"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A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BF9B-0240-4C64-A024-C26C6552E71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8" firstHeaderRow="1" firstDataRow="2" firstDataCol="1"/>
  <pivotFields count="25"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NAS" fld="22" subtotal="average" baseField="0" baseItem="0"/>
  </dataFields>
  <chartFormats count="2"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EB277-F5F3-4877-8448-4D0F1BF77AC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1:D16" firstHeaderRow="1" firstDataRow="2" firstDataCol="1"/>
  <pivotFields count="25"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tdDev of NAS" fld="2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8F9F4-2206-4CAB-819F-C5C1D483914E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3:I9" firstHeaderRow="1" firstDataRow="2" firstDataCol="1"/>
  <pivotFields count="2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MAX " fld="19" subtotal="average" baseField="0" baseItem="0"/>
  </dataFields>
  <chartFormats count="1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3C7A0-1772-4BA2-892B-D2629405AE50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">
  <location ref="Q3:T9" firstHeaderRow="1" firstDataRow="2" firstDataCol="1"/>
  <pivotFields count="2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tdDev of NAS" fld="22" subtotal="stdDev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193AA-F233-4570-A9D4-5A3BB0B1FB99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9" firstHeaderRow="1" firstDataRow="2" firstDataCol="1"/>
  <pivotFields count="2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RESTING" fld="11" subtotal="average" baseField="2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Relationship Id="rId9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C935-F14D-4555-B889-DB67A17BB271}">
  <dimension ref="A1:AB190"/>
  <sheetViews>
    <sheetView tabSelected="1" topLeftCell="A148" zoomScale="70" zoomScaleNormal="70" workbookViewId="0">
      <pane xSplit="1" topLeftCell="C1" activePane="topRight" state="frozen"/>
      <selection pane="topRight" activeCell="M170" sqref="M170"/>
    </sheetView>
  </sheetViews>
  <sheetFormatPr defaultRowHeight="14.5" x14ac:dyDescent="0.35"/>
  <cols>
    <col min="1" max="1" width="18.26953125" customWidth="1"/>
    <col min="2" max="2" width="21.26953125" customWidth="1"/>
    <col min="4" max="4" width="14.81640625" customWidth="1"/>
    <col min="5" max="5" width="8.7265625" style="54"/>
    <col min="6" max="6" width="14.54296875" customWidth="1"/>
    <col min="7" max="7" width="19" customWidth="1"/>
    <col min="8" max="8" width="17.1796875" customWidth="1"/>
    <col min="9" max="9" width="15" customWidth="1"/>
    <col min="10" max="10" width="16.453125" customWidth="1"/>
    <col min="11" max="11" width="22.453125" style="60" customWidth="1"/>
    <col min="13" max="13" width="22.1796875" style="10" customWidth="1"/>
    <col min="14" max="14" width="15.81640625" customWidth="1"/>
    <col min="15" max="15" width="19.1796875" customWidth="1"/>
    <col min="16" max="18" width="14.54296875" customWidth="1"/>
    <col min="19" max="19" width="17.54296875" customWidth="1"/>
    <col min="21" max="21" width="25.1796875" style="10" customWidth="1"/>
    <col min="22" max="24" width="8.7265625" style="10"/>
    <col min="25" max="25" width="19.453125" customWidth="1"/>
    <col min="26" max="26" width="72" customWidth="1"/>
    <col min="27" max="27" width="15.81640625" bestFit="1" customWidth="1"/>
    <col min="29" max="29" width="54.72656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s="5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0" t="s">
        <v>10</v>
      </c>
      <c r="L1" s="12" t="s">
        <v>11</v>
      </c>
      <c r="M1" s="9" t="s">
        <v>12</v>
      </c>
      <c r="N1" s="7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4" t="s">
        <v>19</v>
      </c>
      <c r="U1" s="11" t="s">
        <v>20</v>
      </c>
      <c r="V1" s="15" t="s">
        <v>21</v>
      </c>
      <c r="W1" s="15" t="s">
        <v>22</v>
      </c>
      <c r="X1" s="15" t="s">
        <v>23</v>
      </c>
      <c r="Y1" t="s">
        <v>24</v>
      </c>
      <c r="Z1" t="s">
        <v>25</v>
      </c>
    </row>
    <row r="2" spans="1:26" x14ac:dyDescent="0.35">
      <c r="A2" t="s">
        <v>32</v>
      </c>
      <c r="B2" t="s">
        <v>27</v>
      </c>
      <c r="C2" t="s">
        <v>28</v>
      </c>
      <c r="D2" s="27">
        <v>27</v>
      </c>
      <c r="E2" s="54">
        <v>2.445E-2</v>
      </c>
      <c r="F2" s="1">
        <v>44727</v>
      </c>
      <c r="G2">
        <v>4</v>
      </c>
      <c r="H2" t="s">
        <v>33</v>
      </c>
      <c r="I2">
        <v>1</v>
      </c>
      <c r="J2" t="s">
        <v>30</v>
      </c>
      <c r="K2" s="60" t="s">
        <v>34</v>
      </c>
      <c r="L2" s="12">
        <v>177.65600000000001</v>
      </c>
      <c r="M2" s="9">
        <f>L2*E2</f>
        <v>4.3436892</v>
      </c>
      <c r="N2" s="1">
        <v>44739</v>
      </c>
      <c r="O2">
        <v>4</v>
      </c>
      <c r="P2" t="s">
        <v>33</v>
      </c>
      <c r="Q2">
        <v>1</v>
      </c>
      <c r="R2" t="s">
        <v>35</v>
      </c>
      <c r="S2" s="5">
        <v>0.52569444444444446</v>
      </c>
      <c r="T2" s="14">
        <v>267.27269999999999</v>
      </c>
      <c r="U2" s="11">
        <f>T2*E2</f>
        <v>6.5348175149999994</v>
      </c>
      <c r="V2" s="15">
        <f>T2/L2</f>
        <v>1.5044394785428017</v>
      </c>
      <c r="W2" s="15">
        <f>T2-L2</f>
        <v>89.61669999999998</v>
      </c>
      <c r="X2" s="15">
        <f>U2-M2</f>
        <v>2.1911283149999994</v>
      </c>
      <c r="Y2" s="3" t="s">
        <v>31</v>
      </c>
    </row>
    <row r="3" spans="1:26" x14ac:dyDescent="0.35">
      <c r="A3" t="s">
        <v>48</v>
      </c>
      <c r="B3" t="s">
        <v>27</v>
      </c>
      <c r="C3" t="s">
        <v>28</v>
      </c>
      <c r="D3" s="27">
        <v>27</v>
      </c>
      <c r="E3" s="54">
        <v>3.9050000000000001E-2</v>
      </c>
      <c r="F3" s="1">
        <v>44737</v>
      </c>
      <c r="G3">
        <v>2</v>
      </c>
      <c r="H3" t="s">
        <v>29</v>
      </c>
      <c r="I3">
        <v>2</v>
      </c>
      <c r="J3" t="s">
        <v>35</v>
      </c>
      <c r="K3" s="60">
        <v>0.43402777777777773</v>
      </c>
      <c r="L3" s="12">
        <v>121.42100000000001</v>
      </c>
      <c r="M3" s="9">
        <f>L3*E3</f>
        <v>4.7414900500000003</v>
      </c>
      <c r="N3" s="1">
        <v>44739</v>
      </c>
      <c r="O3">
        <v>3</v>
      </c>
      <c r="P3" t="s">
        <v>29</v>
      </c>
      <c r="Q3">
        <v>2</v>
      </c>
      <c r="R3" t="s">
        <v>30</v>
      </c>
      <c r="S3" s="5">
        <v>0.65625</v>
      </c>
      <c r="T3" s="14">
        <v>360.34483405725666</v>
      </c>
      <c r="U3" s="11">
        <f>T3*E3</f>
        <v>14.071465769935873</v>
      </c>
      <c r="V3" s="15">
        <f>T3/L3</f>
        <v>2.9677307389764263</v>
      </c>
      <c r="W3" s="15">
        <f>T3-L3</f>
        <v>238.92383405725667</v>
      </c>
      <c r="X3" s="15">
        <f>U3-M3</f>
        <v>9.3299757199358737</v>
      </c>
      <c r="Y3" s="3" t="s">
        <v>31</v>
      </c>
    </row>
    <row r="4" spans="1:26" x14ac:dyDescent="0.35">
      <c r="A4" t="s">
        <v>70</v>
      </c>
      <c r="B4" t="s">
        <v>27</v>
      </c>
      <c r="C4" t="s">
        <v>28</v>
      </c>
      <c r="D4" s="27">
        <v>27</v>
      </c>
      <c r="E4" s="54">
        <v>2.5610000000000001E-2</v>
      </c>
      <c r="F4" s="1">
        <v>44728</v>
      </c>
      <c r="G4">
        <v>3</v>
      </c>
      <c r="H4" t="s">
        <v>33</v>
      </c>
      <c r="I4">
        <v>1</v>
      </c>
      <c r="J4" t="s">
        <v>35</v>
      </c>
      <c r="K4" s="60" t="s">
        <v>34</v>
      </c>
      <c r="L4" s="12">
        <v>174.78899999999999</v>
      </c>
      <c r="M4" s="9">
        <f>L4*E4</f>
        <v>4.4763462899999995</v>
      </c>
      <c r="N4" s="1">
        <v>44740</v>
      </c>
      <c r="O4">
        <v>3</v>
      </c>
      <c r="P4" t="s">
        <v>29</v>
      </c>
      <c r="Q4">
        <v>2</v>
      </c>
      <c r="R4" t="s">
        <v>35</v>
      </c>
      <c r="S4" s="5">
        <v>0.49652777777777773</v>
      </c>
      <c r="T4" s="14">
        <v>261.22127550919947</v>
      </c>
      <c r="U4" s="11">
        <f>T4*E4</f>
        <v>6.6898768657905983</v>
      </c>
      <c r="V4" s="15">
        <f>T4/L4</f>
        <v>1.4944949368049447</v>
      </c>
      <c r="W4" s="15">
        <f>T4-L4</f>
        <v>86.432275509199485</v>
      </c>
      <c r="X4" s="15">
        <f>U4-M4</f>
        <v>2.2135305757905988</v>
      </c>
      <c r="Y4" s="2" t="s">
        <v>37</v>
      </c>
    </row>
    <row r="5" spans="1:26" x14ac:dyDescent="0.35">
      <c r="A5" t="s">
        <v>45</v>
      </c>
      <c r="B5" t="s">
        <v>27</v>
      </c>
      <c r="C5" t="s">
        <v>28</v>
      </c>
      <c r="D5" s="27">
        <v>27</v>
      </c>
      <c r="E5" s="54">
        <v>3.6839999999999998E-2</v>
      </c>
      <c r="F5" s="1">
        <v>44727</v>
      </c>
      <c r="G5">
        <v>4</v>
      </c>
      <c r="H5" t="s">
        <v>29</v>
      </c>
      <c r="I5">
        <v>2</v>
      </c>
      <c r="J5" t="s">
        <v>35</v>
      </c>
      <c r="K5" s="60" t="s">
        <v>34</v>
      </c>
      <c r="L5" s="12">
        <v>181.62799999999999</v>
      </c>
      <c r="M5" s="9">
        <f>L5*E5</f>
        <v>6.6911755199999989</v>
      </c>
      <c r="N5" s="1">
        <v>44743</v>
      </c>
      <c r="O5">
        <v>2</v>
      </c>
      <c r="P5" t="s">
        <v>33</v>
      </c>
      <c r="Q5">
        <v>1</v>
      </c>
      <c r="R5" t="s">
        <v>30</v>
      </c>
      <c r="S5" s="5">
        <v>0.55972222222222223</v>
      </c>
      <c r="T5" s="14">
        <v>254.59100000000001</v>
      </c>
      <c r="U5" s="11">
        <f>T5*E5</f>
        <v>9.3791324399999993</v>
      </c>
      <c r="V5" s="15">
        <f>T5/L5</f>
        <v>1.4017166956636644</v>
      </c>
      <c r="W5" s="15">
        <f>T5-L5</f>
        <v>72.963000000000022</v>
      </c>
      <c r="X5" s="15">
        <f>U5-M5</f>
        <v>2.6879569200000004</v>
      </c>
      <c r="Y5" s="3" t="s">
        <v>31</v>
      </c>
      <c r="Z5" t="s">
        <v>46</v>
      </c>
    </row>
    <row r="6" spans="1:26" x14ac:dyDescent="0.35">
      <c r="A6" t="s">
        <v>38</v>
      </c>
      <c r="B6" t="s">
        <v>27</v>
      </c>
      <c r="C6" t="s">
        <v>28</v>
      </c>
      <c r="D6" s="27">
        <v>27</v>
      </c>
      <c r="E6" s="54">
        <v>3.2030000000000003E-2</v>
      </c>
      <c r="F6" s="1">
        <v>44737</v>
      </c>
      <c r="G6">
        <v>2</v>
      </c>
      <c r="H6" t="s">
        <v>33</v>
      </c>
      <c r="I6">
        <v>1</v>
      </c>
      <c r="J6" t="s">
        <v>35</v>
      </c>
      <c r="K6" s="60">
        <v>0.45555555555555555</v>
      </c>
      <c r="L6" s="12">
        <v>121.42100000000001</v>
      </c>
      <c r="M6" s="9">
        <f>L6*E6</f>
        <v>3.8891146300000003</v>
      </c>
      <c r="N6" s="1">
        <v>44741</v>
      </c>
      <c r="O6">
        <v>3</v>
      </c>
      <c r="P6" t="s">
        <v>29</v>
      </c>
      <c r="Q6">
        <v>2</v>
      </c>
      <c r="R6" t="s">
        <v>35</v>
      </c>
      <c r="S6" s="5">
        <v>0.51527777777777783</v>
      </c>
      <c r="T6" s="14">
        <v>320.101</v>
      </c>
      <c r="U6" s="11">
        <f>T6*E6</f>
        <v>10.252835030000002</v>
      </c>
      <c r="V6" s="15">
        <f>T6/L6</f>
        <v>2.6362902628046219</v>
      </c>
      <c r="W6" s="15">
        <f>T6-L6</f>
        <v>198.68</v>
      </c>
      <c r="X6" s="15">
        <f>U6-M6</f>
        <v>6.3637204000000018</v>
      </c>
      <c r="Y6" s="3" t="s">
        <v>31</v>
      </c>
    </row>
    <row r="7" spans="1:26" x14ac:dyDescent="0.35">
      <c r="A7" t="s">
        <v>43</v>
      </c>
      <c r="B7" t="s">
        <v>27</v>
      </c>
      <c r="C7" t="s">
        <v>28</v>
      </c>
      <c r="D7" s="27">
        <v>27</v>
      </c>
      <c r="E7" s="54">
        <v>2.6329999999999999E-2</v>
      </c>
      <c r="F7" s="1">
        <v>44726</v>
      </c>
      <c r="G7">
        <v>2</v>
      </c>
      <c r="H7" t="s">
        <v>29</v>
      </c>
      <c r="I7">
        <v>2</v>
      </c>
      <c r="J7" t="s">
        <v>35</v>
      </c>
      <c r="K7" s="60" t="s">
        <v>34</v>
      </c>
      <c r="L7" s="12">
        <v>177.67099999999999</v>
      </c>
      <c r="M7" s="9">
        <f>L7*E7</f>
        <v>4.6780774300000001</v>
      </c>
      <c r="N7" s="1">
        <v>44738</v>
      </c>
      <c r="O7">
        <v>2</v>
      </c>
      <c r="P7" t="s">
        <v>29</v>
      </c>
      <c r="Q7">
        <v>2</v>
      </c>
      <c r="R7" t="s">
        <v>30</v>
      </c>
      <c r="S7" s="5">
        <v>0.66527777777777775</v>
      </c>
      <c r="T7" s="14">
        <v>196.08</v>
      </c>
      <c r="U7" s="11">
        <f>T7*E7</f>
        <v>5.1627863999999999</v>
      </c>
      <c r="V7" s="15">
        <f>T7/L7</f>
        <v>1.1036128574725195</v>
      </c>
      <c r="W7" s="15">
        <f>T7-L7</f>
        <v>18.40900000000002</v>
      </c>
      <c r="X7" s="17">
        <f>U7-M7</f>
        <v>0.48470896999999979</v>
      </c>
      <c r="Y7" s="2" t="s">
        <v>37</v>
      </c>
      <c r="Z7" t="s">
        <v>44</v>
      </c>
    </row>
    <row r="8" spans="1:26" x14ac:dyDescent="0.35">
      <c r="A8" t="s">
        <v>39</v>
      </c>
      <c r="B8" t="s">
        <v>27</v>
      </c>
      <c r="C8" t="s">
        <v>28</v>
      </c>
      <c r="D8" s="27">
        <v>27</v>
      </c>
      <c r="E8" s="54">
        <v>3.524E-2</v>
      </c>
      <c r="F8" s="1">
        <v>44737</v>
      </c>
      <c r="G8">
        <v>4</v>
      </c>
      <c r="H8" t="s">
        <v>33</v>
      </c>
      <c r="I8">
        <v>1</v>
      </c>
      <c r="J8" t="s">
        <v>35</v>
      </c>
      <c r="K8" s="60">
        <v>0.45555555555555555</v>
      </c>
      <c r="L8" s="12">
        <v>206.53</v>
      </c>
      <c r="M8" s="9">
        <f>L8*E8</f>
        <v>7.2781172000000005</v>
      </c>
      <c r="N8" s="1">
        <v>44743</v>
      </c>
      <c r="O8">
        <v>4</v>
      </c>
      <c r="P8" t="s">
        <v>33</v>
      </c>
      <c r="Q8">
        <v>1</v>
      </c>
      <c r="R8" t="s">
        <v>30</v>
      </c>
      <c r="S8" s="5">
        <v>0.60625000000000007</v>
      </c>
      <c r="T8" s="14">
        <v>264.95600000000002</v>
      </c>
      <c r="U8" s="11">
        <f>T8*E8</f>
        <v>9.3370494400000013</v>
      </c>
      <c r="V8" s="15">
        <f>T8/L8</f>
        <v>1.2828935263642087</v>
      </c>
      <c r="W8" s="15">
        <f>T8-L8</f>
        <v>58.426000000000016</v>
      </c>
      <c r="X8" s="15">
        <f>U8-M8</f>
        <v>2.0589322400000007</v>
      </c>
      <c r="Y8" s="3" t="s">
        <v>31</v>
      </c>
      <c r="Z8" t="s">
        <v>40</v>
      </c>
    </row>
    <row r="9" spans="1:26" x14ac:dyDescent="0.35">
      <c r="A9" t="s">
        <v>36</v>
      </c>
      <c r="B9" t="s">
        <v>27</v>
      </c>
      <c r="C9" t="s">
        <v>28</v>
      </c>
      <c r="D9" s="27">
        <v>27</v>
      </c>
      <c r="E9" s="54">
        <v>2.9219999999999999E-2</v>
      </c>
      <c r="F9" s="1">
        <v>44727</v>
      </c>
      <c r="G9">
        <v>1</v>
      </c>
      <c r="H9" t="s">
        <v>33</v>
      </c>
      <c r="I9">
        <v>1</v>
      </c>
      <c r="J9" t="s">
        <v>35</v>
      </c>
      <c r="K9" s="60" t="s">
        <v>34</v>
      </c>
      <c r="L9" s="12">
        <v>208.52</v>
      </c>
      <c r="M9" s="9">
        <f>L9*E9</f>
        <v>6.0929544</v>
      </c>
      <c r="N9" s="1">
        <v>44741</v>
      </c>
      <c r="O9">
        <v>3</v>
      </c>
      <c r="P9" t="s">
        <v>33</v>
      </c>
      <c r="Q9">
        <v>1</v>
      </c>
      <c r="R9" t="s">
        <v>30</v>
      </c>
      <c r="S9" s="5">
        <v>0.65208333333333335</v>
      </c>
      <c r="T9" s="14">
        <v>383.11099999999999</v>
      </c>
      <c r="U9" s="11">
        <f>T9*E9</f>
        <v>11.19450342</v>
      </c>
      <c r="V9" s="15">
        <f>T9/L9</f>
        <v>1.837286591214272</v>
      </c>
      <c r="W9" s="15">
        <f>T9-L9</f>
        <v>174.59099999999998</v>
      </c>
      <c r="X9" s="15">
        <f>U9-M9</f>
        <v>5.1015490200000002</v>
      </c>
      <c r="Y9" s="2" t="s">
        <v>37</v>
      </c>
    </row>
    <row r="10" spans="1:26" x14ac:dyDescent="0.35">
      <c r="A10" t="s">
        <v>47</v>
      </c>
      <c r="B10" t="s">
        <v>27</v>
      </c>
      <c r="C10" t="s">
        <v>28</v>
      </c>
      <c r="D10" s="27">
        <v>27</v>
      </c>
      <c r="E10" s="54">
        <v>2.0719999999999999E-2</v>
      </c>
      <c r="F10" s="1">
        <v>44728</v>
      </c>
      <c r="G10">
        <v>3</v>
      </c>
      <c r="H10" t="s">
        <v>33</v>
      </c>
      <c r="I10">
        <v>1</v>
      </c>
      <c r="J10" t="s">
        <v>30</v>
      </c>
      <c r="K10" s="60" t="s">
        <v>34</v>
      </c>
      <c r="L10" s="12">
        <v>145.953</v>
      </c>
      <c r="M10" s="9">
        <f>L10*E10</f>
        <v>3.0241461599999999</v>
      </c>
      <c r="N10" s="1">
        <v>44739</v>
      </c>
      <c r="O10">
        <v>2</v>
      </c>
      <c r="P10" t="s">
        <v>33</v>
      </c>
      <c r="Q10">
        <v>1</v>
      </c>
      <c r="R10" t="s">
        <v>30</v>
      </c>
      <c r="S10" s="5">
        <v>0.62222222222222223</v>
      </c>
      <c r="T10" s="14">
        <v>358.12414454737944</v>
      </c>
      <c r="U10" s="11">
        <f>T10*E10</f>
        <v>7.4203322750217016</v>
      </c>
      <c r="V10" s="15">
        <f>T10/L10</f>
        <v>2.4536949877520806</v>
      </c>
      <c r="W10" s="15">
        <f>T10-L10</f>
        <v>212.17114454737944</v>
      </c>
      <c r="X10" s="15">
        <f>U10-M10</f>
        <v>4.3961861150217016</v>
      </c>
      <c r="Y10" s="3" t="s">
        <v>31</v>
      </c>
    </row>
    <row r="11" spans="1:26" x14ac:dyDescent="0.35">
      <c r="A11" t="s">
        <v>78</v>
      </c>
      <c r="B11" t="s">
        <v>73</v>
      </c>
      <c r="C11" t="s">
        <v>28</v>
      </c>
      <c r="D11" s="27">
        <v>27</v>
      </c>
      <c r="E11" s="54">
        <v>2.8000000000000001E-2</v>
      </c>
      <c r="F11" s="1">
        <v>44727</v>
      </c>
      <c r="G11">
        <v>2</v>
      </c>
      <c r="H11" t="s">
        <v>33</v>
      </c>
      <c r="I11">
        <v>1</v>
      </c>
      <c r="J11" t="s">
        <v>35</v>
      </c>
      <c r="K11" s="60" t="s">
        <v>34</v>
      </c>
      <c r="L11" s="12">
        <v>180.196</v>
      </c>
      <c r="M11" s="9">
        <f>L11*E11</f>
        <v>5.0454879999999998</v>
      </c>
      <c r="N11" s="1">
        <v>44741</v>
      </c>
      <c r="O11">
        <v>2</v>
      </c>
      <c r="P11" t="s">
        <v>33</v>
      </c>
      <c r="Q11">
        <v>1</v>
      </c>
      <c r="R11" t="s">
        <v>35</v>
      </c>
      <c r="S11" s="5">
        <v>0.44444444444444442</v>
      </c>
      <c r="T11" s="14">
        <v>536.54399999999998</v>
      </c>
      <c r="U11" s="11">
        <f>T11*E11</f>
        <v>15.023232</v>
      </c>
      <c r="V11" s="15">
        <f>T11/L11</f>
        <v>2.9775577704277563</v>
      </c>
      <c r="W11" s="15">
        <f>T11-L11</f>
        <v>356.34799999999996</v>
      </c>
      <c r="X11" s="15">
        <f>U11-M11</f>
        <v>9.9777440000000013</v>
      </c>
      <c r="Y11" s="3" t="s">
        <v>31</v>
      </c>
    </row>
    <row r="12" spans="1:26" x14ac:dyDescent="0.35">
      <c r="A12" t="s">
        <v>93</v>
      </c>
      <c r="B12" t="s">
        <v>73</v>
      </c>
      <c r="C12" t="s">
        <v>28</v>
      </c>
      <c r="D12" s="27">
        <v>27</v>
      </c>
      <c r="E12" s="54">
        <v>3.4569999999999997E-2</v>
      </c>
      <c r="F12" s="1">
        <v>44737</v>
      </c>
      <c r="G12">
        <v>3</v>
      </c>
      <c r="H12" t="s">
        <v>29</v>
      </c>
      <c r="I12">
        <v>2</v>
      </c>
      <c r="J12" s="5" t="s">
        <v>30</v>
      </c>
      <c r="K12" s="60">
        <v>0.62847222222222221</v>
      </c>
      <c r="L12" s="12">
        <v>132.53360000000001</v>
      </c>
      <c r="M12" s="9">
        <f>L12*E12</f>
        <v>4.5816865519999999</v>
      </c>
      <c r="N12" s="1">
        <v>44740</v>
      </c>
      <c r="O12">
        <v>3</v>
      </c>
      <c r="P12" t="s">
        <v>33</v>
      </c>
      <c r="Q12">
        <v>1</v>
      </c>
      <c r="R12" t="s">
        <v>30</v>
      </c>
      <c r="S12" s="5">
        <v>0.72499999999999998</v>
      </c>
      <c r="T12" s="14">
        <v>356.76196025020226</v>
      </c>
      <c r="U12" s="11">
        <f>T12*E12</f>
        <v>12.33326096584949</v>
      </c>
      <c r="V12" s="15">
        <f>T12/L12</f>
        <v>2.6918604810418056</v>
      </c>
      <c r="W12" s="15">
        <f>T12-L12</f>
        <v>224.22836025020226</v>
      </c>
      <c r="X12" s="15">
        <f>U12-M12</f>
        <v>7.7515744138494904</v>
      </c>
      <c r="Y12" s="3" t="s">
        <v>94</v>
      </c>
    </row>
    <row r="13" spans="1:26" x14ac:dyDescent="0.35">
      <c r="A13" t="s">
        <v>72</v>
      </c>
      <c r="B13" t="s">
        <v>73</v>
      </c>
      <c r="C13" t="s">
        <v>28</v>
      </c>
      <c r="D13" s="27">
        <v>27</v>
      </c>
      <c r="E13" s="54">
        <v>3.075E-2</v>
      </c>
      <c r="F13" s="1">
        <v>44725</v>
      </c>
      <c r="G13">
        <v>3</v>
      </c>
      <c r="H13" t="s">
        <v>33</v>
      </c>
      <c r="I13">
        <v>1</v>
      </c>
      <c r="J13" t="s">
        <v>35</v>
      </c>
      <c r="K13" s="60" t="s">
        <v>34</v>
      </c>
      <c r="L13" s="12">
        <v>171.37899999999999</v>
      </c>
      <c r="M13" s="9">
        <f>L13*E13</f>
        <v>5.2699042499999997</v>
      </c>
      <c r="N13" s="1">
        <v>44740</v>
      </c>
      <c r="O13">
        <v>2</v>
      </c>
      <c r="P13" t="s">
        <v>29</v>
      </c>
      <c r="Q13">
        <v>2</v>
      </c>
      <c r="R13" t="s">
        <v>35</v>
      </c>
      <c r="S13" s="5">
        <v>0.47500000000000003</v>
      </c>
      <c r="T13" s="14">
        <v>293.81877841844789</v>
      </c>
      <c r="U13" s="11">
        <f>T13*E13</f>
        <v>9.0349274363672727</v>
      </c>
      <c r="V13" s="15">
        <f>T13/L13</f>
        <v>1.7144386326122099</v>
      </c>
      <c r="W13" s="15">
        <f>T13-L13</f>
        <v>122.4397784184479</v>
      </c>
      <c r="X13" s="15">
        <f>U13-M13</f>
        <v>3.765023186367273</v>
      </c>
      <c r="Y13" s="2" t="s">
        <v>31</v>
      </c>
    </row>
    <row r="14" spans="1:26" x14ac:dyDescent="0.35">
      <c r="A14" t="s">
        <v>80</v>
      </c>
      <c r="B14" t="s">
        <v>73</v>
      </c>
      <c r="C14" t="s">
        <v>28</v>
      </c>
      <c r="D14" s="27">
        <v>27</v>
      </c>
      <c r="E14" s="54">
        <v>2.3709999999999998E-2</v>
      </c>
      <c r="F14" s="1">
        <v>44728</v>
      </c>
      <c r="G14">
        <v>2</v>
      </c>
      <c r="H14" t="s">
        <v>33</v>
      </c>
      <c r="I14">
        <v>1</v>
      </c>
      <c r="J14" t="s">
        <v>35</v>
      </c>
      <c r="K14" s="61" t="s">
        <v>34</v>
      </c>
      <c r="L14" s="12">
        <v>134.80699999999999</v>
      </c>
      <c r="M14" s="9">
        <f>L14*E14</f>
        <v>3.1962739699999996</v>
      </c>
      <c r="N14" s="1">
        <v>44738</v>
      </c>
      <c r="O14">
        <v>2</v>
      </c>
      <c r="P14" t="s">
        <v>33</v>
      </c>
      <c r="Q14">
        <v>1</v>
      </c>
      <c r="R14" t="s">
        <v>30</v>
      </c>
      <c r="S14" s="5">
        <v>0.65347222222222223</v>
      </c>
      <c r="T14" s="14">
        <v>365.07639999999998</v>
      </c>
      <c r="U14" s="11">
        <f>T14*E14</f>
        <v>8.655961443999999</v>
      </c>
      <c r="V14" s="15">
        <f>T14/L14</f>
        <v>2.7081412686284838</v>
      </c>
      <c r="W14" s="15">
        <f>T14-L14</f>
        <v>230.26939999999999</v>
      </c>
      <c r="X14" s="15">
        <f>U14-M14</f>
        <v>5.459687473999999</v>
      </c>
      <c r="Y14" s="3" t="s">
        <v>31</v>
      </c>
      <c r="Z14" t="s">
        <v>81</v>
      </c>
    </row>
    <row r="15" spans="1:26" x14ac:dyDescent="0.35">
      <c r="A15" t="s">
        <v>82</v>
      </c>
      <c r="B15" t="s">
        <v>73</v>
      </c>
      <c r="C15" t="s">
        <v>28</v>
      </c>
      <c r="D15" s="27">
        <v>27</v>
      </c>
      <c r="E15" s="54">
        <v>3.1699999999999999E-2</v>
      </c>
      <c r="F15" s="1">
        <v>44728</v>
      </c>
      <c r="G15">
        <v>2</v>
      </c>
      <c r="H15" t="s">
        <v>29</v>
      </c>
      <c r="I15">
        <v>2</v>
      </c>
      <c r="J15" t="s">
        <v>35</v>
      </c>
      <c r="K15" s="60" t="s">
        <v>34</v>
      </c>
      <c r="L15" s="12">
        <v>181.62799999999999</v>
      </c>
      <c r="M15" s="9">
        <f>L15*E15</f>
        <v>5.7576075999999992</v>
      </c>
      <c r="N15" s="1">
        <v>44738</v>
      </c>
      <c r="O15">
        <v>3</v>
      </c>
      <c r="P15" t="s">
        <v>33</v>
      </c>
      <c r="Q15">
        <v>1</v>
      </c>
      <c r="R15" t="s">
        <v>30</v>
      </c>
      <c r="S15" s="5">
        <v>0.67361111111111116</v>
      </c>
      <c r="T15" s="14">
        <v>359.78597799805897</v>
      </c>
      <c r="U15" s="11">
        <f>T15*E15</f>
        <v>11.40521550253847</v>
      </c>
      <c r="V15" s="15">
        <f>T15/L15</f>
        <v>1.9808948950495464</v>
      </c>
      <c r="W15" s="15">
        <f>T15-L15</f>
        <v>178.15797799805898</v>
      </c>
      <c r="X15" s="15">
        <f>U15-M15</f>
        <v>5.6476079025384704</v>
      </c>
      <c r="Y15" s="3" t="s">
        <v>31</v>
      </c>
      <c r="Z15" t="s">
        <v>83</v>
      </c>
    </row>
    <row r="16" spans="1:26" x14ac:dyDescent="0.35">
      <c r="A16" t="s">
        <v>84</v>
      </c>
      <c r="B16" t="s">
        <v>73</v>
      </c>
      <c r="C16" t="s">
        <v>28</v>
      </c>
      <c r="D16" s="27">
        <v>27</v>
      </c>
      <c r="E16" s="54">
        <v>2.7879999999999999E-2</v>
      </c>
      <c r="F16" s="1">
        <v>44737</v>
      </c>
      <c r="G16">
        <v>2</v>
      </c>
      <c r="H16" t="s">
        <v>29</v>
      </c>
      <c r="I16">
        <v>2</v>
      </c>
      <c r="J16" t="s">
        <v>30</v>
      </c>
      <c r="K16" s="60">
        <v>0.62847222222222221</v>
      </c>
      <c r="L16" s="12">
        <v>156.745</v>
      </c>
      <c r="M16" s="9">
        <f>L16*E16</f>
        <v>4.3700505999999999</v>
      </c>
      <c r="N16" s="1">
        <v>44741</v>
      </c>
      <c r="O16">
        <v>3</v>
      </c>
      <c r="P16" t="s">
        <v>33</v>
      </c>
      <c r="Q16">
        <v>1</v>
      </c>
      <c r="R16" t="s">
        <v>35</v>
      </c>
      <c r="S16" s="5">
        <v>0.50069444444444444</v>
      </c>
      <c r="T16" s="14">
        <v>267.24700000000001</v>
      </c>
      <c r="U16" s="11">
        <f>T16*E16</f>
        <v>7.4508463599999999</v>
      </c>
      <c r="V16" s="15">
        <f>T16/L16</f>
        <v>1.7049794251810266</v>
      </c>
      <c r="W16" s="15">
        <f>T16-L16</f>
        <v>110.50200000000001</v>
      </c>
      <c r="X16" s="15">
        <f>U16-M16</f>
        <v>3.08079576</v>
      </c>
      <c r="Y16" s="3" t="s">
        <v>31</v>
      </c>
    </row>
    <row r="17" spans="1:28" x14ac:dyDescent="0.35">
      <c r="A17" t="s">
        <v>76</v>
      </c>
      <c r="B17" t="s">
        <v>73</v>
      </c>
      <c r="C17" t="s">
        <v>28</v>
      </c>
      <c r="D17" s="27">
        <v>27</v>
      </c>
      <c r="E17" s="54">
        <v>3.0079999999999999E-2</v>
      </c>
      <c r="F17" s="1">
        <v>44726</v>
      </c>
      <c r="G17">
        <v>2</v>
      </c>
      <c r="H17" t="s">
        <v>33</v>
      </c>
      <c r="I17">
        <v>1</v>
      </c>
      <c r="J17" t="s">
        <v>30</v>
      </c>
      <c r="K17" s="60" t="s">
        <v>34</v>
      </c>
      <c r="L17" s="12">
        <v>202.44300000000001</v>
      </c>
      <c r="M17" s="9">
        <f>L17*E17</f>
        <v>6.0894854399999998</v>
      </c>
      <c r="N17" s="1">
        <v>44738</v>
      </c>
      <c r="O17">
        <v>1</v>
      </c>
      <c r="P17" t="s">
        <v>29</v>
      </c>
      <c r="Q17">
        <v>2</v>
      </c>
      <c r="R17" t="s">
        <v>30</v>
      </c>
      <c r="S17" s="5">
        <v>0.64444444444444449</v>
      </c>
      <c r="T17" s="14">
        <v>317.3836</v>
      </c>
      <c r="U17" s="11">
        <f>T17*E17</f>
        <v>9.5468986880000006</v>
      </c>
      <c r="V17" s="15">
        <f>T17/L17</f>
        <v>1.56776771733278</v>
      </c>
      <c r="W17" s="15">
        <f>T17-L17</f>
        <v>114.94059999999999</v>
      </c>
      <c r="X17" s="15">
        <f>U17-M17</f>
        <v>3.4574132480000008</v>
      </c>
      <c r="Y17" s="3" t="s">
        <v>31</v>
      </c>
    </row>
    <row r="18" spans="1:28" x14ac:dyDescent="0.35">
      <c r="A18" t="s">
        <v>79</v>
      </c>
      <c r="B18" t="s">
        <v>73</v>
      </c>
      <c r="C18" t="s">
        <v>28</v>
      </c>
      <c r="D18" s="27">
        <v>27</v>
      </c>
      <c r="E18" s="54">
        <v>2.8799999999999999E-2</v>
      </c>
      <c r="F18" s="1">
        <v>44727</v>
      </c>
      <c r="G18">
        <v>2</v>
      </c>
      <c r="H18" t="s">
        <v>29</v>
      </c>
      <c r="I18">
        <v>2</v>
      </c>
      <c r="J18" t="s">
        <v>35</v>
      </c>
      <c r="K18" s="60" t="s">
        <v>34</v>
      </c>
      <c r="L18" s="12">
        <v>186.24700000000001</v>
      </c>
      <c r="M18" s="9">
        <f>L18*E18</f>
        <v>5.3639136000000001</v>
      </c>
      <c r="N18" s="1">
        <v>44740</v>
      </c>
      <c r="O18">
        <v>3</v>
      </c>
      <c r="P18" t="s">
        <v>33</v>
      </c>
      <c r="Q18">
        <v>1</v>
      </c>
      <c r="R18" t="s">
        <v>35</v>
      </c>
      <c r="S18" s="5">
        <v>0.48333333333333334</v>
      </c>
      <c r="T18" s="14">
        <v>487.88560382490181</v>
      </c>
      <c r="U18" s="11">
        <f>T18*E18</f>
        <v>14.051105390157172</v>
      </c>
      <c r="V18" s="15">
        <f>T18/L18</f>
        <v>2.6195622148270941</v>
      </c>
      <c r="W18" s="15">
        <f>T18-L18</f>
        <v>301.63860382490179</v>
      </c>
      <c r="X18" s="15">
        <f>U18-M18</f>
        <v>8.687191790157172</v>
      </c>
      <c r="Y18" s="3" t="s">
        <v>31</v>
      </c>
    </row>
    <row r="19" spans="1:28" x14ac:dyDescent="0.35">
      <c r="A19" t="s">
        <v>74</v>
      </c>
      <c r="B19" t="s">
        <v>73</v>
      </c>
      <c r="C19" t="s">
        <v>28</v>
      </c>
      <c r="D19" s="27">
        <v>27</v>
      </c>
      <c r="E19" s="54">
        <v>1.345E-2</v>
      </c>
      <c r="F19" s="1">
        <v>44725</v>
      </c>
      <c r="G19">
        <v>2</v>
      </c>
      <c r="H19" t="s">
        <v>33</v>
      </c>
      <c r="I19">
        <v>1</v>
      </c>
      <c r="J19" t="s">
        <v>35</v>
      </c>
      <c r="K19" s="60" t="s">
        <v>34</v>
      </c>
      <c r="L19" s="12">
        <v>205.41399999999999</v>
      </c>
      <c r="M19" s="9">
        <f>L19*E19</f>
        <v>2.7628182999999997</v>
      </c>
      <c r="N19" s="1">
        <v>44739</v>
      </c>
      <c r="O19">
        <v>2</v>
      </c>
      <c r="P19" t="s">
        <v>29</v>
      </c>
      <c r="Q19">
        <v>2</v>
      </c>
      <c r="R19" t="s">
        <v>35</v>
      </c>
      <c r="S19" s="5">
        <v>0.54027777777777775</v>
      </c>
      <c r="T19" s="14">
        <v>473.88920000000002</v>
      </c>
      <c r="U19" s="11">
        <f>T19*E19</f>
        <v>6.3738097400000004</v>
      </c>
      <c r="V19" s="15">
        <f>T19/L19</f>
        <v>2.3069956283408142</v>
      </c>
      <c r="W19" s="15">
        <f>T19-L19</f>
        <v>268.47520000000003</v>
      </c>
      <c r="X19" s="15">
        <f>U19-M19</f>
        <v>3.6109914400000007</v>
      </c>
      <c r="Y19" s="3" t="s">
        <v>31</v>
      </c>
      <c r="Z19" t="s">
        <v>75</v>
      </c>
    </row>
    <row r="20" spans="1:28" x14ac:dyDescent="0.35">
      <c r="A20" t="s">
        <v>77</v>
      </c>
      <c r="B20" t="s">
        <v>73</v>
      </c>
      <c r="C20" t="s">
        <v>28</v>
      </c>
      <c r="D20" s="27">
        <v>27</v>
      </c>
      <c r="E20" s="54">
        <v>2.418E-2</v>
      </c>
      <c r="F20" s="1">
        <v>44726</v>
      </c>
      <c r="G20">
        <v>1</v>
      </c>
      <c r="H20" t="s">
        <v>29</v>
      </c>
      <c r="I20">
        <v>2</v>
      </c>
      <c r="J20" t="s">
        <v>30</v>
      </c>
      <c r="K20" s="60" t="s">
        <v>34</v>
      </c>
      <c r="L20" s="13">
        <v>198.71299999999999</v>
      </c>
      <c r="M20" s="9">
        <f>L20*E20</f>
        <v>4.8048803399999995</v>
      </c>
      <c r="N20" s="1">
        <v>44739</v>
      </c>
      <c r="O20" s="6">
        <v>2</v>
      </c>
      <c r="P20" s="6" t="s">
        <v>29</v>
      </c>
      <c r="Q20" s="6">
        <v>2</v>
      </c>
      <c r="R20" s="6" t="s">
        <v>35</v>
      </c>
      <c r="S20" s="8">
        <v>0.45347222222222222</v>
      </c>
      <c r="T20" s="14">
        <v>343.51397546801127</v>
      </c>
      <c r="U20" s="11">
        <f>T20*E20</f>
        <v>8.3061679268165118</v>
      </c>
      <c r="V20" s="15">
        <f>T20/L20</f>
        <v>1.7286940233805099</v>
      </c>
      <c r="W20" s="15">
        <f>T20-L20</f>
        <v>144.80097546801127</v>
      </c>
      <c r="X20" s="15">
        <f>U20-M20</f>
        <v>3.5012875868165123</v>
      </c>
      <c r="Y20" s="3" t="s">
        <v>31</v>
      </c>
    </row>
    <row r="21" spans="1:28" x14ac:dyDescent="0.35">
      <c r="A21" t="s">
        <v>124</v>
      </c>
      <c r="B21" t="s">
        <v>122</v>
      </c>
      <c r="C21" t="s">
        <v>28</v>
      </c>
      <c r="D21" s="27">
        <v>27</v>
      </c>
      <c r="E21" s="54">
        <v>3.5610000000000003E-2</v>
      </c>
      <c r="F21" s="1">
        <v>44727</v>
      </c>
      <c r="G21" s="4">
        <v>2</v>
      </c>
      <c r="H21" t="s">
        <v>33</v>
      </c>
      <c r="I21">
        <v>1</v>
      </c>
      <c r="J21" t="s">
        <v>30</v>
      </c>
      <c r="K21" s="60" t="s">
        <v>34</v>
      </c>
      <c r="L21" s="12">
        <v>207.74</v>
      </c>
      <c r="M21" s="9">
        <f>L21*E21</f>
        <v>7.3976214000000011</v>
      </c>
      <c r="N21" s="1">
        <v>44740</v>
      </c>
      <c r="O21">
        <v>4</v>
      </c>
      <c r="P21" t="s">
        <v>29</v>
      </c>
      <c r="Q21">
        <v>2</v>
      </c>
      <c r="R21" t="s">
        <v>35</v>
      </c>
      <c r="S21" s="5">
        <v>0.51874999999999993</v>
      </c>
      <c r="T21" s="14">
        <v>449.93358149482202</v>
      </c>
      <c r="U21" s="11">
        <f>T21*E21</f>
        <v>16.022134837030613</v>
      </c>
      <c r="V21" s="15">
        <f>T21/L21</f>
        <v>2.1658495306384036</v>
      </c>
      <c r="W21" s="15">
        <f>T21-L21</f>
        <v>242.19358149482201</v>
      </c>
      <c r="X21" s="15">
        <f>U21-M21</f>
        <v>8.6245134370306111</v>
      </c>
      <c r="Y21" s="3" t="s">
        <v>31</v>
      </c>
    </row>
    <row r="22" spans="1:28" x14ac:dyDescent="0.35">
      <c r="A22" t="s">
        <v>130</v>
      </c>
      <c r="B22" t="s">
        <v>122</v>
      </c>
      <c r="C22" t="s">
        <v>28</v>
      </c>
      <c r="D22" s="27">
        <v>27</v>
      </c>
      <c r="E22" s="54">
        <v>4.0160000000000001E-2</v>
      </c>
      <c r="F22" s="1">
        <v>44728</v>
      </c>
      <c r="G22">
        <v>2</v>
      </c>
      <c r="H22" t="s">
        <v>33</v>
      </c>
      <c r="I22">
        <v>1</v>
      </c>
      <c r="J22" t="s">
        <v>30</v>
      </c>
      <c r="K22" s="60" t="s">
        <v>34</v>
      </c>
      <c r="L22" s="12">
        <v>185.44399999999999</v>
      </c>
      <c r="M22" s="9">
        <f>L22*E22</f>
        <v>7.4474310399999997</v>
      </c>
      <c r="N22" s="1">
        <v>44739</v>
      </c>
      <c r="O22">
        <v>3</v>
      </c>
      <c r="P22" t="s">
        <v>33</v>
      </c>
      <c r="Q22">
        <v>1</v>
      </c>
      <c r="R22" t="s">
        <v>30</v>
      </c>
      <c r="S22" s="5">
        <v>0.6430555555555556</v>
      </c>
      <c r="T22" s="14">
        <v>275.82575197048885</v>
      </c>
      <c r="U22" s="11">
        <f>T22*E22</f>
        <v>11.077162199134833</v>
      </c>
      <c r="V22" s="15">
        <f>T22/L22</f>
        <v>1.4873802979362443</v>
      </c>
      <c r="W22" s="15">
        <f>T22-L22</f>
        <v>90.381751970488864</v>
      </c>
      <c r="X22" s="15">
        <f>U22-M22</f>
        <v>3.6297311591348329</v>
      </c>
      <c r="Y22" s="3" t="s">
        <v>31</v>
      </c>
    </row>
    <row r="23" spans="1:28" x14ac:dyDescent="0.35">
      <c r="A23" t="s">
        <v>121</v>
      </c>
      <c r="B23" t="s">
        <v>122</v>
      </c>
      <c r="C23" t="s">
        <v>28</v>
      </c>
      <c r="D23" s="27">
        <v>27</v>
      </c>
      <c r="E23" s="54">
        <v>4.0050000000000002E-2</v>
      </c>
      <c r="F23" s="1">
        <v>44726</v>
      </c>
      <c r="G23">
        <v>1</v>
      </c>
      <c r="H23" t="s">
        <v>33</v>
      </c>
      <c r="I23">
        <v>1</v>
      </c>
      <c r="J23" t="s">
        <v>35</v>
      </c>
      <c r="K23" s="60" t="s">
        <v>34</v>
      </c>
      <c r="L23" s="12">
        <v>140.679</v>
      </c>
      <c r="M23" s="9">
        <f>L23*E23</f>
        <v>5.6341939500000002</v>
      </c>
      <c r="N23" s="1">
        <v>44740</v>
      </c>
      <c r="O23">
        <v>4</v>
      </c>
      <c r="P23" t="s">
        <v>33</v>
      </c>
      <c r="Q23">
        <v>1</v>
      </c>
      <c r="R23" t="s">
        <v>35</v>
      </c>
      <c r="S23" s="5">
        <v>0.50486111111111109</v>
      </c>
      <c r="T23" s="14">
        <v>373.24512248741314</v>
      </c>
      <c r="U23" s="11">
        <f>T23*E23</f>
        <v>14.948467155620897</v>
      </c>
      <c r="V23" s="15">
        <f>T23/L23</f>
        <v>2.6531687208994459</v>
      </c>
      <c r="W23" s="15">
        <f>T23-L23</f>
        <v>232.56612248741314</v>
      </c>
      <c r="X23" s="15">
        <f>U23-M23</f>
        <v>9.3142732056208963</v>
      </c>
      <c r="Y23" s="3" t="s">
        <v>31</v>
      </c>
      <c r="Z23" t="s">
        <v>123</v>
      </c>
    </row>
    <row r="24" spans="1:28" x14ac:dyDescent="0.35">
      <c r="A24" t="s">
        <v>125</v>
      </c>
      <c r="B24" t="s">
        <v>122</v>
      </c>
      <c r="C24" t="s">
        <v>28</v>
      </c>
      <c r="D24" s="27">
        <v>27</v>
      </c>
      <c r="E24" s="54">
        <v>4.2349999999999999E-2</v>
      </c>
      <c r="F24" s="1">
        <v>44727</v>
      </c>
      <c r="G24">
        <v>1</v>
      </c>
      <c r="H24" t="s">
        <v>29</v>
      </c>
      <c r="I24">
        <v>2</v>
      </c>
      <c r="J24" t="s">
        <v>35</v>
      </c>
      <c r="K24" s="60" t="s">
        <v>34</v>
      </c>
      <c r="L24" s="12">
        <v>181.34700000000001</v>
      </c>
      <c r="M24" s="9">
        <f>L24*E24</f>
        <v>7.6800454499999997</v>
      </c>
      <c r="N24" s="1">
        <v>44740</v>
      </c>
      <c r="O24">
        <v>3</v>
      </c>
      <c r="P24" t="s">
        <v>33</v>
      </c>
      <c r="Q24">
        <v>1</v>
      </c>
      <c r="R24" t="s">
        <v>30</v>
      </c>
      <c r="S24" s="5">
        <v>0.65486111111111112</v>
      </c>
      <c r="T24" s="14">
        <v>358.14760655266315</v>
      </c>
      <c r="U24" s="11">
        <f>T24*E24</f>
        <v>15.167551137505283</v>
      </c>
      <c r="V24" s="15">
        <f>T24/L24</f>
        <v>1.9749298667894319</v>
      </c>
      <c r="W24" s="15">
        <f>T24-L24</f>
        <v>176.80060655266314</v>
      </c>
      <c r="X24" s="15">
        <f>U24-M24</f>
        <v>7.4875056875052834</v>
      </c>
      <c r="Y24" s="3" t="s">
        <v>94</v>
      </c>
      <c r="AA24" s="16"/>
      <c r="AB24" s="16"/>
    </row>
    <row r="25" spans="1:28" x14ac:dyDescent="0.35">
      <c r="A25" t="s">
        <v>126</v>
      </c>
      <c r="B25" t="s">
        <v>122</v>
      </c>
      <c r="C25" t="s">
        <v>28</v>
      </c>
      <c r="D25" s="27">
        <v>27</v>
      </c>
      <c r="E25" s="54">
        <v>2.3300000000000001E-2</v>
      </c>
      <c r="F25" s="1">
        <v>44727</v>
      </c>
      <c r="G25">
        <v>4</v>
      </c>
      <c r="H25" t="s">
        <v>33</v>
      </c>
      <c r="I25">
        <v>1</v>
      </c>
      <c r="J25" t="s">
        <v>35</v>
      </c>
      <c r="K25" s="60" t="s">
        <v>34</v>
      </c>
      <c r="L25" s="12">
        <v>204.63300000000001</v>
      </c>
      <c r="M25" s="9">
        <f>L25*E25</f>
        <v>4.7679489000000004</v>
      </c>
      <c r="N25" s="1">
        <v>44739</v>
      </c>
      <c r="O25">
        <v>3</v>
      </c>
      <c r="P25" t="s">
        <v>29</v>
      </c>
      <c r="Q25">
        <v>2</v>
      </c>
      <c r="R25" t="s">
        <v>35</v>
      </c>
      <c r="S25" s="5">
        <v>0.49374999999999997</v>
      </c>
      <c r="T25" s="14">
        <v>176.34889999999999</v>
      </c>
      <c r="U25" s="11">
        <f>T25*E25</f>
        <v>4.1089293700000002</v>
      </c>
      <c r="V25" s="15">
        <f>T25/L25</f>
        <v>0.86178133536624091</v>
      </c>
      <c r="W25" s="15">
        <f>T25-L25</f>
        <v>-28.284100000000024</v>
      </c>
      <c r="X25" s="17">
        <f>U25-M25</f>
        <v>-0.65901953000000013</v>
      </c>
      <c r="Y25" s="2" t="s">
        <v>37</v>
      </c>
      <c r="Z25" t="s">
        <v>44</v>
      </c>
    </row>
    <row r="26" spans="1:28" x14ac:dyDescent="0.35">
      <c r="A26" t="s">
        <v>127</v>
      </c>
      <c r="B26" t="s">
        <v>122</v>
      </c>
      <c r="C26" t="s">
        <v>28</v>
      </c>
      <c r="D26" s="27">
        <v>27</v>
      </c>
      <c r="E26" s="54">
        <v>1.8290000000000001E-2</v>
      </c>
      <c r="F26" s="1">
        <v>44727</v>
      </c>
      <c r="G26">
        <v>2</v>
      </c>
      <c r="H26" t="s">
        <v>29</v>
      </c>
      <c r="I26">
        <v>2</v>
      </c>
      <c r="J26" t="s">
        <v>30</v>
      </c>
      <c r="K26" s="60" t="s">
        <v>34</v>
      </c>
      <c r="L26" s="12">
        <v>185.16319999999999</v>
      </c>
      <c r="M26" s="9">
        <f>L26*E26</f>
        <v>3.3866349279999999</v>
      </c>
      <c r="N26" s="1">
        <v>44740</v>
      </c>
      <c r="O26">
        <v>2</v>
      </c>
      <c r="P26" t="s">
        <v>33</v>
      </c>
      <c r="Q26">
        <v>1</v>
      </c>
      <c r="R26" t="s">
        <v>30</v>
      </c>
      <c r="S26" s="5">
        <v>0.70972222222222225</v>
      </c>
      <c r="T26" s="14">
        <v>442.59107646640206</v>
      </c>
      <c r="U26" s="11">
        <f>T26*E26</f>
        <v>8.0949907885704935</v>
      </c>
      <c r="V26" s="15">
        <f>T26/L26</f>
        <v>2.3902755864361929</v>
      </c>
      <c r="W26" s="15">
        <f>T26-L26</f>
        <v>257.42787646640204</v>
      </c>
      <c r="X26" s="15">
        <f>U26-M26</f>
        <v>4.708355860570494</v>
      </c>
      <c r="Y26" s="3" t="s">
        <v>94</v>
      </c>
    </row>
    <row r="27" spans="1:28" x14ac:dyDescent="0.35">
      <c r="A27" t="s">
        <v>157</v>
      </c>
      <c r="B27" t="s">
        <v>144</v>
      </c>
      <c r="C27" t="s">
        <v>145</v>
      </c>
      <c r="D27" s="27">
        <v>27</v>
      </c>
      <c r="E27" s="54">
        <v>2.8840000000000001E-2</v>
      </c>
      <c r="F27" s="1">
        <v>44737</v>
      </c>
      <c r="G27">
        <v>3</v>
      </c>
      <c r="H27" t="s">
        <v>33</v>
      </c>
      <c r="I27">
        <v>1</v>
      </c>
      <c r="J27" t="s">
        <v>35</v>
      </c>
      <c r="K27" s="60">
        <v>0.45555555555555555</v>
      </c>
      <c r="L27" s="12">
        <v>162.47900000000001</v>
      </c>
      <c r="M27" s="9">
        <f>L27*E27</f>
        <v>4.6858943600000007</v>
      </c>
      <c r="N27" s="1">
        <v>44741</v>
      </c>
      <c r="O27">
        <v>2</v>
      </c>
      <c r="P27" t="s">
        <v>29</v>
      </c>
      <c r="Q27">
        <v>2</v>
      </c>
      <c r="R27" t="s">
        <v>35</v>
      </c>
      <c r="S27" s="5">
        <v>0.4548611111111111</v>
      </c>
      <c r="T27" s="14">
        <v>355.54849999999999</v>
      </c>
      <c r="U27" s="11">
        <f>T27*E27</f>
        <v>10.254018739999999</v>
      </c>
      <c r="V27" s="15">
        <f>T27/L27</f>
        <v>2.1882735615064099</v>
      </c>
      <c r="W27" s="15">
        <f>T27-L27</f>
        <v>193.06949999999998</v>
      </c>
      <c r="X27" s="15">
        <f>U27-M27</f>
        <v>5.5681243799999987</v>
      </c>
      <c r="Y27" s="3" t="s">
        <v>31</v>
      </c>
    </row>
    <row r="28" spans="1:28" x14ac:dyDescent="0.35">
      <c r="A28" t="s">
        <v>147</v>
      </c>
      <c r="B28" t="s">
        <v>144</v>
      </c>
      <c r="C28" t="s">
        <v>145</v>
      </c>
      <c r="D28" s="27">
        <v>27</v>
      </c>
      <c r="E28" s="54">
        <v>3.7920000000000002E-2</v>
      </c>
      <c r="F28" s="1">
        <v>44726</v>
      </c>
      <c r="G28">
        <v>3</v>
      </c>
      <c r="H28" t="s">
        <v>29</v>
      </c>
      <c r="I28">
        <v>2</v>
      </c>
      <c r="J28" t="s">
        <v>35</v>
      </c>
      <c r="K28" s="60" t="s">
        <v>34</v>
      </c>
      <c r="L28" s="12">
        <v>128.50069999999999</v>
      </c>
      <c r="M28" s="9">
        <f>L28*E28</f>
        <v>4.872746544</v>
      </c>
      <c r="N28" s="1">
        <v>44740</v>
      </c>
      <c r="O28">
        <v>4</v>
      </c>
      <c r="P28" t="s">
        <v>33</v>
      </c>
      <c r="Q28">
        <v>1</v>
      </c>
      <c r="R28" t="s">
        <v>35</v>
      </c>
      <c r="S28" s="5">
        <v>0.67569444444444438</v>
      </c>
      <c r="T28" s="14">
        <v>307.11269256457314</v>
      </c>
      <c r="U28" s="11">
        <f>T28*E28</f>
        <v>11.645713302048614</v>
      </c>
      <c r="V28" s="15">
        <f>T28/L28</f>
        <v>2.3899690240175588</v>
      </c>
      <c r="W28" s="15">
        <f>T28-L28</f>
        <v>178.61199256457314</v>
      </c>
      <c r="X28" s="15">
        <f>U28-M28</f>
        <v>6.7729667580486144</v>
      </c>
      <c r="Y28" s="3" t="s">
        <v>94</v>
      </c>
    </row>
    <row r="29" spans="1:28" x14ac:dyDescent="0.35">
      <c r="A29" t="s">
        <v>158</v>
      </c>
      <c r="B29" t="s">
        <v>144</v>
      </c>
      <c r="C29" t="s">
        <v>145</v>
      </c>
      <c r="D29" s="27">
        <v>27</v>
      </c>
      <c r="E29" s="54">
        <v>5.0999999999999997E-2</v>
      </c>
      <c r="F29" s="1">
        <v>44737</v>
      </c>
      <c r="G29">
        <v>1</v>
      </c>
      <c r="H29" t="s">
        <v>29</v>
      </c>
      <c r="I29">
        <v>2</v>
      </c>
      <c r="J29" t="s">
        <v>30</v>
      </c>
      <c r="K29" s="60">
        <v>0.62847222222222221</v>
      </c>
      <c r="L29" s="13">
        <v>191.47130000000001</v>
      </c>
      <c r="M29" s="9">
        <f>L29*E29</f>
        <v>9.7650363000000002</v>
      </c>
      <c r="N29" s="1">
        <v>44740</v>
      </c>
      <c r="O29" s="6">
        <v>4</v>
      </c>
      <c r="P29" s="6" t="s">
        <v>29</v>
      </c>
      <c r="Q29" s="6">
        <v>2</v>
      </c>
      <c r="R29" s="6" t="s">
        <v>30</v>
      </c>
      <c r="S29" s="8">
        <v>0.69097222222222221</v>
      </c>
      <c r="T29" s="68">
        <v>357.54470122115862</v>
      </c>
      <c r="U29" s="11">
        <f>T29*E29</f>
        <v>18.234779762279089</v>
      </c>
      <c r="V29" s="15">
        <f>T29/L29</f>
        <v>1.8673540171355112</v>
      </c>
      <c r="W29" s="15">
        <f>T29-L29</f>
        <v>166.0734012211586</v>
      </c>
      <c r="X29" s="15">
        <f>U29-M29</f>
        <v>8.469743462279089</v>
      </c>
      <c r="Y29" s="2" t="s">
        <v>37</v>
      </c>
    </row>
    <row r="30" spans="1:28" x14ac:dyDescent="0.35">
      <c r="A30" t="s">
        <v>170</v>
      </c>
      <c r="B30" t="s">
        <v>144</v>
      </c>
      <c r="C30" t="s">
        <v>145</v>
      </c>
      <c r="D30" s="27">
        <v>27</v>
      </c>
      <c r="E30" s="54">
        <v>3.2239999999999998E-2</v>
      </c>
      <c r="F30" s="1">
        <v>44737</v>
      </c>
      <c r="G30">
        <v>1</v>
      </c>
      <c r="H30" t="s">
        <v>29</v>
      </c>
      <c r="I30">
        <v>2</v>
      </c>
      <c r="J30" t="s">
        <v>35</v>
      </c>
      <c r="K30" s="60">
        <v>0.4284722222222222</v>
      </c>
      <c r="L30" s="12">
        <v>138.31700000000001</v>
      </c>
      <c r="M30" s="9">
        <f>L30*E30</f>
        <v>4.4593400799999996</v>
      </c>
      <c r="N30" s="1">
        <v>44739</v>
      </c>
      <c r="O30">
        <v>4</v>
      </c>
      <c r="P30" t="s">
        <v>33</v>
      </c>
      <c r="Q30">
        <v>1</v>
      </c>
      <c r="R30" t="s">
        <v>30</v>
      </c>
      <c r="S30" s="5">
        <v>0.66388888888888886</v>
      </c>
      <c r="T30" s="14">
        <v>356.43896898263029</v>
      </c>
      <c r="U30" s="11">
        <f>T30*E30</f>
        <v>11.49159236</v>
      </c>
      <c r="V30" s="15">
        <f>T30/L30</f>
        <v>2.5769715145833865</v>
      </c>
      <c r="W30" s="15">
        <f>T30-L30</f>
        <v>218.12196898263028</v>
      </c>
      <c r="X30" s="15">
        <f>U30-M30</f>
        <v>7.0322522800000007</v>
      </c>
      <c r="Y30" s="3" t="s">
        <v>31</v>
      </c>
      <c r="Z30" t="s">
        <v>171</v>
      </c>
    </row>
    <row r="31" spans="1:28" x14ac:dyDescent="0.35">
      <c r="A31" t="s">
        <v>148</v>
      </c>
      <c r="B31" t="s">
        <v>144</v>
      </c>
      <c r="C31" t="s">
        <v>145</v>
      </c>
      <c r="D31" s="27">
        <v>27</v>
      </c>
      <c r="E31" s="54">
        <v>4.8800000000000003E-2</v>
      </c>
      <c r="F31" s="1">
        <v>44726</v>
      </c>
      <c r="G31">
        <v>4</v>
      </c>
      <c r="H31" t="s">
        <v>33</v>
      </c>
      <c r="I31">
        <v>1</v>
      </c>
      <c r="J31" t="s">
        <v>30</v>
      </c>
      <c r="K31" s="66" t="s">
        <v>34</v>
      </c>
      <c r="L31" s="12">
        <v>94.186800000000005</v>
      </c>
      <c r="M31" s="9">
        <f>L31*E31</f>
        <v>4.5963158400000008</v>
      </c>
      <c r="N31" s="1">
        <v>44738</v>
      </c>
      <c r="O31">
        <v>3</v>
      </c>
      <c r="P31" t="s">
        <v>29</v>
      </c>
      <c r="Q31">
        <v>2</v>
      </c>
      <c r="R31" t="s">
        <v>30</v>
      </c>
      <c r="S31" s="5">
        <v>0.68888888888888899</v>
      </c>
      <c r="T31" s="14">
        <v>231.26849999999999</v>
      </c>
      <c r="U31" s="11">
        <f>T31*E31</f>
        <v>11.285902800000001</v>
      </c>
      <c r="V31" s="15">
        <f>T31/L31</f>
        <v>2.4554236899438133</v>
      </c>
      <c r="W31" s="15">
        <f>T31-L31</f>
        <v>137.08169999999998</v>
      </c>
      <c r="X31" s="15">
        <f>U31-M31</f>
        <v>6.6895869599999997</v>
      </c>
      <c r="Y31" s="2" t="s">
        <v>149</v>
      </c>
    </row>
    <row r="32" spans="1:28" x14ac:dyDescent="0.35">
      <c r="A32" t="s">
        <v>150</v>
      </c>
      <c r="B32" t="s">
        <v>144</v>
      </c>
      <c r="C32" t="s">
        <v>145</v>
      </c>
      <c r="D32" s="27">
        <v>27</v>
      </c>
      <c r="E32" s="54">
        <v>3.0599999999999999E-2</v>
      </c>
      <c r="F32" s="1">
        <v>44726</v>
      </c>
      <c r="G32">
        <v>2</v>
      </c>
      <c r="H32" t="s">
        <v>29</v>
      </c>
      <c r="I32">
        <v>2</v>
      </c>
      <c r="J32" t="s">
        <v>30</v>
      </c>
      <c r="K32" s="60" t="s">
        <v>34</v>
      </c>
      <c r="L32" s="12">
        <v>118.91</v>
      </c>
      <c r="M32" s="9">
        <f>L32*E32</f>
        <v>3.6386459999999996</v>
      </c>
      <c r="N32" s="1">
        <v>44739</v>
      </c>
      <c r="O32">
        <v>1</v>
      </c>
      <c r="P32" t="s">
        <v>29</v>
      </c>
      <c r="Q32">
        <v>2</v>
      </c>
      <c r="R32" t="s">
        <v>35</v>
      </c>
      <c r="S32" s="5">
        <v>0.50277777777777777</v>
      </c>
      <c r="T32" s="14">
        <v>279.0729</v>
      </c>
      <c r="U32" s="11">
        <f>T32*E32</f>
        <v>8.5396307399999998</v>
      </c>
      <c r="V32" s="15">
        <f>T32/L32</f>
        <v>2.3469254057690692</v>
      </c>
      <c r="W32" s="15">
        <f>T32-L32</f>
        <v>160.16290000000001</v>
      </c>
      <c r="X32" s="15">
        <f>U32-M32</f>
        <v>4.9009847400000002</v>
      </c>
      <c r="Y32" s="3" t="s">
        <v>31</v>
      </c>
    </row>
    <row r="33" spans="1:26" x14ac:dyDescent="0.35">
      <c r="A33" t="s">
        <v>151</v>
      </c>
      <c r="B33" t="s">
        <v>144</v>
      </c>
      <c r="C33" t="s">
        <v>145</v>
      </c>
      <c r="D33" s="27">
        <v>27</v>
      </c>
      <c r="E33" s="54">
        <v>3.0810000000000001E-2</v>
      </c>
      <c r="F33" s="1">
        <v>44727</v>
      </c>
      <c r="G33">
        <v>3</v>
      </c>
      <c r="H33" t="s">
        <v>33</v>
      </c>
      <c r="I33">
        <v>1</v>
      </c>
      <c r="J33" t="s">
        <v>35</v>
      </c>
      <c r="K33" s="60" t="s">
        <v>34</v>
      </c>
      <c r="L33" s="12">
        <v>202.458</v>
      </c>
      <c r="M33" s="9">
        <f>L33*E33</f>
        <v>6.2377309800000003</v>
      </c>
      <c r="N33" s="1">
        <v>44743</v>
      </c>
      <c r="O33">
        <v>2</v>
      </c>
      <c r="P33" t="s">
        <v>29</v>
      </c>
      <c r="Q33">
        <v>2</v>
      </c>
      <c r="R33" t="s">
        <v>30</v>
      </c>
      <c r="S33" s="5">
        <v>0.59513888888888888</v>
      </c>
      <c r="T33" s="14">
        <v>456.78899999999999</v>
      </c>
      <c r="U33" s="11">
        <f>T33*E33</f>
        <v>14.073669089999999</v>
      </c>
      <c r="V33" s="15">
        <f>T33/L33</f>
        <v>2.2562161040808464</v>
      </c>
      <c r="W33" s="15">
        <f>T33-L33</f>
        <v>254.33099999999999</v>
      </c>
      <c r="X33" s="15">
        <f>U33-M33</f>
        <v>7.835938109999999</v>
      </c>
      <c r="Y33" s="3" t="s">
        <v>31</v>
      </c>
      <c r="Z33" t="s">
        <v>152</v>
      </c>
    </row>
    <row r="34" spans="1:26" x14ac:dyDescent="0.35">
      <c r="A34" t="s">
        <v>143</v>
      </c>
      <c r="B34" t="s">
        <v>144</v>
      </c>
      <c r="C34" t="s">
        <v>145</v>
      </c>
      <c r="D34" s="27">
        <v>27</v>
      </c>
      <c r="E34" s="54">
        <v>4.7100000000000003E-2</v>
      </c>
      <c r="F34" s="1">
        <v>44725</v>
      </c>
      <c r="G34">
        <v>1</v>
      </c>
      <c r="H34" t="s">
        <v>33</v>
      </c>
      <c r="I34">
        <v>1</v>
      </c>
      <c r="J34" t="s">
        <v>35</v>
      </c>
      <c r="K34" s="60" t="s">
        <v>34</v>
      </c>
      <c r="L34" s="12">
        <v>141.416</v>
      </c>
      <c r="M34" s="9">
        <f>L34*E34</f>
        <v>6.6606936000000001</v>
      </c>
      <c r="N34" s="1">
        <v>44738</v>
      </c>
      <c r="O34">
        <v>1</v>
      </c>
      <c r="P34" t="s">
        <v>33</v>
      </c>
      <c r="Q34">
        <v>1</v>
      </c>
      <c r="R34" t="s">
        <v>30</v>
      </c>
      <c r="S34" s="5">
        <v>0.72083333333333333</v>
      </c>
      <c r="T34" s="14">
        <v>389.22710000000001</v>
      </c>
      <c r="U34" s="11">
        <f>T34*E34</f>
        <v>18.332596410000001</v>
      </c>
      <c r="V34" s="15">
        <f>T34/L34</f>
        <v>2.7523554618996435</v>
      </c>
      <c r="W34" s="15">
        <f>T34-L34</f>
        <v>247.81110000000001</v>
      </c>
      <c r="X34" s="15">
        <f>U34-M34</f>
        <v>11.671902810000001</v>
      </c>
      <c r="Y34" s="3" t="s">
        <v>31</v>
      </c>
      <c r="Z34" t="s">
        <v>146</v>
      </c>
    </row>
    <row r="35" spans="1:26" x14ac:dyDescent="0.35">
      <c r="A35" t="s">
        <v>153</v>
      </c>
      <c r="B35" t="s">
        <v>144</v>
      </c>
      <c r="C35" t="s">
        <v>145</v>
      </c>
      <c r="D35" s="27">
        <v>27</v>
      </c>
      <c r="E35" s="54">
        <v>4.5400000000000003E-2</v>
      </c>
      <c r="F35" s="1">
        <v>44728</v>
      </c>
      <c r="G35">
        <v>1</v>
      </c>
      <c r="H35" t="s">
        <v>29</v>
      </c>
      <c r="I35">
        <v>2</v>
      </c>
      <c r="J35" t="s">
        <v>35</v>
      </c>
      <c r="K35" s="60" t="s">
        <v>34</v>
      </c>
      <c r="L35" s="12">
        <v>181.78899999999999</v>
      </c>
      <c r="M35" s="9">
        <f>L35*E35</f>
        <v>8.2532206000000006</v>
      </c>
      <c r="N35" s="1">
        <v>44739</v>
      </c>
      <c r="O35">
        <v>2</v>
      </c>
      <c r="P35" t="s">
        <v>29</v>
      </c>
      <c r="Q35">
        <v>2</v>
      </c>
      <c r="R35" t="s">
        <v>30</v>
      </c>
      <c r="S35" s="5">
        <v>0.72430555555555554</v>
      </c>
      <c r="T35" s="14">
        <v>373.09185785496442</v>
      </c>
      <c r="U35" s="11">
        <f>T35*E35</f>
        <v>16.938370346615386</v>
      </c>
      <c r="V35" s="15">
        <f>T35/L35</f>
        <v>2.0523346179084787</v>
      </c>
      <c r="W35" s="15">
        <f>T35-L35</f>
        <v>191.30285785496443</v>
      </c>
      <c r="X35" s="15">
        <f>U35-M35</f>
        <v>8.6851497466153855</v>
      </c>
      <c r="Y35" s="3" t="s">
        <v>31</v>
      </c>
      <c r="Z35" t="s">
        <v>154</v>
      </c>
    </row>
    <row r="36" spans="1:26" x14ac:dyDescent="0.35">
      <c r="A36" t="s">
        <v>159</v>
      </c>
      <c r="B36" t="s">
        <v>144</v>
      </c>
      <c r="C36" t="s">
        <v>145</v>
      </c>
      <c r="D36" s="27">
        <v>27</v>
      </c>
      <c r="E36" s="54">
        <v>3.6720000000000003E-2</v>
      </c>
      <c r="F36" s="1">
        <v>44737</v>
      </c>
      <c r="G36">
        <v>4</v>
      </c>
      <c r="H36" t="s">
        <v>29</v>
      </c>
      <c r="I36">
        <v>2</v>
      </c>
      <c r="J36" s="5" t="s">
        <v>35</v>
      </c>
      <c r="K36" s="60">
        <v>0.44097222222222227</v>
      </c>
      <c r="L36" s="12">
        <v>118.91</v>
      </c>
      <c r="M36" s="9">
        <f>L36*E36</f>
        <v>4.3663752000000002</v>
      </c>
      <c r="N36" s="1">
        <v>44738</v>
      </c>
      <c r="O36">
        <v>1</v>
      </c>
      <c r="P36" t="s">
        <v>29</v>
      </c>
      <c r="Q36">
        <v>2</v>
      </c>
      <c r="R36" t="s">
        <v>30</v>
      </c>
      <c r="S36" s="5">
        <v>0.76111111111111107</v>
      </c>
      <c r="T36" s="14">
        <v>292.0616</v>
      </c>
      <c r="U36" s="11">
        <f>T36*E36</f>
        <v>10.724501952000001</v>
      </c>
      <c r="V36" s="15">
        <f>T36/L36</f>
        <v>2.4561567572113363</v>
      </c>
      <c r="W36" s="15">
        <f>T36-L36</f>
        <v>173.1516</v>
      </c>
      <c r="X36" s="15">
        <f>U36-M36</f>
        <v>6.3581267520000004</v>
      </c>
      <c r="Y36" s="3" t="s">
        <v>31</v>
      </c>
      <c r="Z36" t="s">
        <v>160</v>
      </c>
    </row>
    <row r="37" spans="1:26" x14ac:dyDescent="0.35">
      <c r="A37" t="s">
        <v>155</v>
      </c>
      <c r="B37" t="s">
        <v>144</v>
      </c>
      <c r="C37" t="s">
        <v>145</v>
      </c>
      <c r="D37" s="27">
        <v>27</v>
      </c>
      <c r="E37" s="54">
        <v>2.8400000000000002E-2</v>
      </c>
      <c r="F37" s="1">
        <v>44728</v>
      </c>
      <c r="G37">
        <v>3</v>
      </c>
      <c r="H37" t="s">
        <v>29</v>
      </c>
      <c r="I37">
        <v>2</v>
      </c>
      <c r="J37" t="s">
        <v>35</v>
      </c>
      <c r="K37" s="60" t="s">
        <v>34</v>
      </c>
      <c r="L37" s="12">
        <v>167.30600000000001</v>
      </c>
      <c r="M37" s="9">
        <f>L37*E37</f>
        <v>4.7514904000000007</v>
      </c>
      <c r="N37" s="1">
        <v>44739</v>
      </c>
      <c r="O37">
        <v>1</v>
      </c>
      <c r="P37" t="s">
        <v>29</v>
      </c>
      <c r="Q37">
        <v>2</v>
      </c>
      <c r="R37" t="s">
        <v>30</v>
      </c>
      <c r="S37" s="5">
        <v>0.61527777777777781</v>
      </c>
      <c r="T37" s="14">
        <v>305.01590009695417</v>
      </c>
      <c r="U37" s="11">
        <f>T37*E37</f>
        <v>8.6624515627534997</v>
      </c>
      <c r="V37" s="15">
        <f>T37/L37</f>
        <v>1.8231019813811469</v>
      </c>
      <c r="W37" s="15">
        <f>T37-L37</f>
        <v>137.70990009695416</v>
      </c>
      <c r="X37" s="15">
        <f>U37-M37</f>
        <v>3.910961162753499</v>
      </c>
      <c r="Y37" s="3" t="s">
        <v>31</v>
      </c>
      <c r="Z37" t="s">
        <v>156</v>
      </c>
    </row>
    <row r="38" spans="1:26" x14ac:dyDescent="0.35">
      <c r="A38" t="s">
        <v>196</v>
      </c>
      <c r="B38" t="s">
        <v>197</v>
      </c>
      <c r="C38" t="s">
        <v>145</v>
      </c>
      <c r="D38" s="27">
        <v>27</v>
      </c>
      <c r="E38" s="54">
        <v>4.9070000000000003E-2</v>
      </c>
      <c r="F38" s="1">
        <v>44724</v>
      </c>
      <c r="G38">
        <v>2</v>
      </c>
      <c r="H38" t="s">
        <v>33</v>
      </c>
      <c r="I38">
        <v>1</v>
      </c>
      <c r="J38" t="s">
        <v>30</v>
      </c>
      <c r="K38" s="60" t="s">
        <v>34</v>
      </c>
      <c r="L38" s="12">
        <v>157.65600000000001</v>
      </c>
      <c r="M38" s="9">
        <f>L38*E38</f>
        <v>7.7361799200000005</v>
      </c>
      <c r="N38" s="1">
        <v>44738</v>
      </c>
      <c r="O38">
        <v>4</v>
      </c>
      <c r="P38" t="s">
        <v>29</v>
      </c>
      <c r="Q38">
        <v>2</v>
      </c>
      <c r="R38" t="s">
        <v>30</v>
      </c>
      <c r="S38" s="5">
        <v>0.71319444444444446</v>
      </c>
      <c r="T38" s="14">
        <v>263.99810000000002</v>
      </c>
      <c r="U38" s="11">
        <f>T38*E38</f>
        <v>12.954386767000003</v>
      </c>
      <c r="V38" s="15">
        <f>T38/L38</f>
        <v>1.6745198406657533</v>
      </c>
      <c r="W38" s="15">
        <f>T38-L38</f>
        <v>106.34210000000002</v>
      </c>
      <c r="X38" s="15">
        <f>U38-M38</f>
        <v>5.218206847000002</v>
      </c>
      <c r="Y38" s="3" t="s">
        <v>31</v>
      </c>
    </row>
    <row r="39" spans="1:26" x14ac:dyDescent="0.35">
      <c r="A39" t="s">
        <v>205</v>
      </c>
      <c r="B39" t="s">
        <v>197</v>
      </c>
      <c r="C39" t="s">
        <v>145</v>
      </c>
      <c r="D39" s="27">
        <v>27</v>
      </c>
      <c r="E39" s="54">
        <v>2.477E-2</v>
      </c>
      <c r="F39" s="1">
        <v>44728</v>
      </c>
      <c r="G39">
        <v>4</v>
      </c>
      <c r="H39" t="s">
        <v>33</v>
      </c>
      <c r="I39">
        <v>1</v>
      </c>
      <c r="J39" t="s">
        <v>35</v>
      </c>
      <c r="K39" s="60" t="s">
        <v>34</v>
      </c>
      <c r="L39" s="12">
        <v>179.077</v>
      </c>
      <c r="M39" s="9">
        <f>L39*E39</f>
        <v>4.4357372899999996</v>
      </c>
      <c r="N39" s="1">
        <v>44743</v>
      </c>
      <c r="O39">
        <v>3</v>
      </c>
      <c r="P39" t="s">
        <v>33</v>
      </c>
      <c r="Q39">
        <v>1</v>
      </c>
      <c r="R39" t="s">
        <v>30</v>
      </c>
      <c r="S39" s="5">
        <v>0.58124999999999993</v>
      </c>
      <c r="T39" s="14">
        <v>335.42500000000001</v>
      </c>
      <c r="U39" s="11">
        <f>T39*E39</f>
        <v>8.308477250000001</v>
      </c>
      <c r="V39" s="15">
        <f>T39/L39</f>
        <v>1.8730769445545772</v>
      </c>
      <c r="W39" s="15">
        <f>T39-L39</f>
        <v>156.34800000000001</v>
      </c>
      <c r="X39" s="15">
        <f>U39-M39</f>
        <v>3.8727399600000014</v>
      </c>
      <c r="Y39" s="3" t="s">
        <v>31</v>
      </c>
      <c r="Z39" t="s">
        <v>206</v>
      </c>
    </row>
    <row r="40" spans="1:26" x14ac:dyDescent="0.35">
      <c r="A40" t="s">
        <v>203</v>
      </c>
      <c r="B40" t="s">
        <v>197</v>
      </c>
      <c r="C40" t="s">
        <v>145</v>
      </c>
      <c r="D40" s="27">
        <v>27</v>
      </c>
      <c r="E40" s="54">
        <v>4.5999999999999999E-2</v>
      </c>
      <c r="F40" s="1">
        <v>44727</v>
      </c>
      <c r="G40">
        <v>3</v>
      </c>
      <c r="H40" t="s">
        <v>33</v>
      </c>
      <c r="I40">
        <v>1</v>
      </c>
      <c r="J40" t="s">
        <v>30</v>
      </c>
      <c r="K40" s="60" t="s">
        <v>34</v>
      </c>
      <c r="L40" s="12">
        <v>189.26929999999999</v>
      </c>
      <c r="M40" s="9">
        <f>L40*E40</f>
        <v>8.7063877999999999</v>
      </c>
      <c r="N40" s="1">
        <v>44740</v>
      </c>
      <c r="O40">
        <v>2</v>
      </c>
      <c r="P40" t="s">
        <v>29</v>
      </c>
      <c r="Q40">
        <v>2</v>
      </c>
      <c r="R40" t="s">
        <v>30</v>
      </c>
      <c r="S40" s="5">
        <v>0.64444444444444449</v>
      </c>
      <c r="T40" s="14">
        <v>354.16459190931425</v>
      </c>
      <c r="U40" s="11">
        <f>T40*E40</f>
        <v>16.291571227828456</v>
      </c>
      <c r="V40" s="15">
        <f>T40/L40</f>
        <v>1.8712204879994498</v>
      </c>
      <c r="W40" s="15">
        <f>T40-L40</f>
        <v>164.89529190931427</v>
      </c>
      <c r="X40" s="15">
        <f>U40-M40</f>
        <v>7.585183427828456</v>
      </c>
      <c r="Y40" s="3" t="s">
        <v>94</v>
      </c>
      <c r="Z40" t="s">
        <v>204</v>
      </c>
    </row>
    <row r="41" spans="1:26" x14ac:dyDescent="0.35">
      <c r="A41" t="s">
        <v>207</v>
      </c>
      <c r="B41" t="s">
        <v>197</v>
      </c>
      <c r="C41" t="s">
        <v>145</v>
      </c>
      <c r="D41" s="27">
        <v>27</v>
      </c>
      <c r="E41" s="54">
        <v>5.2780000000000001E-2</v>
      </c>
      <c r="F41" s="1">
        <v>44728</v>
      </c>
      <c r="G41">
        <v>1</v>
      </c>
      <c r="H41" t="s">
        <v>33</v>
      </c>
      <c r="I41">
        <v>1</v>
      </c>
      <c r="J41" t="s">
        <v>35</v>
      </c>
      <c r="K41" s="60" t="s">
        <v>34</v>
      </c>
      <c r="L41" s="12">
        <v>146.47900000000001</v>
      </c>
      <c r="M41" s="9">
        <f>L41*E41</f>
        <v>7.7311616200000008</v>
      </c>
      <c r="N41" s="1">
        <v>44741</v>
      </c>
      <c r="O41">
        <v>2</v>
      </c>
      <c r="P41" t="s">
        <v>29</v>
      </c>
      <c r="Q41">
        <v>2</v>
      </c>
      <c r="R41" t="s">
        <v>30</v>
      </c>
      <c r="S41" s="5">
        <v>0.64027777777777783</v>
      </c>
      <c r="T41" s="14">
        <v>311.8648</v>
      </c>
      <c r="U41" s="11">
        <f>T41*E41</f>
        <v>16.460224144000001</v>
      </c>
      <c r="V41" s="15">
        <f>T41/L41</f>
        <v>2.1290751575311133</v>
      </c>
      <c r="W41" s="15">
        <f>T41-L41</f>
        <v>165.38579999999999</v>
      </c>
      <c r="X41" s="15">
        <f>U41-M41</f>
        <v>8.7290625239999997</v>
      </c>
      <c r="Y41" s="2" t="s">
        <v>37</v>
      </c>
    </row>
    <row r="42" spans="1:26" x14ac:dyDescent="0.35">
      <c r="A42" t="s">
        <v>212</v>
      </c>
      <c r="B42" t="s">
        <v>197</v>
      </c>
      <c r="C42" t="s">
        <v>145</v>
      </c>
      <c r="D42" s="27">
        <v>27</v>
      </c>
      <c r="E42" s="54">
        <v>3.6179999999999997E-2</v>
      </c>
      <c r="F42" s="1">
        <v>44728</v>
      </c>
      <c r="G42">
        <v>4</v>
      </c>
      <c r="H42" t="s">
        <v>29</v>
      </c>
      <c r="I42">
        <v>2</v>
      </c>
      <c r="J42" t="s">
        <v>35</v>
      </c>
      <c r="K42" s="60" t="s">
        <v>34</v>
      </c>
      <c r="L42" s="12">
        <v>193.76</v>
      </c>
      <c r="M42" s="9">
        <f>L42*E42</f>
        <v>7.0102367999999995</v>
      </c>
      <c r="N42" s="1">
        <v>44739</v>
      </c>
      <c r="O42">
        <v>1</v>
      </c>
      <c r="P42" t="s">
        <v>29</v>
      </c>
      <c r="Q42">
        <v>2</v>
      </c>
      <c r="R42" t="s">
        <v>30</v>
      </c>
      <c r="S42" s="5">
        <v>0.70138888888888884</v>
      </c>
      <c r="T42" s="14">
        <v>462.90248238691032</v>
      </c>
      <c r="U42" s="11">
        <f>T42*E42</f>
        <v>16.747811812758414</v>
      </c>
      <c r="V42" s="15">
        <f>T42/L42</f>
        <v>2.3890507967945416</v>
      </c>
      <c r="W42" s="15">
        <f>T42-L42</f>
        <v>269.14248238691033</v>
      </c>
      <c r="X42" s="15">
        <f>U42-M42</f>
        <v>9.7375750127584144</v>
      </c>
      <c r="Y42" s="3" t="s">
        <v>31</v>
      </c>
    </row>
    <row r="43" spans="1:26" x14ac:dyDescent="0.35">
      <c r="A43" t="s">
        <v>198</v>
      </c>
      <c r="B43" t="s">
        <v>197</v>
      </c>
      <c r="C43" t="s">
        <v>145</v>
      </c>
      <c r="D43" s="27">
        <v>27</v>
      </c>
      <c r="E43" s="54">
        <v>4.0770000000000001E-2</v>
      </c>
      <c r="F43" s="1">
        <v>44725</v>
      </c>
      <c r="G43">
        <v>4</v>
      </c>
      <c r="H43" t="s">
        <v>33</v>
      </c>
      <c r="I43">
        <v>1</v>
      </c>
      <c r="J43" t="s">
        <v>30</v>
      </c>
      <c r="K43" s="60" t="s">
        <v>34</v>
      </c>
      <c r="L43" s="12">
        <v>109.48099999999999</v>
      </c>
      <c r="M43" s="9">
        <f>L43*E43</f>
        <v>4.4635403699999996</v>
      </c>
      <c r="N43" s="1">
        <v>44740</v>
      </c>
      <c r="O43">
        <v>1</v>
      </c>
      <c r="P43" t="s">
        <v>29</v>
      </c>
      <c r="Q43">
        <v>2</v>
      </c>
      <c r="R43" t="s">
        <v>35</v>
      </c>
      <c r="S43" s="5">
        <v>0.45069444444444445</v>
      </c>
      <c r="T43" s="14">
        <v>352.80465696831266</v>
      </c>
      <c r="U43" s="11">
        <f>T43*E43</f>
        <v>14.383845864598108</v>
      </c>
      <c r="V43" s="15">
        <f>T43/L43</f>
        <v>3.222519496244213</v>
      </c>
      <c r="W43" s="15">
        <f>T43-L43</f>
        <v>243.32365696831266</v>
      </c>
      <c r="X43" s="15">
        <f>U43-M43</f>
        <v>9.9203054945981073</v>
      </c>
      <c r="Y43" s="3" t="s">
        <v>31</v>
      </c>
    </row>
    <row r="44" spans="1:26" x14ac:dyDescent="0.35">
      <c r="A44" t="s">
        <v>199</v>
      </c>
      <c r="B44" t="s">
        <v>197</v>
      </c>
      <c r="C44" t="s">
        <v>145</v>
      </c>
      <c r="D44" s="27">
        <v>27</v>
      </c>
      <c r="E44" s="54">
        <v>3.7920000000000002E-2</v>
      </c>
      <c r="F44" s="1">
        <v>44726</v>
      </c>
      <c r="G44">
        <v>4</v>
      </c>
      <c r="H44" t="s">
        <v>29</v>
      </c>
      <c r="I44">
        <v>2</v>
      </c>
      <c r="J44" t="s">
        <v>30</v>
      </c>
      <c r="K44" s="60" t="s">
        <v>34</v>
      </c>
      <c r="L44" s="12">
        <v>177.45099999999999</v>
      </c>
      <c r="M44" s="9">
        <f>L44*E44</f>
        <v>6.7289419200000005</v>
      </c>
      <c r="N44" s="1">
        <v>44743</v>
      </c>
      <c r="O44">
        <v>3</v>
      </c>
      <c r="P44" t="s">
        <v>29</v>
      </c>
      <c r="Q44">
        <v>2</v>
      </c>
      <c r="R44" t="s">
        <v>30</v>
      </c>
      <c r="S44" s="5">
        <v>0.62569444444444444</v>
      </c>
      <c r="T44" s="14">
        <v>297.21800000000002</v>
      </c>
      <c r="U44" s="11">
        <f>T44*E44</f>
        <v>11.270506560000001</v>
      </c>
      <c r="V44" s="15">
        <f>T44/L44</f>
        <v>1.6749299806707205</v>
      </c>
      <c r="W44" s="15">
        <f>T44-L44</f>
        <v>119.76700000000002</v>
      </c>
      <c r="X44" s="15">
        <f>U44-M44</f>
        <v>4.5415646400000007</v>
      </c>
      <c r="Y44" s="3" t="s">
        <v>31</v>
      </c>
      <c r="Z44" t="s">
        <v>200</v>
      </c>
    </row>
    <row r="45" spans="1:26" x14ac:dyDescent="0.35">
      <c r="A45" t="s">
        <v>201</v>
      </c>
      <c r="B45" t="s">
        <v>197</v>
      </c>
      <c r="C45" t="s">
        <v>145</v>
      </c>
      <c r="D45" s="27">
        <v>27</v>
      </c>
      <c r="E45" s="54">
        <v>4.6899999999999997E-2</v>
      </c>
      <c r="F45" s="1">
        <v>44726</v>
      </c>
      <c r="G45">
        <v>3</v>
      </c>
      <c r="H45" t="s">
        <v>29</v>
      </c>
      <c r="I45">
        <v>2</v>
      </c>
      <c r="J45" t="s">
        <v>30</v>
      </c>
      <c r="K45" s="60" t="s">
        <v>34</v>
      </c>
      <c r="L45" s="12">
        <v>166.613</v>
      </c>
      <c r="M45" s="9">
        <f>L45*E45</f>
        <v>7.8141496999999998</v>
      </c>
      <c r="N45" s="1">
        <v>44740</v>
      </c>
      <c r="O45">
        <v>2</v>
      </c>
      <c r="P45" t="s">
        <v>33</v>
      </c>
      <c r="Q45">
        <v>1</v>
      </c>
      <c r="R45" t="s">
        <v>35</v>
      </c>
      <c r="S45" s="5">
        <v>0.53055555555555556</v>
      </c>
      <c r="T45" s="14">
        <v>425.96074948580241</v>
      </c>
      <c r="U45" s="11">
        <f>T45*E45</f>
        <v>19.977559150884133</v>
      </c>
      <c r="V45" s="15">
        <f>T45/L45</f>
        <v>2.556587718160062</v>
      </c>
      <c r="W45" s="15">
        <f>T45-L45</f>
        <v>259.34774948580241</v>
      </c>
      <c r="X45" s="15">
        <f>U45-M45</f>
        <v>12.163409450884133</v>
      </c>
      <c r="Y45" s="3" t="s">
        <v>31</v>
      </c>
      <c r="Z45" t="s">
        <v>202</v>
      </c>
    </row>
    <row r="46" spans="1:26" x14ac:dyDescent="0.35">
      <c r="A46" t="s">
        <v>237</v>
      </c>
      <c r="B46" t="s">
        <v>234</v>
      </c>
      <c r="C46" t="s">
        <v>145</v>
      </c>
      <c r="D46" s="27">
        <v>27</v>
      </c>
      <c r="E46" s="54">
        <v>4.4819999999999999E-2</v>
      </c>
      <c r="F46" s="1">
        <v>44726</v>
      </c>
      <c r="G46">
        <v>3</v>
      </c>
      <c r="H46" t="s">
        <v>33</v>
      </c>
      <c r="I46">
        <v>1</v>
      </c>
      <c r="J46" t="s">
        <v>35</v>
      </c>
      <c r="K46" s="60" t="s">
        <v>34</v>
      </c>
      <c r="L46" s="13">
        <v>154.3349</v>
      </c>
      <c r="M46" s="9">
        <f>L46*E46</f>
        <v>6.9172902179999998</v>
      </c>
      <c r="N46" s="1">
        <v>44740</v>
      </c>
      <c r="O46">
        <v>3</v>
      </c>
      <c r="P46" t="s">
        <v>29</v>
      </c>
      <c r="Q46">
        <v>2</v>
      </c>
      <c r="R46" t="s">
        <v>30</v>
      </c>
      <c r="S46" s="5">
        <v>0.66875000000000007</v>
      </c>
      <c r="T46" s="68">
        <v>522.56439550748405</v>
      </c>
      <c r="U46" s="11">
        <f>T46*E46</f>
        <v>23.421336206645435</v>
      </c>
      <c r="V46" s="15">
        <f>T46/L46</f>
        <v>3.385912036146614</v>
      </c>
      <c r="W46" s="15">
        <f>T46-L46</f>
        <v>368.22949550748405</v>
      </c>
      <c r="X46" s="15">
        <f>U46-M46</f>
        <v>16.504045988645437</v>
      </c>
      <c r="Y46" s="3" t="s">
        <v>94</v>
      </c>
      <c r="Z46" t="s">
        <v>238</v>
      </c>
    </row>
    <row r="47" spans="1:26" x14ac:dyDescent="0.35">
      <c r="A47" t="s">
        <v>246</v>
      </c>
      <c r="B47" t="s">
        <v>234</v>
      </c>
      <c r="C47" t="s">
        <v>145</v>
      </c>
      <c r="D47" s="27">
        <v>27</v>
      </c>
      <c r="E47" s="54">
        <v>2.8750000000000001E-2</v>
      </c>
      <c r="F47" s="1">
        <v>44728</v>
      </c>
      <c r="G47">
        <v>4</v>
      </c>
      <c r="H47" t="s">
        <v>33</v>
      </c>
      <c r="I47">
        <v>1</v>
      </c>
      <c r="J47" t="s">
        <v>30</v>
      </c>
      <c r="K47" s="60" t="s">
        <v>34</v>
      </c>
      <c r="L47" s="12">
        <v>160.81700000000001</v>
      </c>
      <c r="M47" s="9">
        <f>L47*E47</f>
        <v>4.6234887500000008</v>
      </c>
      <c r="N47" s="1">
        <v>44739</v>
      </c>
      <c r="O47">
        <v>2</v>
      </c>
      <c r="P47" t="s">
        <v>33</v>
      </c>
      <c r="Q47">
        <v>1</v>
      </c>
      <c r="R47" t="s">
        <v>35</v>
      </c>
      <c r="S47" s="5">
        <v>0.54722222222222217</v>
      </c>
      <c r="T47" s="14">
        <v>366.7627</v>
      </c>
      <c r="U47" s="11">
        <f>T47*E47</f>
        <v>10.544427625000001</v>
      </c>
      <c r="V47" s="15">
        <f>T47/L47</f>
        <v>2.2806214517121943</v>
      </c>
      <c r="W47" s="15">
        <f>T47-L47</f>
        <v>205.94569999999999</v>
      </c>
      <c r="X47" s="15">
        <f>U47-M47</f>
        <v>5.920938875</v>
      </c>
      <c r="Y47" s="3" t="s">
        <v>31</v>
      </c>
    </row>
    <row r="48" spans="1:26" x14ac:dyDescent="0.35">
      <c r="A48" t="s">
        <v>242</v>
      </c>
      <c r="B48" t="s">
        <v>234</v>
      </c>
      <c r="C48" t="s">
        <v>145</v>
      </c>
      <c r="D48" s="27">
        <v>27</v>
      </c>
      <c r="E48" s="54">
        <v>3.1800000000000002E-2</v>
      </c>
      <c r="F48" s="1">
        <v>44727</v>
      </c>
      <c r="G48">
        <v>1</v>
      </c>
      <c r="H48" t="s">
        <v>29</v>
      </c>
      <c r="I48">
        <v>2</v>
      </c>
      <c r="J48" t="s">
        <v>30</v>
      </c>
      <c r="K48" s="60" t="s">
        <v>34</v>
      </c>
      <c r="L48" s="12">
        <v>204.14400000000001</v>
      </c>
      <c r="M48" s="9">
        <f>L48*E48</f>
        <v>6.4917792000000007</v>
      </c>
      <c r="N48" s="1">
        <v>44739</v>
      </c>
      <c r="O48">
        <v>1</v>
      </c>
      <c r="P48" t="s">
        <v>29</v>
      </c>
      <c r="Q48">
        <v>2</v>
      </c>
      <c r="R48" t="s">
        <v>35</v>
      </c>
      <c r="S48" s="5">
        <v>0.43124999999999997</v>
      </c>
      <c r="T48" s="14">
        <v>463.65129805646148</v>
      </c>
      <c r="U48" s="11">
        <f>T48*E48</f>
        <v>14.744111278195476</v>
      </c>
      <c r="V48" s="15">
        <f>T48/L48</f>
        <v>2.2711972825871025</v>
      </c>
      <c r="W48" s="15">
        <f>T48-L48</f>
        <v>259.50729805646148</v>
      </c>
      <c r="X48" s="15">
        <f>U48-M48</f>
        <v>8.2523320781954759</v>
      </c>
      <c r="Y48" s="3" t="s">
        <v>31</v>
      </c>
      <c r="Z48" t="s">
        <v>243</v>
      </c>
    </row>
    <row r="49" spans="1:26" x14ac:dyDescent="0.35">
      <c r="A49" t="s">
        <v>244</v>
      </c>
      <c r="B49" t="s">
        <v>234</v>
      </c>
      <c r="C49" t="s">
        <v>145</v>
      </c>
      <c r="D49" s="27">
        <v>27</v>
      </c>
      <c r="E49" s="54">
        <v>3.3009999999999998E-2</v>
      </c>
      <c r="F49" s="1">
        <v>44727</v>
      </c>
      <c r="G49">
        <v>2</v>
      </c>
      <c r="H49" t="s">
        <v>29</v>
      </c>
      <c r="I49">
        <v>2</v>
      </c>
      <c r="J49" t="s">
        <v>35</v>
      </c>
      <c r="K49" s="60" t="s">
        <v>34</v>
      </c>
      <c r="L49" s="12">
        <v>144.73500000000001</v>
      </c>
      <c r="M49" s="9">
        <f>L49*E49</f>
        <v>4.7777023500000002</v>
      </c>
      <c r="N49" s="1">
        <v>44741</v>
      </c>
      <c r="O49">
        <v>1</v>
      </c>
      <c r="P49" t="s">
        <v>29</v>
      </c>
      <c r="Q49">
        <v>2</v>
      </c>
      <c r="R49" t="s">
        <v>30</v>
      </c>
      <c r="S49" s="5">
        <v>0.60763888888888895</v>
      </c>
      <c r="T49" s="14">
        <v>293.40600000000001</v>
      </c>
      <c r="U49" s="11">
        <f>T49*E49</f>
        <v>9.6853320600000004</v>
      </c>
      <c r="V49" s="15">
        <f>T49/L49</f>
        <v>2.0271945279303552</v>
      </c>
      <c r="W49" s="15">
        <f>T49-L49</f>
        <v>148.67099999999999</v>
      </c>
      <c r="X49" s="15">
        <f>U49-M49</f>
        <v>4.9076297100000001</v>
      </c>
      <c r="Y49" s="3" t="s">
        <v>31</v>
      </c>
    </row>
    <row r="50" spans="1:26" x14ac:dyDescent="0.35">
      <c r="A50" t="s">
        <v>239</v>
      </c>
      <c r="B50" t="s">
        <v>234</v>
      </c>
      <c r="C50" t="s">
        <v>145</v>
      </c>
      <c r="D50" s="27">
        <v>27</v>
      </c>
      <c r="E50" s="54">
        <v>4.7329999999999997E-2</v>
      </c>
      <c r="F50" s="1">
        <v>44726</v>
      </c>
      <c r="G50">
        <v>1</v>
      </c>
      <c r="H50" t="s">
        <v>33</v>
      </c>
      <c r="I50">
        <v>1</v>
      </c>
      <c r="J50" t="s">
        <v>30</v>
      </c>
      <c r="K50" s="60" t="s">
        <v>34</v>
      </c>
      <c r="L50" s="12">
        <v>140.089</v>
      </c>
      <c r="M50" s="9">
        <f>L50*E50</f>
        <v>6.6304123699999993</v>
      </c>
      <c r="N50" s="1">
        <v>44739</v>
      </c>
      <c r="O50">
        <v>2</v>
      </c>
      <c r="P50" t="s">
        <v>33</v>
      </c>
      <c r="Q50">
        <v>1</v>
      </c>
      <c r="R50" t="s">
        <v>35</v>
      </c>
      <c r="S50" s="5">
        <v>0.48472222222222222</v>
      </c>
      <c r="T50" s="68">
        <v>352.16919999999999</v>
      </c>
      <c r="U50" s="11">
        <f>T50*E50</f>
        <v>16.668168236</v>
      </c>
      <c r="V50" s="15">
        <f>T50/L50</f>
        <v>2.5138961660087515</v>
      </c>
      <c r="W50" s="15">
        <f>T50-L50</f>
        <v>212.08019999999999</v>
      </c>
      <c r="X50" s="15">
        <f>U50-M50</f>
        <v>10.037755866000001</v>
      </c>
      <c r="Y50" s="3" t="s">
        <v>31</v>
      </c>
    </row>
    <row r="51" spans="1:26" x14ac:dyDescent="0.35">
      <c r="A51" t="s">
        <v>245</v>
      </c>
      <c r="B51" t="s">
        <v>234</v>
      </c>
      <c r="C51" t="s">
        <v>145</v>
      </c>
      <c r="D51" s="27">
        <v>27</v>
      </c>
      <c r="E51" s="54">
        <v>3.9879999999999999E-2</v>
      </c>
      <c r="F51" s="1">
        <v>44727</v>
      </c>
      <c r="G51">
        <v>1</v>
      </c>
      <c r="H51" t="s">
        <v>33</v>
      </c>
      <c r="I51">
        <v>1</v>
      </c>
      <c r="J51" t="s">
        <v>30</v>
      </c>
      <c r="K51" s="60" t="s">
        <v>34</v>
      </c>
      <c r="L51" s="12">
        <v>180.57660000000001</v>
      </c>
      <c r="M51" s="9">
        <f>L51*E51</f>
        <v>7.2013948079999999</v>
      </c>
      <c r="N51" s="1">
        <v>44740</v>
      </c>
      <c r="O51">
        <v>1</v>
      </c>
      <c r="P51" t="s">
        <v>29</v>
      </c>
      <c r="Q51">
        <v>2</v>
      </c>
      <c r="R51" t="s">
        <v>30</v>
      </c>
      <c r="S51" s="5">
        <v>0.62291666666666667</v>
      </c>
      <c r="T51" s="14">
        <v>424.88012850300731</v>
      </c>
      <c r="U51" s="11">
        <f>T51*E51</f>
        <v>16.944219524699932</v>
      </c>
      <c r="V51" s="15">
        <f>T51/L51</f>
        <v>2.3529080096923258</v>
      </c>
      <c r="W51" s="15">
        <f>T51-L51</f>
        <v>244.3035285030073</v>
      </c>
      <c r="X51" s="15">
        <f>U51-M51</f>
        <v>9.742824716699932</v>
      </c>
      <c r="Y51" s="3" t="s">
        <v>94</v>
      </c>
    </row>
    <row r="52" spans="1:26" x14ac:dyDescent="0.35">
      <c r="A52" t="s">
        <v>233</v>
      </c>
      <c r="B52" t="s">
        <v>234</v>
      </c>
      <c r="C52" t="s">
        <v>145</v>
      </c>
      <c r="D52" s="27">
        <v>27</v>
      </c>
      <c r="E52" s="54">
        <v>4.2279999999999998E-2</v>
      </c>
      <c r="F52" s="1">
        <v>44724</v>
      </c>
      <c r="G52">
        <v>1</v>
      </c>
      <c r="H52" t="s">
        <v>33</v>
      </c>
      <c r="I52">
        <v>1</v>
      </c>
      <c r="J52" t="s">
        <v>30</v>
      </c>
      <c r="K52" s="60" t="s">
        <v>34</v>
      </c>
      <c r="L52" s="12">
        <v>167.798</v>
      </c>
      <c r="M52" s="9">
        <f>L52*E52</f>
        <v>7.0944994399999999</v>
      </c>
      <c r="N52" s="1">
        <v>44739</v>
      </c>
      <c r="O52">
        <v>2</v>
      </c>
      <c r="P52" t="s">
        <v>29</v>
      </c>
      <c r="Q52">
        <v>2</v>
      </c>
      <c r="R52" t="s">
        <v>30</v>
      </c>
      <c r="S52" s="5">
        <v>0.63611111111111118</v>
      </c>
      <c r="T52" s="14">
        <v>320.76968877739068</v>
      </c>
      <c r="U52" s="11">
        <f>T52*E52</f>
        <v>13.562142441508078</v>
      </c>
      <c r="V52" s="15">
        <f>T52/L52</f>
        <v>1.9116419073969337</v>
      </c>
      <c r="W52" s="15">
        <f>T52-L52</f>
        <v>152.97168877739068</v>
      </c>
      <c r="X52" s="15">
        <f>U52-M52</f>
        <v>6.4676430015080779</v>
      </c>
      <c r="Y52" s="3" t="s">
        <v>31</v>
      </c>
      <c r="Z52" t="s">
        <v>235</v>
      </c>
    </row>
    <row r="53" spans="1:26" x14ac:dyDescent="0.35">
      <c r="A53" t="s">
        <v>236</v>
      </c>
      <c r="B53" t="s">
        <v>234</v>
      </c>
      <c r="C53" t="s">
        <v>145</v>
      </c>
      <c r="D53" s="27">
        <v>27</v>
      </c>
      <c r="E53" s="54">
        <v>5.2249999999999998E-2</v>
      </c>
      <c r="F53" s="1">
        <v>44724</v>
      </c>
      <c r="G53">
        <v>3</v>
      </c>
      <c r="H53" t="s">
        <v>33</v>
      </c>
      <c r="I53">
        <v>1</v>
      </c>
      <c r="J53" t="s">
        <v>30</v>
      </c>
      <c r="K53" s="60" t="s">
        <v>34</v>
      </c>
      <c r="L53" s="12">
        <v>164.36869999999999</v>
      </c>
      <c r="M53" s="9">
        <f>L53*E53</f>
        <v>8.5882645749999984</v>
      </c>
      <c r="N53" s="1">
        <v>44740</v>
      </c>
      <c r="O53">
        <v>2</v>
      </c>
      <c r="P53" t="s">
        <v>33</v>
      </c>
      <c r="Q53">
        <v>1</v>
      </c>
      <c r="R53" t="s">
        <v>30</v>
      </c>
      <c r="S53" s="5">
        <v>0.63055555555555554</v>
      </c>
      <c r="T53" s="14">
        <v>270.77919515032386</v>
      </c>
      <c r="U53" s="11">
        <f>T53*E53</f>
        <v>14.148212946604421</v>
      </c>
      <c r="V53" s="15">
        <f>T53/L53</f>
        <v>1.6473890415287331</v>
      </c>
      <c r="W53" s="15">
        <f>T53-L53</f>
        <v>106.41049515032387</v>
      </c>
      <c r="X53" s="15">
        <f>U53-M53</f>
        <v>5.5599483716044222</v>
      </c>
      <c r="Y53" s="2" t="s">
        <v>31</v>
      </c>
    </row>
    <row r="54" spans="1:26" x14ac:dyDescent="0.35">
      <c r="A54" t="s">
        <v>240</v>
      </c>
      <c r="B54" t="s">
        <v>234</v>
      </c>
      <c r="C54" t="s">
        <v>145</v>
      </c>
      <c r="D54" s="27">
        <v>27</v>
      </c>
      <c r="E54" s="54">
        <v>4.7050000000000002E-2</v>
      </c>
      <c r="F54" s="1">
        <v>44726</v>
      </c>
      <c r="G54">
        <v>1</v>
      </c>
      <c r="H54" t="s">
        <v>29</v>
      </c>
      <c r="I54">
        <v>2</v>
      </c>
      <c r="J54" t="s">
        <v>35</v>
      </c>
      <c r="K54" s="60" t="s">
        <v>34</v>
      </c>
      <c r="L54" s="12">
        <v>202.09200000000001</v>
      </c>
      <c r="M54" s="9">
        <f>L54*E54</f>
        <v>9.5084286000000002</v>
      </c>
      <c r="N54" s="1">
        <v>44741</v>
      </c>
      <c r="O54">
        <v>3</v>
      </c>
      <c r="P54" t="s">
        <v>33</v>
      </c>
      <c r="Q54">
        <v>1</v>
      </c>
      <c r="R54" t="s">
        <v>30</v>
      </c>
      <c r="S54" s="5">
        <v>0.61458333333333337</v>
      </c>
      <c r="T54" s="14">
        <v>320.91399999999999</v>
      </c>
      <c r="U54" s="11">
        <f>T54*E54</f>
        <v>15.099003699999999</v>
      </c>
      <c r="V54" s="15">
        <f>T54/L54</f>
        <v>1.5879599390376657</v>
      </c>
      <c r="W54" s="15">
        <f>T54-L54</f>
        <v>118.82199999999997</v>
      </c>
      <c r="X54" s="15">
        <f>U54-M54</f>
        <v>5.5905750999999988</v>
      </c>
      <c r="Y54" s="3" t="s">
        <v>31</v>
      </c>
      <c r="Z54" t="s">
        <v>202</v>
      </c>
    </row>
    <row r="55" spans="1:26" x14ac:dyDescent="0.35">
      <c r="A55" t="s">
        <v>241</v>
      </c>
      <c r="B55" t="s">
        <v>234</v>
      </c>
      <c r="C55" t="s">
        <v>145</v>
      </c>
      <c r="D55" s="27">
        <v>27</v>
      </c>
      <c r="E55" s="54">
        <v>3.6540000000000003E-2</v>
      </c>
      <c r="F55" s="1">
        <v>44726</v>
      </c>
      <c r="G55" s="65">
        <v>3</v>
      </c>
      <c r="H55" t="s">
        <v>33</v>
      </c>
      <c r="I55">
        <v>1</v>
      </c>
      <c r="J55" t="s">
        <v>35</v>
      </c>
      <c r="K55" s="60" t="s">
        <v>34</v>
      </c>
      <c r="L55" s="19">
        <v>158.68100000000001</v>
      </c>
      <c r="M55" s="9">
        <f>L55*E55</f>
        <v>5.7982037400000008</v>
      </c>
      <c r="N55" s="1">
        <v>44740</v>
      </c>
      <c r="O55">
        <v>2</v>
      </c>
      <c r="P55" t="s">
        <v>33</v>
      </c>
      <c r="Q55">
        <v>1</v>
      </c>
      <c r="R55" t="s">
        <v>35</v>
      </c>
      <c r="S55" s="5">
        <v>0.4604166666666667</v>
      </c>
      <c r="T55" s="24">
        <v>372.96312414228834</v>
      </c>
      <c r="U55" s="11">
        <f>T55*E55</f>
        <v>13.628072556159218</v>
      </c>
      <c r="V55" s="15">
        <f>T55/L55</f>
        <v>2.3503955996136168</v>
      </c>
      <c r="W55" s="15">
        <f>T55-L55</f>
        <v>214.28212414228832</v>
      </c>
      <c r="X55" s="15">
        <f>U55-M55</f>
        <v>7.8298688161592169</v>
      </c>
      <c r="Y55" s="3" t="s">
        <v>31</v>
      </c>
    </row>
    <row r="56" spans="1:26" x14ac:dyDescent="0.35">
      <c r="A56" t="s">
        <v>52</v>
      </c>
      <c r="B56" t="s">
        <v>27</v>
      </c>
      <c r="C56" t="s">
        <v>28</v>
      </c>
      <c r="D56" s="28">
        <v>28.5</v>
      </c>
      <c r="E56" s="54">
        <v>2.445E-2</v>
      </c>
      <c r="F56" s="1">
        <v>44760</v>
      </c>
      <c r="G56">
        <v>4</v>
      </c>
      <c r="H56" t="s">
        <v>33</v>
      </c>
      <c r="I56">
        <v>1</v>
      </c>
      <c r="J56" t="s">
        <v>35</v>
      </c>
      <c r="K56" s="62">
        <v>0.46736111111111112</v>
      </c>
      <c r="L56" s="20">
        <v>223.703</v>
      </c>
      <c r="M56" s="18">
        <f>L56*E56</f>
        <v>5.4695383499999997</v>
      </c>
      <c r="N56" s="1">
        <v>44760</v>
      </c>
      <c r="O56">
        <v>4</v>
      </c>
      <c r="P56" t="s">
        <v>29</v>
      </c>
      <c r="Q56">
        <v>2</v>
      </c>
      <c r="R56" t="s">
        <v>35</v>
      </c>
      <c r="S56" s="5">
        <v>0.46736111111111112</v>
      </c>
      <c r="T56" s="26">
        <v>395.81700000000001</v>
      </c>
      <c r="U56" s="23">
        <f>T56*E56</f>
        <v>9.6777256499999993</v>
      </c>
      <c r="V56" s="15">
        <f>T56/L56</f>
        <v>1.7693861950890244</v>
      </c>
      <c r="W56" s="15">
        <f>T56-L56</f>
        <v>172.114</v>
      </c>
      <c r="X56" s="15">
        <f>U56-M56</f>
        <v>4.2081872999999996</v>
      </c>
      <c r="Y56" s="51" t="s">
        <v>53</v>
      </c>
      <c r="Z56" t="s">
        <v>54</v>
      </c>
    </row>
    <row r="57" spans="1:26" x14ac:dyDescent="0.35">
      <c r="A57" t="s">
        <v>55</v>
      </c>
      <c r="B57" t="s">
        <v>27</v>
      </c>
      <c r="C57" t="s">
        <v>28</v>
      </c>
      <c r="D57" s="28">
        <v>28.5</v>
      </c>
      <c r="E57" s="54">
        <v>3.9050000000000001E-2</v>
      </c>
      <c r="F57" s="1">
        <v>44760</v>
      </c>
      <c r="G57">
        <v>4</v>
      </c>
      <c r="H57" t="s">
        <v>29</v>
      </c>
      <c r="I57">
        <v>2</v>
      </c>
      <c r="J57" t="s">
        <v>35</v>
      </c>
      <c r="K57" s="62">
        <v>0.47500000000000003</v>
      </c>
      <c r="L57" s="20">
        <v>166.31200000000001</v>
      </c>
      <c r="M57" s="18">
        <f>L57*E57</f>
        <v>6.4944836000000006</v>
      </c>
      <c r="N57" s="1">
        <v>44760</v>
      </c>
      <c r="O57">
        <v>4</v>
      </c>
      <c r="P57" t="s">
        <v>33</v>
      </c>
      <c r="Q57">
        <v>1</v>
      </c>
      <c r="R57" t="s">
        <v>35</v>
      </c>
      <c r="S57" s="5">
        <v>0.47500000000000003</v>
      </c>
      <c r="T57" s="26">
        <v>264.875</v>
      </c>
      <c r="U57" s="23">
        <f>T57*E57</f>
        <v>10.34336875</v>
      </c>
      <c r="V57" s="15">
        <f>T57/L57</f>
        <v>1.5926391360815815</v>
      </c>
      <c r="W57" s="15">
        <f>T57-L57</f>
        <v>98.562999999999988</v>
      </c>
      <c r="X57" s="15">
        <f>U57-M57</f>
        <v>3.8488851499999992</v>
      </c>
      <c r="Y57" s="3" t="s">
        <v>31</v>
      </c>
      <c r="Z57" t="s">
        <v>56</v>
      </c>
    </row>
    <row r="58" spans="1:26" x14ac:dyDescent="0.35">
      <c r="A58" t="s">
        <v>57</v>
      </c>
      <c r="B58" t="s">
        <v>27</v>
      </c>
      <c r="C58" t="s">
        <v>28</v>
      </c>
      <c r="D58" s="28">
        <v>28.5</v>
      </c>
      <c r="E58" s="54">
        <v>2.5610000000000001E-2</v>
      </c>
      <c r="F58" s="1">
        <v>44760</v>
      </c>
      <c r="G58">
        <v>2</v>
      </c>
      <c r="H58" t="s">
        <v>29</v>
      </c>
      <c r="I58">
        <v>2</v>
      </c>
      <c r="J58" t="s">
        <v>30</v>
      </c>
      <c r="K58" s="60">
        <v>0.66736111111111107</v>
      </c>
      <c r="L58" s="21">
        <v>236.03399999999999</v>
      </c>
      <c r="M58" s="18">
        <f>L58*E58</f>
        <v>6.0448307400000001</v>
      </c>
      <c r="N58" s="1">
        <v>44760</v>
      </c>
      <c r="O58">
        <v>2</v>
      </c>
      <c r="P58" t="s">
        <v>29</v>
      </c>
      <c r="Q58">
        <v>2</v>
      </c>
      <c r="R58" t="s">
        <v>30</v>
      </c>
      <c r="S58" s="5">
        <v>0.66736111111111107</v>
      </c>
      <c r="T58" s="26">
        <v>321.03399999999999</v>
      </c>
      <c r="U58" s="23">
        <f>T58*E58</f>
        <v>8.22168074</v>
      </c>
      <c r="V58" s="15">
        <f>T58/L58</f>
        <v>1.3601176101748054</v>
      </c>
      <c r="W58" s="15">
        <f>T58-L58</f>
        <v>85</v>
      </c>
      <c r="X58" s="15">
        <f>U58-M58</f>
        <v>2.17685</v>
      </c>
      <c r="Y58" s="3" t="s">
        <v>31</v>
      </c>
    </row>
    <row r="59" spans="1:26" x14ac:dyDescent="0.35">
      <c r="A59" t="s">
        <v>49</v>
      </c>
      <c r="B59" t="s">
        <v>27</v>
      </c>
      <c r="C59" t="s">
        <v>28</v>
      </c>
      <c r="D59" s="28">
        <v>28.5</v>
      </c>
      <c r="E59" s="54">
        <v>3.2030000000000003E-2</v>
      </c>
      <c r="F59" s="1">
        <v>44757</v>
      </c>
      <c r="G59">
        <v>3</v>
      </c>
      <c r="H59" t="s">
        <v>33</v>
      </c>
      <c r="I59">
        <v>1</v>
      </c>
      <c r="J59" t="s">
        <v>30</v>
      </c>
      <c r="K59" s="66">
        <v>0.66180555555555554</v>
      </c>
      <c r="L59" s="21">
        <v>156.36000000000001</v>
      </c>
      <c r="M59" s="18">
        <f>L59*E59</f>
        <v>5.0082108000000005</v>
      </c>
      <c r="N59" s="1">
        <v>44757</v>
      </c>
      <c r="O59">
        <v>3</v>
      </c>
      <c r="P59" t="s">
        <v>33</v>
      </c>
      <c r="Q59">
        <v>1</v>
      </c>
      <c r="R59" t="s">
        <v>30</v>
      </c>
      <c r="S59" s="5">
        <v>0.66180555555555554</v>
      </c>
      <c r="T59" s="26">
        <v>243.94800000000001</v>
      </c>
      <c r="U59" s="23">
        <f>T59*E59</f>
        <v>7.8136544400000005</v>
      </c>
      <c r="V59" s="15">
        <f>T59/L59</f>
        <v>1.5601688411358403</v>
      </c>
      <c r="W59" s="15">
        <f>T59-L59</f>
        <v>87.587999999999994</v>
      </c>
      <c r="X59" s="15">
        <f>U59-M59</f>
        <v>2.80544364</v>
      </c>
      <c r="Y59" s="3" t="s">
        <v>31</v>
      </c>
    </row>
    <row r="60" spans="1:26" x14ac:dyDescent="0.35">
      <c r="A60" t="s">
        <v>41</v>
      </c>
      <c r="B60" t="s">
        <v>27</v>
      </c>
      <c r="C60" t="s">
        <v>28</v>
      </c>
      <c r="D60" s="28">
        <v>28.5</v>
      </c>
      <c r="E60" s="54">
        <v>3.524E-2</v>
      </c>
      <c r="F60" s="1">
        <v>44758</v>
      </c>
      <c r="G60">
        <v>3</v>
      </c>
      <c r="H60" t="s">
        <v>29</v>
      </c>
      <c r="I60">
        <v>2</v>
      </c>
      <c r="J60" t="s">
        <v>35</v>
      </c>
      <c r="K60" s="60">
        <v>0.47916666666666669</v>
      </c>
      <c r="L60" s="20">
        <v>189.83600000000001</v>
      </c>
      <c r="M60" s="18">
        <f>L60*E60</f>
        <v>6.6898206400000007</v>
      </c>
      <c r="N60" s="1">
        <v>44758</v>
      </c>
      <c r="O60">
        <v>3</v>
      </c>
      <c r="P60" t="s">
        <v>29</v>
      </c>
      <c r="Q60">
        <v>2</v>
      </c>
      <c r="R60" t="s">
        <v>35</v>
      </c>
      <c r="S60" s="5">
        <v>0.47916666666666669</v>
      </c>
      <c r="T60" s="26">
        <v>397.18099999999998</v>
      </c>
      <c r="U60" s="23">
        <f>T60*E60</f>
        <v>13.996658439999999</v>
      </c>
      <c r="V60" s="15">
        <f>T60/L60</f>
        <v>2.0922322425672681</v>
      </c>
      <c r="W60" s="15">
        <f>T60-L60</f>
        <v>207.34499999999997</v>
      </c>
      <c r="X60" s="15">
        <f>U60-M60</f>
        <v>7.3068377999999985</v>
      </c>
      <c r="Y60" s="3" t="s">
        <v>31</v>
      </c>
    </row>
    <row r="61" spans="1:26" x14ac:dyDescent="0.35">
      <c r="A61" t="s">
        <v>50</v>
      </c>
      <c r="B61" t="s">
        <v>27</v>
      </c>
      <c r="C61" t="s">
        <v>28</v>
      </c>
      <c r="D61" s="28">
        <v>28.5</v>
      </c>
      <c r="E61" s="54">
        <v>2.9219999999999999E-2</v>
      </c>
      <c r="F61" s="1">
        <v>44758</v>
      </c>
      <c r="G61">
        <v>2</v>
      </c>
      <c r="H61" t="s">
        <v>33</v>
      </c>
      <c r="I61">
        <v>1</v>
      </c>
      <c r="J61" t="s">
        <v>35</v>
      </c>
      <c r="K61" s="66">
        <v>0.42430555555555555</v>
      </c>
      <c r="L61" s="22">
        <v>196.69300000000001</v>
      </c>
      <c r="M61" s="18">
        <f>L61*E61</f>
        <v>5.7473694599999998</v>
      </c>
      <c r="N61" s="1">
        <v>44758</v>
      </c>
      <c r="O61">
        <v>2</v>
      </c>
      <c r="P61" t="s">
        <v>33</v>
      </c>
      <c r="Q61">
        <v>1</v>
      </c>
      <c r="R61" t="s">
        <v>35</v>
      </c>
      <c r="S61" s="5">
        <v>0.42430555555555555</v>
      </c>
      <c r="T61" s="26">
        <v>362.60599999999999</v>
      </c>
      <c r="U61" s="23">
        <f>T61*E61</f>
        <v>10.59534732</v>
      </c>
      <c r="V61" s="15">
        <f>T61/L61</f>
        <v>1.8435124788375792</v>
      </c>
      <c r="W61" s="15">
        <f>T61-L61</f>
        <v>165.91299999999998</v>
      </c>
      <c r="X61" s="15">
        <f>U61-M61</f>
        <v>4.8479778600000003</v>
      </c>
      <c r="Y61" s="2" t="s">
        <v>37</v>
      </c>
    </row>
    <row r="62" spans="1:26" x14ac:dyDescent="0.35">
      <c r="A62" t="s">
        <v>51</v>
      </c>
      <c r="B62" t="s">
        <v>27</v>
      </c>
      <c r="C62" t="s">
        <v>28</v>
      </c>
      <c r="D62" s="28">
        <v>28.5</v>
      </c>
      <c r="E62" s="54">
        <v>2.0719999999999999E-2</v>
      </c>
      <c r="F62" s="1">
        <v>44758</v>
      </c>
      <c r="G62">
        <v>1</v>
      </c>
      <c r="H62" t="s">
        <v>29</v>
      </c>
      <c r="I62">
        <v>2</v>
      </c>
      <c r="J62" t="s">
        <v>30</v>
      </c>
      <c r="K62" s="60">
        <v>0.67083333333333339</v>
      </c>
      <c r="L62" s="22">
        <v>144.46100000000001</v>
      </c>
      <c r="M62" s="18">
        <f>L62*E62</f>
        <v>2.9932319199999999</v>
      </c>
      <c r="N62" s="1">
        <v>44758</v>
      </c>
      <c r="O62">
        <v>1</v>
      </c>
      <c r="P62" t="s">
        <v>29</v>
      </c>
      <c r="Q62">
        <v>2</v>
      </c>
      <c r="R62" t="s">
        <v>30</v>
      </c>
      <c r="S62" s="5">
        <v>0.67083333333333339</v>
      </c>
      <c r="T62" s="25">
        <v>334.745</v>
      </c>
      <c r="U62" s="29">
        <f>T62*E62</f>
        <v>6.9359164</v>
      </c>
      <c r="V62" s="15">
        <f>T62/L62</f>
        <v>2.3171997978693208</v>
      </c>
      <c r="W62" s="15">
        <f>T62-L62</f>
        <v>190.28399999999999</v>
      </c>
      <c r="X62" s="15">
        <f>U62-M62</f>
        <v>3.94268448</v>
      </c>
      <c r="Y62" s="3" t="s">
        <v>31</v>
      </c>
    </row>
    <row r="63" spans="1:26" x14ac:dyDescent="0.35">
      <c r="A63" t="s">
        <v>96</v>
      </c>
      <c r="B63" t="s">
        <v>73</v>
      </c>
      <c r="C63" t="s">
        <v>28</v>
      </c>
      <c r="D63" s="28">
        <v>28.5</v>
      </c>
      <c r="E63" s="54">
        <v>2.8000000000000001E-2</v>
      </c>
      <c r="F63" s="1">
        <v>44758</v>
      </c>
      <c r="G63">
        <v>1</v>
      </c>
      <c r="H63" t="s">
        <v>29</v>
      </c>
      <c r="I63">
        <v>2</v>
      </c>
      <c r="J63" t="s">
        <v>35</v>
      </c>
      <c r="K63" s="60">
        <v>0.4368055555555555</v>
      </c>
      <c r="L63" s="20">
        <v>185.774</v>
      </c>
      <c r="M63" s="18">
        <f>L63*E63</f>
        <v>5.2016720000000003</v>
      </c>
      <c r="N63" s="1">
        <v>44758</v>
      </c>
      <c r="O63">
        <v>1</v>
      </c>
      <c r="P63" t="s">
        <v>29</v>
      </c>
      <c r="Q63">
        <v>2</v>
      </c>
      <c r="R63" t="s">
        <v>35</v>
      </c>
      <c r="S63" s="5">
        <v>0.4368055555555555</v>
      </c>
      <c r="T63" s="26">
        <v>493.767</v>
      </c>
      <c r="U63" s="26">
        <f>T63*E63</f>
        <v>13.825476</v>
      </c>
      <c r="V63" s="15">
        <f>T63/L63</f>
        <v>2.6578907705060986</v>
      </c>
      <c r="W63" s="15">
        <f>T63-L63</f>
        <v>307.99299999999999</v>
      </c>
      <c r="X63" s="15">
        <f>U63-M63</f>
        <v>8.6238039999999998</v>
      </c>
      <c r="Y63" s="3" t="s">
        <v>31</v>
      </c>
    </row>
    <row r="64" spans="1:26" x14ac:dyDescent="0.35">
      <c r="A64" t="s">
        <v>98</v>
      </c>
      <c r="B64" t="s">
        <v>73</v>
      </c>
      <c r="C64" t="s">
        <v>28</v>
      </c>
      <c r="D64" s="28">
        <v>28.5</v>
      </c>
      <c r="E64" s="54">
        <v>3.4569999999999997E-2</v>
      </c>
      <c r="F64" s="1">
        <v>44759</v>
      </c>
      <c r="G64">
        <v>3</v>
      </c>
      <c r="H64" t="s">
        <v>29</v>
      </c>
      <c r="I64">
        <v>2</v>
      </c>
      <c r="J64" t="s">
        <v>35</v>
      </c>
      <c r="K64" s="60">
        <v>0.48194444444444445</v>
      </c>
      <c r="L64" s="20">
        <v>145.64500000000001</v>
      </c>
      <c r="M64" s="18">
        <f>L64*E64</f>
        <v>5.0349476499999994</v>
      </c>
      <c r="N64" s="1">
        <v>44759</v>
      </c>
      <c r="O64">
        <v>3</v>
      </c>
      <c r="P64" t="s">
        <v>29</v>
      </c>
      <c r="Q64">
        <v>2</v>
      </c>
      <c r="R64" t="s">
        <v>35</v>
      </c>
      <c r="S64" s="5">
        <v>0.48194444444444445</v>
      </c>
      <c r="T64" s="26">
        <v>313.07299999999998</v>
      </c>
      <c r="U64" s="26">
        <f>T64*E64</f>
        <v>10.822933609999998</v>
      </c>
      <c r="V64" s="15">
        <f>T64/L64</f>
        <v>2.1495622918740769</v>
      </c>
      <c r="W64" s="15">
        <f>T64-L64</f>
        <v>167.42799999999997</v>
      </c>
      <c r="X64" s="15">
        <f>U64-M64</f>
        <v>5.7879859599999985</v>
      </c>
      <c r="Y64" s="3" t="s">
        <v>31</v>
      </c>
      <c r="Z64" t="s">
        <v>99</v>
      </c>
    </row>
    <row r="65" spans="1:26" x14ac:dyDescent="0.35">
      <c r="A65" t="s">
        <v>102</v>
      </c>
      <c r="B65" t="s">
        <v>73</v>
      </c>
      <c r="C65" t="s">
        <v>28</v>
      </c>
      <c r="D65" s="28">
        <v>28.5</v>
      </c>
      <c r="E65" s="54">
        <v>3.075E-2</v>
      </c>
      <c r="F65" s="1">
        <v>44760</v>
      </c>
      <c r="G65">
        <v>4</v>
      </c>
      <c r="H65" t="s">
        <v>33</v>
      </c>
      <c r="I65">
        <v>1</v>
      </c>
      <c r="J65" t="s">
        <v>30</v>
      </c>
      <c r="K65" s="60">
        <v>0.6875</v>
      </c>
      <c r="L65" s="20">
        <v>154.71899999999999</v>
      </c>
      <c r="M65" s="18">
        <f>L65*E65</f>
        <v>4.7576092499999998</v>
      </c>
      <c r="N65" s="1">
        <v>44760</v>
      </c>
      <c r="O65">
        <v>4</v>
      </c>
      <c r="P65" t="s">
        <v>33</v>
      </c>
      <c r="Q65">
        <v>1</v>
      </c>
      <c r="R65" t="s">
        <v>30</v>
      </c>
      <c r="S65" s="5">
        <v>0.6875</v>
      </c>
      <c r="T65" s="26">
        <v>430.34</v>
      </c>
      <c r="U65" s="26">
        <f>T65*E65</f>
        <v>13.232954999999999</v>
      </c>
      <c r="V65" s="15">
        <f>T65/L65</f>
        <v>2.7814295593947738</v>
      </c>
      <c r="W65" s="15">
        <f>T65-L65</f>
        <v>275.62099999999998</v>
      </c>
      <c r="X65" s="15">
        <f>U65-M65</f>
        <v>8.4753457499999989</v>
      </c>
      <c r="Y65" s="3" t="s">
        <v>31</v>
      </c>
    </row>
    <row r="66" spans="1:26" x14ac:dyDescent="0.35">
      <c r="A66" t="s">
        <v>100</v>
      </c>
      <c r="B66" t="s">
        <v>73</v>
      </c>
      <c r="C66" t="s">
        <v>28</v>
      </c>
      <c r="D66" s="28">
        <v>28.5</v>
      </c>
      <c r="E66" s="54">
        <v>2.3709999999999998E-2</v>
      </c>
      <c r="F66" s="1">
        <v>44759</v>
      </c>
      <c r="G66">
        <v>2</v>
      </c>
      <c r="H66" t="s">
        <v>29</v>
      </c>
      <c r="I66">
        <v>2</v>
      </c>
      <c r="J66" t="s">
        <v>30</v>
      </c>
      <c r="K66" s="60">
        <v>0.70000000000000007</v>
      </c>
      <c r="L66" s="20">
        <v>115.877</v>
      </c>
      <c r="M66" s="18">
        <f>L66*E66</f>
        <v>2.7474436699999996</v>
      </c>
      <c r="N66" s="1">
        <v>44759</v>
      </c>
      <c r="O66">
        <v>2</v>
      </c>
      <c r="P66" t="s">
        <v>29</v>
      </c>
      <c r="Q66">
        <v>2</v>
      </c>
      <c r="R66" t="s">
        <v>30</v>
      </c>
      <c r="S66" t="s">
        <v>34</v>
      </c>
      <c r="T66" s="26">
        <v>297.84100000000001</v>
      </c>
      <c r="U66" s="26">
        <f>T66*E66</f>
        <v>7.0618101099999997</v>
      </c>
      <c r="V66" s="15">
        <f>T66/L66</f>
        <v>2.5703202533721101</v>
      </c>
      <c r="W66" s="15">
        <f>T66-L66</f>
        <v>181.964</v>
      </c>
      <c r="X66" s="15">
        <f>U66-M66</f>
        <v>4.3143664400000006</v>
      </c>
      <c r="Y66" s="3" t="s">
        <v>31</v>
      </c>
    </row>
    <row r="67" spans="1:26" x14ac:dyDescent="0.35">
      <c r="A67" t="s">
        <v>86</v>
      </c>
      <c r="B67" t="s">
        <v>73</v>
      </c>
      <c r="C67" t="s">
        <v>28</v>
      </c>
      <c r="D67" s="28">
        <v>28.5</v>
      </c>
      <c r="E67" s="54">
        <v>3.1699999999999999E-2</v>
      </c>
      <c r="F67" s="1">
        <v>44758</v>
      </c>
      <c r="G67">
        <v>4</v>
      </c>
      <c r="H67" t="s">
        <v>29</v>
      </c>
      <c r="I67">
        <v>2</v>
      </c>
      <c r="J67" t="s">
        <v>30</v>
      </c>
      <c r="K67" s="60">
        <v>0.73333333333333339</v>
      </c>
      <c r="L67" s="20">
        <v>195.148</v>
      </c>
      <c r="M67" s="18">
        <f>L67*E67</f>
        <v>6.1861915999999999</v>
      </c>
      <c r="N67" s="1">
        <v>44758</v>
      </c>
      <c r="O67">
        <v>4</v>
      </c>
      <c r="P67" t="s">
        <v>29</v>
      </c>
      <c r="Q67">
        <v>2</v>
      </c>
      <c r="R67" t="s">
        <v>30</v>
      </c>
      <c r="S67" s="5">
        <v>0.73333333333333339</v>
      </c>
      <c r="T67" s="26">
        <v>405.68</v>
      </c>
      <c r="U67" s="26">
        <f>T67*E67</f>
        <v>12.860056</v>
      </c>
      <c r="V67" s="15">
        <f>T67/L67</f>
        <v>2.0788324758644721</v>
      </c>
      <c r="W67" s="15">
        <f>T67-L67</f>
        <v>210.53200000000001</v>
      </c>
      <c r="X67" s="15">
        <f>U67-M67</f>
        <v>6.6738644000000003</v>
      </c>
      <c r="Y67" s="3" t="s">
        <v>31</v>
      </c>
      <c r="Z67" t="s">
        <v>87</v>
      </c>
    </row>
    <row r="68" spans="1:26" x14ac:dyDescent="0.35">
      <c r="A68" t="s">
        <v>101</v>
      </c>
      <c r="B68" t="s">
        <v>73</v>
      </c>
      <c r="C68" t="s">
        <v>28</v>
      </c>
      <c r="D68" s="28">
        <v>28.5</v>
      </c>
      <c r="E68" s="54">
        <v>2.7879999999999999E-2</v>
      </c>
      <c r="F68" s="1">
        <v>44759</v>
      </c>
      <c r="G68">
        <v>1</v>
      </c>
      <c r="H68" t="s">
        <v>29</v>
      </c>
      <c r="I68">
        <v>2</v>
      </c>
      <c r="J68" t="s">
        <v>35</v>
      </c>
      <c r="K68" s="60">
        <v>0.44166666666666665</v>
      </c>
      <c r="L68" s="21">
        <v>149.32400000000001</v>
      </c>
      <c r="M68" s="30">
        <f>L68*E68</f>
        <v>4.1631531200000005</v>
      </c>
      <c r="N68" s="1">
        <v>44759</v>
      </c>
      <c r="O68">
        <v>1</v>
      </c>
      <c r="P68" t="s">
        <v>29</v>
      </c>
      <c r="Q68">
        <v>2</v>
      </c>
      <c r="R68" t="s">
        <v>35</v>
      </c>
      <c r="S68" s="5">
        <v>0.44166666666666665</v>
      </c>
      <c r="T68" s="26">
        <v>371.60599999999999</v>
      </c>
      <c r="U68" s="26">
        <f>T68*E68</f>
        <v>10.36037528</v>
      </c>
      <c r="V68" s="15">
        <f>T68/L68</f>
        <v>2.4885885725000669</v>
      </c>
      <c r="W68" s="15">
        <f>T68-L68</f>
        <v>222.28199999999998</v>
      </c>
      <c r="X68" s="15">
        <f>U68-M68</f>
        <v>6.197222159999999</v>
      </c>
      <c r="Y68" s="3" t="s">
        <v>31</v>
      </c>
    </row>
    <row r="69" spans="1:26" x14ac:dyDescent="0.35">
      <c r="A69" t="s">
        <v>88</v>
      </c>
      <c r="B69" t="s">
        <v>73</v>
      </c>
      <c r="C69" t="s">
        <v>28</v>
      </c>
      <c r="D69" s="28">
        <v>28.5</v>
      </c>
      <c r="E69" s="54">
        <v>3.0079999999999999E-2</v>
      </c>
      <c r="F69" s="1">
        <v>44759</v>
      </c>
      <c r="G69">
        <v>4</v>
      </c>
      <c r="H69" t="s">
        <v>29</v>
      </c>
      <c r="I69">
        <v>2</v>
      </c>
      <c r="J69" t="s">
        <v>30</v>
      </c>
      <c r="K69" s="66">
        <v>0.74652777777777779</v>
      </c>
      <c r="L69" s="20">
        <v>218.233</v>
      </c>
      <c r="M69" s="20">
        <f>L69*E69</f>
        <v>6.5644486400000002</v>
      </c>
      <c r="N69" s="1">
        <v>44759</v>
      </c>
      <c r="O69">
        <v>4</v>
      </c>
      <c r="P69" t="s">
        <v>29</v>
      </c>
      <c r="Q69">
        <v>2</v>
      </c>
      <c r="R69" t="s">
        <v>30</v>
      </c>
      <c r="S69" s="5">
        <v>0.74652777777777779</v>
      </c>
      <c r="T69" s="35">
        <v>329.56799999999998</v>
      </c>
      <c r="U69" s="34">
        <f>T69*E69</f>
        <v>9.91340544</v>
      </c>
      <c r="V69" s="15">
        <f>T69/L69</f>
        <v>1.5101657402867577</v>
      </c>
      <c r="W69" s="15">
        <f>T69-L69</f>
        <v>111.33499999999998</v>
      </c>
      <c r="X69" s="15">
        <f>U69-M69</f>
        <v>3.3489567999999998</v>
      </c>
      <c r="Y69" s="2" t="s">
        <v>37</v>
      </c>
      <c r="Z69" t="s">
        <v>89</v>
      </c>
    </row>
    <row r="70" spans="1:26" x14ac:dyDescent="0.35">
      <c r="A70" t="s">
        <v>95</v>
      </c>
      <c r="B70" t="s">
        <v>73</v>
      </c>
      <c r="C70" t="s">
        <v>28</v>
      </c>
      <c r="D70" s="28">
        <v>28.5</v>
      </c>
      <c r="E70" s="54">
        <v>2.8799999999999999E-2</v>
      </c>
      <c r="F70" s="1">
        <v>44757</v>
      </c>
      <c r="G70">
        <v>3</v>
      </c>
      <c r="H70" t="s">
        <v>29</v>
      </c>
      <c r="I70">
        <v>2</v>
      </c>
      <c r="J70" t="s">
        <v>30</v>
      </c>
      <c r="K70" s="60">
        <v>0.67499999999999993</v>
      </c>
      <c r="L70" s="20">
        <v>188.583</v>
      </c>
      <c r="M70" s="20">
        <f>L70*E70</f>
        <v>5.4311904000000002</v>
      </c>
      <c r="N70" s="1">
        <v>44757</v>
      </c>
      <c r="O70">
        <v>3</v>
      </c>
      <c r="P70" t="s">
        <v>29</v>
      </c>
      <c r="Q70">
        <v>2</v>
      </c>
      <c r="R70" t="s">
        <v>30</v>
      </c>
      <c r="S70" s="5">
        <v>0.67499999999999993</v>
      </c>
      <c r="T70" s="35">
        <v>399.18799999999999</v>
      </c>
      <c r="U70" s="34">
        <f>T70*E70</f>
        <v>11.496614399999999</v>
      </c>
      <c r="V70" s="15">
        <f>T70/L70</f>
        <v>2.1167761675230534</v>
      </c>
      <c r="W70" s="15">
        <f>T70-L70</f>
        <v>210.60499999999999</v>
      </c>
      <c r="X70" s="15">
        <f>U70-M70</f>
        <v>6.0654239999999984</v>
      </c>
      <c r="Y70" s="3" t="s">
        <v>31</v>
      </c>
    </row>
    <row r="71" spans="1:26" x14ac:dyDescent="0.35">
      <c r="A71" t="s">
        <v>97</v>
      </c>
      <c r="B71" t="s">
        <v>73</v>
      </c>
      <c r="C71" t="s">
        <v>28</v>
      </c>
      <c r="D71" s="28">
        <v>28.5</v>
      </c>
      <c r="E71" s="54">
        <v>1.345E-2</v>
      </c>
      <c r="F71" s="1">
        <v>44758</v>
      </c>
      <c r="G71">
        <v>4</v>
      </c>
      <c r="H71" t="s">
        <v>33</v>
      </c>
      <c r="I71">
        <v>1</v>
      </c>
      <c r="J71" t="s">
        <v>30</v>
      </c>
      <c r="K71" s="60">
        <v>0.72083333333333333</v>
      </c>
      <c r="L71" s="20">
        <v>235.977</v>
      </c>
      <c r="M71" s="20">
        <f>L71*E71</f>
        <v>3.1738906500000001</v>
      </c>
      <c r="N71" s="1">
        <v>44758</v>
      </c>
      <c r="O71">
        <v>4</v>
      </c>
      <c r="P71" t="s">
        <v>33</v>
      </c>
      <c r="Q71">
        <v>1</v>
      </c>
      <c r="R71" t="s">
        <v>30</v>
      </c>
      <c r="S71" s="5">
        <v>0.72083333333333333</v>
      </c>
      <c r="T71" s="35">
        <v>536.18499999999995</v>
      </c>
      <c r="U71" s="34">
        <f>T71*E71</f>
        <v>7.211688249999999</v>
      </c>
      <c r="V71" s="15">
        <f>T71/L71</f>
        <v>2.2721917814024244</v>
      </c>
      <c r="W71" s="15">
        <f>T71-L71</f>
        <v>300.20799999999997</v>
      </c>
      <c r="X71" s="15">
        <f>U71-M71</f>
        <v>4.0377975999999993</v>
      </c>
      <c r="Y71" s="3" t="s">
        <v>31</v>
      </c>
    </row>
    <row r="72" spans="1:26" x14ac:dyDescent="0.35">
      <c r="A72" t="s">
        <v>85</v>
      </c>
      <c r="B72" t="s">
        <v>73</v>
      </c>
      <c r="C72" t="s">
        <v>28</v>
      </c>
      <c r="D72" s="28">
        <v>28.5</v>
      </c>
      <c r="E72" s="54">
        <v>2.418E-2</v>
      </c>
      <c r="F72" s="1">
        <v>44757</v>
      </c>
      <c r="G72">
        <v>4</v>
      </c>
      <c r="H72" t="s">
        <v>29</v>
      </c>
      <c r="I72">
        <v>2</v>
      </c>
      <c r="J72" t="s">
        <v>30</v>
      </c>
      <c r="K72" s="66">
        <v>0.69166666666666676</v>
      </c>
      <c r="L72" s="20">
        <v>247.78700000000001</v>
      </c>
      <c r="M72" s="20">
        <f>L72*E72</f>
        <v>5.9914896600000001</v>
      </c>
      <c r="N72" s="1">
        <v>44757</v>
      </c>
      <c r="O72">
        <v>4</v>
      </c>
      <c r="P72" t="s">
        <v>29</v>
      </c>
      <c r="Q72">
        <v>2</v>
      </c>
      <c r="R72" t="s">
        <v>30</v>
      </c>
      <c r="S72" s="5">
        <v>0.69166666666666676</v>
      </c>
      <c r="T72" s="35">
        <v>487.6524</v>
      </c>
      <c r="U72" s="34">
        <f>T72*E72</f>
        <v>11.791435032000001</v>
      </c>
      <c r="V72" s="15">
        <f>T72/L72</f>
        <v>1.968030606932567</v>
      </c>
      <c r="W72" s="15">
        <f>T72-L72</f>
        <v>239.86539999999999</v>
      </c>
      <c r="X72" s="15">
        <f>U72-M72</f>
        <v>5.7999453720000007</v>
      </c>
      <c r="Y72" s="3" t="s">
        <v>31</v>
      </c>
    </row>
    <row r="73" spans="1:26" x14ac:dyDescent="0.35">
      <c r="A73" t="s">
        <v>131</v>
      </c>
      <c r="B73" t="s">
        <v>122</v>
      </c>
      <c r="C73" t="s">
        <v>28</v>
      </c>
      <c r="D73" s="28">
        <v>28.5</v>
      </c>
      <c r="E73" s="54">
        <v>3.5610000000000003E-2</v>
      </c>
      <c r="F73" s="1">
        <v>44758</v>
      </c>
      <c r="G73">
        <v>3</v>
      </c>
      <c r="H73" t="s">
        <v>33</v>
      </c>
      <c r="I73">
        <v>1</v>
      </c>
      <c r="J73" t="s">
        <v>30</v>
      </c>
      <c r="K73" s="66">
        <v>0.70208333333333339</v>
      </c>
      <c r="L73" s="20">
        <v>169.03399999999999</v>
      </c>
      <c r="M73" s="20">
        <f>L73*E73</f>
        <v>6.0193007400000003</v>
      </c>
      <c r="N73" s="1">
        <v>44758</v>
      </c>
      <c r="O73">
        <v>3</v>
      </c>
      <c r="P73" t="s">
        <v>33</v>
      </c>
      <c r="Q73">
        <v>1</v>
      </c>
      <c r="R73" t="s">
        <v>30</v>
      </c>
      <c r="S73" s="5">
        <v>0.70208333333333339</v>
      </c>
      <c r="T73" s="35">
        <v>359.29399999999998</v>
      </c>
      <c r="U73" s="34">
        <f>T73*E73</f>
        <v>12.79445934</v>
      </c>
      <c r="V73" s="15">
        <f>T73/L73</f>
        <v>2.1255723700557283</v>
      </c>
      <c r="W73" s="15">
        <f>T73-L73</f>
        <v>190.26</v>
      </c>
      <c r="X73" s="15">
        <f>U73-M73</f>
        <v>6.7751585999999993</v>
      </c>
      <c r="Y73" s="3" t="s">
        <v>31</v>
      </c>
    </row>
    <row r="74" spans="1:26" x14ac:dyDescent="0.35">
      <c r="A74" t="s">
        <v>128</v>
      </c>
      <c r="B74" t="s">
        <v>122</v>
      </c>
      <c r="C74" t="s">
        <v>28</v>
      </c>
      <c r="D74" s="28">
        <v>28.5</v>
      </c>
      <c r="E74" s="54">
        <v>4.0160000000000001E-2</v>
      </c>
      <c r="F74" s="1">
        <v>44761</v>
      </c>
      <c r="G74">
        <v>3</v>
      </c>
      <c r="H74" t="s">
        <v>29</v>
      </c>
      <c r="I74">
        <v>2</v>
      </c>
      <c r="J74" t="s">
        <v>35</v>
      </c>
      <c r="K74" s="60">
        <v>0.44722222222222219</v>
      </c>
      <c r="L74" s="20">
        <v>138.97900000000001</v>
      </c>
      <c r="M74" s="20">
        <f>L74*E74</f>
        <v>5.5813966400000004</v>
      </c>
      <c r="N74" s="1">
        <v>44761</v>
      </c>
      <c r="O74">
        <v>3</v>
      </c>
      <c r="P74" t="s">
        <v>29</v>
      </c>
      <c r="Q74">
        <v>2</v>
      </c>
      <c r="R74" t="s">
        <v>35</v>
      </c>
      <c r="S74" s="5">
        <v>0.44722222222222219</v>
      </c>
      <c r="T74" s="35">
        <v>371.35599999999999</v>
      </c>
      <c r="U74" s="34">
        <f>T74*E74</f>
        <v>14.913656960000001</v>
      </c>
      <c r="V74" s="15">
        <f>T74/L74</f>
        <v>2.6720295872038218</v>
      </c>
      <c r="W74" s="15">
        <f>T74-L74</f>
        <v>232.37699999999998</v>
      </c>
      <c r="X74" s="15">
        <f>U74-M74</f>
        <v>9.3322603199999996</v>
      </c>
      <c r="Y74" s="3" t="s">
        <v>31</v>
      </c>
    </row>
    <row r="75" spans="1:26" x14ac:dyDescent="0.35">
      <c r="A75" t="s">
        <v>132</v>
      </c>
      <c r="B75" t="s">
        <v>122</v>
      </c>
      <c r="C75" t="s">
        <v>28</v>
      </c>
      <c r="D75" s="28">
        <v>28.5</v>
      </c>
      <c r="E75" s="54">
        <v>4.0050000000000002E-2</v>
      </c>
      <c r="F75" s="1">
        <v>44758</v>
      </c>
      <c r="G75">
        <v>2</v>
      </c>
      <c r="H75" t="s">
        <v>29</v>
      </c>
      <c r="I75">
        <v>2</v>
      </c>
      <c r="J75" t="s">
        <v>35</v>
      </c>
      <c r="K75" s="60">
        <v>0.45694444444444443</v>
      </c>
      <c r="L75" s="32">
        <v>154.345</v>
      </c>
      <c r="M75" s="20">
        <f>L75*E75</f>
        <v>6.1815172500000006</v>
      </c>
      <c r="N75" s="1">
        <v>44758</v>
      </c>
      <c r="O75">
        <v>2</v>
      </c>
      <c r="P75" t="s">
        <v>29</v>
      </c>
      <c r="Q75">
        <v>2</v>
      </c>
      <c r="R75" t="s">
        <v>35</v>
      </c>
      <c r="S75" s="5">
        <v>0.45694444444444443</v>
      </c>
      <c r="T75" s="35">
        <v>349.46800000000002</v>
      </c>
      <c r="U75" s="34">
        <f>T75*E75</f>
        <v>13.996193400000001</v>
      </c>
      <c r="V75" s="15">
        <f>T75/L75</f>
        <v>2.2642003304285856</v>
      </c>
      <c r="W75" s="15">
        <f>T75-L75</f>
        <v>195.12300000000002</v>
      </c>
      <c r="X75" s="15">
        <f>U75-M75</f>
        <v>7.8146761500000004</v>
      </c>
      <c r="Y75" s="3" t="s">
        <v>31</v>
      </c>
    </row>
    <row r="76" spans="1:26" x14ac:dyDescent="0.35">
      <c r="A76" t="s">
        <v>133</v>
      </c>
      <c r="B76" t="s">
        <v>122</v>
      </c>
      <c r="C76" t="s">
        <v>28</v>
      </c>
      <c r="D76" s="28">
        <v>28.5</v>
      </c>
      <c r="E76" s="54">
        <v>4.2349999999999999E-2</v>
      </c>
      <c r="F76" s="1">
        <v>44759</v>
      </c>
      <c r="G76">
        <v>4</v>
      </c>
      <c r="H76" t="s">
        <v>29</v>
      </c>
      <c r="I76">
        <v>2</v>
      </c>
      <c r="J76" t="s">
        <v>35</v>
      </c>
      <c r="K76" s="62">
        <v>0.50138888888888888</v>
      </c>
      <c r="L76" s="33">
        <v>172.65</v>
      </c>
      <c r="M76" s="31">
        <f>L76*E76</f>
        <v>7.3117274999999999</v>
      </c>
      <c r="N76" s="1">
        <v>44759</v>
      </c>
      <c r="O76">
        <v>4</v>
      </c>
      <c r="P76" t="s">
        <v>29</v>
      </c>
      <c r="Q76">
        <v>2</v>
      </c>
      <c r="R76" t="s">
        <v>35</v>
      </c>
      <c r="S76" s="5">
        <v>0.50138888888888888</v>
      </c>
      <c r="T76" s="35">
        <v>402.505</v>
      </c>
      <c r="U76" s="34">
        <f>T76*E76</f>
        <v>17.046086750000001</v>
      </c>
      <c r="V76" s="15">
        <f>T76/L76</f>
        <v>2.3313350709527945</v>
      </c>
      <c r="W76" s="15">
        <f>T76-L76</f>
        <v>229.85499999999999</v>
      </c>
      <c r="X76" s="15">
        <f>U76-M76</f>
        <v>9.7343592500000007</v>
      </c>
      <c r="Y76" s="3" t="s">
        <v>31</v>
      </c>
    </row>
    <row r="77" spans="1:26" x14ac:dyDescent="0.35">
      <c r="A77" t="s">
        <v>134</v>
      </c>
      <c r="B77" t="s">
        <v>122</v>
      </c>
      <c r="C77" t="s">
        <v>28</v>
      </c>
      <c r="D77" s="28">
        <v>28.5</v>
      </c>
      <c r="E77" s="54">
        <v>1.8290000000000001E-2</v>
      </c>
      <c r="F77" s="1">
        <v>44760</v>
      </c>
      <c r="G77">
        <v>1</v>
      </c>
      <c r="H77" t="s">
        <v>29</v>
      </c>
      <c r="I77">
        <v>2</v>
      </c>
      <c r="J77" t="s">
        <v>30</v>
      </c>
      <c r="K77" s="60">
        <v>0.64722222222222225</v>
      </c>
      <c r="L77" s="20">
        <v>194.667</v>
      </c>
      <c r="M77" s="31">
        <f>L77*E77</f>
        <v>3.5604594300000003</v>
      </c>
      <c r="N77" s="1">
        <v>44760</v>
      </c>
      <c r="O77">
        <v>1</v>
      </c>
      <c r="P77" t="s">
        <v>29</v>
      </c>
      <c r="Q77">
        <v>2</v>
      </c>
      <c r="R77" t="s">
        <v>30</v>
      </c>
      <c r="S77" s="5">
        <v>0.64722222222222225</v>
      </c>
      <c r="T77" s="35">
        <v>468.13099999999997</v>
      </c>
      <c r="U77" s="34">
        <f>T77*E77</f>
        <v>8.5621159900000006</v>
      </c>
      <c r="V77" s="15">
        <f>T77/L77</f>
        <v>2.4047784164753141</v>
      </c>
      <c r="W77" s="15">
        <f>T77-L77</f>
        <v>273.46399999999994</v>
      </c>
      <c r="X77" s="15">
        <f>U77-M77</f>
        <v>5.0016565600000007</v>
      </c>
      <c r="Y77" s="3" t="s">
        <v>31</v>
      </c>
    </row>
    <row r="78" spans="1:26" x14ac:dyDescent="0.35">
      <c r="A78" t="s">
        <v>176</v>
      </c>
      <c r="B78" t="s">
        <v>144</v>
      </c>
      <c r="C78" t="s">
        <v>145</v>
      </c>
      <c r="D78" s="28">
        <v>28.5</v>
      </c>
      <c r="E78" s="54">
        <v>2.8840000000000001E-2</v>
      </c>
      <c r="F78" s="1">
        <v>44759</v>
      </c>
      <c r="G78">
        <v>4</v>
      </c>
      <c r="H78" t="s">
        <v>33</v>
      </c>
      <c r="I78">
        <v>1</v>
      </c>
      <c r="J78" t="s">
        <v>30</v>
      </c>
      <c r="K78" s="60">
        <v>0.73541666666666661</v>
      </c>
      <c r="L78" s="22">
        <v>202.358</v>
      </c>
      <c r="M78" s="31">
        <f>L78*E78</f>
        <v>5.83600472</v>
      </c>
      <c r="N78" s="1">
        <v>44759</v>
      </c>
      <c r="O78">
        <v>4</v>
      </c>
      <c r="P78" t="s">
        <v>33</v>
      </c>
      <c r="Q78">
        <v>1</v>
      </c>
      <c r="R78" t="s">
        <v>30</v>
      </c>
      <c r="S78" s="5">
        <v>0.73541666666666661</v>
      </c>
      <c r="T78" s="35">
        <v>363.86</v>
      </c>
      <c r="U78" s="34">
        <f>T78*E78</f>
        <v>10.493722400000001</v>
      </c>
      <c r="V78" s="15">
        <f>T78/L78</f>
        <v>1.7981003963273012</v>
      </c>
      <c r="W78" s="15">
        <f>T78-L78</f>
        <v>161.50200000000001</v>
      </c>
      <c r="X78" s="15">
        <f>U78-M78</f>
        <v>4.6577176800000011</v>
      </c>
      <c r="Y78" s="2" t="s">
        <v>37</v>
      </c>
      <c r="Z78" t="s">
        <v>89</v>
      </c>
    </row>
    <row r="79" spans="1:26" x14ac:dyDescent="0.35">
      <c r="A79" t="s">
        <v>172</v>
      </c>
      <c r="B79" t="s">
        <v>144</v>
      </c>
      <c r="C79" t="s">
        <v>145</v>
      </c>
      <c r="D79" s="28">
        <v>28.5</v>
      </c>
      <c r="E79" s="54">
        <v>3.7920000000000002E-2</v>
      </c>
      <c r="F79" s="1">
        <v>44757</v>
      </c>
      <c r="G79">
        <v>4</v>
      </c>
      <c r="H79" t="s">
        <v>33</v>
      </c>
      <c r="I79">
        <v>1</v>
      </c>
      <c r="J79" t="s">
        <v>30</v>
      </c>
      <c r="K79" s="60">
        <v>0.6791666666666667</v>
      </c>
      <c r="L79" s="22">
        <v>209.45750000000001</v>
      </c>
      <c r="M79" s="31">
        <f>L79*E79</f>
        <v>7.9426284000000011</v>
      </c>
      <c r="N79" s="1">
        <v>44757</v>
      </c>
      <c r="O79">
        <v>4</v>
      </c>
      <c r="P79" t="s">
        <v>33</v>
      </c>
      <c r="Q79">
        <v>1</v>
      </c>
      <c r="R79" t="s">
        <v>30</v>
      </c>
      <c r="S79" s="5">
        <v>0.6791666666666667</v>
      </c>
      <c r="T79" s="35">
        <v>450.86399999999998</v>
      </c>
      <c r="U79" s="34">
        <f>T79*E79</f>
        <v>17.09676288</v>
      </c>
      <c r="V79" s="15">
        <f>T79/L79</f>
        <v>2.1525321365909549</v>
      </c>
      <c r="W79" s="15">
        <f>T79-L79</f>
        <v>241.40649999999997</v>
      </c>
      <c r="X79" s="15">
        <f>U79-M79</f>
        <v>9.1541344799999997</v>
      </c>
      <c r="Y79" s="2" t="s">
        <v>37</v>
      </c>
    </row>
    <row r="80" spans="1:26" x14ac:dyDescent="0.35">
      <c r="A80" t="s">
        <v>173</v>
      </c>
      <c r="B80" t="s">
        <v>144</v>
      </c>
      <c r="C80" t="s">
        <v>145</v>
      </c>
      <c r="D80" s="28">
        <v>28.5</v>
      </c>
      <c r="E80" s="54">
        <v>5.0999999999999997E-2</v>
      </c>
      <c r="F80" s="1">
        <v>44758</v>
      </c>
      <c r="G80">
        <v>3</v>
      </c>
      <c r="H80" t="s">
        <v>29</v>
      </c>
      <c r="I80">
        <v>2</v>
      </c>
      <c r="J80" t="s">
        <v>30</v>
      </c>
      <c r="K80" s="60">
        <v>0.71458333333333324</v>
      </c>
      <c r="L80" s="22">
        <v>185.262</v>
      </c>
      <c r="M80" s="31">
        <f>L80*E80</f>
        <v>9.4483619999999995</v>
      </c>
      <c r="N80" s="1">
        <v>44758</v>
      </c>
      <c r="O80">
        <v>3</v>
      </c>
      <c r="P80" t="s">
        <v>29</v>
      </c>
      <c r="Q80">
        <v>2</v>
      </c>
      <c r="R80" t="s">
        <v>30</v>
      </c>
      <c r="S80" s="5">
        <v>0.71458333333333324</v>
      </c>
      <c r="T80" s="35">
        <v>339.745</v>
      </c>
      <c r="U80" s="34">
        <f>T80*E80</f>
        <v>17.326995</v>
      </c>
      <c r="V80" s="15">
        <f>T80/L80</f>
        <v>1.8338623139121892</v>
      </c>
      <c r="W80" s="15">
        <f>T80-L80</f>
        <v>154.483</v>
      </c>
      <c r="X80" s="15">
        <f>U80-M80</f>
        <v>7.8786330000000007</v>
      </c>
      <c r="Y80" s="2" t="s">
        <v>37</v>
      </c>
    </row>
    <row r="81" spans="1:26" x14ac:dyDescent="0.35">
      <c r="A81" t="s">
        <v>177</v>
      </c>
      <c r="B81" t="s">
        <v>144</v>
      </c>
      <c r="C81" t="s">
        <v>145</v>
      </c>
      <c r="D81" s="28">
        <v>28.5</v>
      </c>
      <c r="E81" s="54">
        <v>3.2239999999999998E-2</v>
      </c>
      <c r="F81" s="1">
        <v>44759</v>
      </c>
      <c r="G81">
        <v>3</v>
      </c>
      <c r="H81" t="s">
        <v>33</v>
      </c>
      <c r="I81">
        <v>1</v>
      </c>
      <c r="J81" t="s">
        <v>30</v>
      </c>
      <c r="K81" s="60">
        <v>0.71666666666666667</v>
      </c>
      <c r="L81" s="22">
        <v>135.87899999999999</v>
      </c>
      <c r="M81" s="31">
        <f>L81*E81</f>
        <v>4.3807389599999995</v>
      </c>
      <c r="N81" s="1">
        <v>44759</v>
      </c>
      <c r="O81">
        <v>3</v>
      </c>
      <c r="P81" t="s">
        <v>33</v>
      </c>
      <c r="Q81">
        <v>1</v>
      </c>
      <c r="R81" t="s">
        <v>30</v>
      </c>
      <c r="S81" s="5">
        <v>0.71666666666666667</v>
      </c>
      <c r="T81" s="35">
        <v>380.745</v>
      </c>
      <c r="U81" s="34">
        <f>T81*E81</f>
        <v>12.275218799999999</v>
      </c>
      <c r="V81" s="15">
        <f>T81/L81</f>
        <v>2.8020886229660213</v>
      </c>
      <c r="W81" s="15">
        <f>T81-L81</f>
        <v>244.86600000000001</v>
      </c>
      <c r="X81" s="15">
        <f>U81-M81</f>
        <v>7.8944798399999998</v>
      </c>
      <c r="Y81" s="3" t="s">
        <v>31</v>
      </c>
      <c r="Z81" t="s">
        <v>178</v>
      </c>
    </row>
    <row r="82" spans="1:26" x14ac:dyDescent="0.35">
      <c r="A82" t="s">
        <v>179</v>
      </c>
      <c r="B82" t="s">
        <v>144</v>
      </c>
      <c r="C82" t="s">
        <v>145</v>
      </c>
      <c r="D82" s="28">
        <v>28.5</v>
      </c>
      <c r="E82" s="54">
        <v>4.8800000000000003E-2</v>
      </c>
      <c r="F82" s="1">
        <v>44760</v>
      </c>
      <c r="G82">
        <v>2</v>
      </c>
      <c r="H82" t="s">
        <v>29</v>
      </c>
      <c r="I82">
        <v>2</v>
      </c>
      <c r="J82" t="s">
        <v>35</v>
      </c>
      <c r="K82" s="60">
        <v>0.4375</v>
      </c>
      <c r="L82" s="22">
        <v>150.578</v>
      </c>
      <c r="M82" s="31">
        <f>L82*E82</f>
        <v>7.3482064000000005</v>
      </c>
      <c r="N82" s="1">
        <v>44760</v>
      </c>
      <c r="O82">
        <v>2</v>
      </c>
      <c r="P82" t="s">
        <v>29</v>
      </c>
      <c r="Q82">
        <v>2</v>
      </c>
      <c r="R82" t="s">
        <v>35</v>
      </c>
      <c r="S82" s="5">
        <v>0.4375</v>
      </c>
      <c r="T82" s="35">
        <v>368.32900000000001</v>
      </c>
      <c r="U82" s="34">
        <f>T82*E82</f>
        <v>17.974455200000001</v>
      </c>
      <c r="V82" s="15">
        <f>T82/L82</f>
        <v>2.4461010240539789</v>
      </c>
      <c r="W82" s="15">
        <f>T82-L82</f>
        <v>217.751</v>
      </c>
      <c r="X82" s="15">
        <f>U82-M82</f>
        <v>10.626248800000001</v>
      </c>
      <c r="Y82" s="3" t="s">
        <v>31</v>
      </c>
    </row>
    <row r="83" spans="1:26" x14ac:dyDescent="0.35">
      <c r="A83" t="s">
        <v>180</v>
      </c>
      <c r="B83" t="s">
        <v>144</v>
      </c>
      <c r="C83" t="s">
        <v>145</v>
      </c>
      <c r="D83" s="28">
        <v>28.5</v>
      </c>
      <c r="E83" s="54">
        <v>3.0599999999999999E-2</v>
      </c>
      <c r="F83" s="1">
        <v>44760</v>
      </c>
      <c r="G83">
        <v>3</v>
      </c>
      <c r="H83" t="s">
        <v>33</v>
      </c>
      <c r="I83">
        <v>1</v>
      </c>
      <c r="J83" t="s">
        <v>30</v>
      </c>
      <c r="K83" s="60">
        <v>0.67708333333333337</v>
      </c>
      <c r="L83" s="22">
        <v>117.964</v>
      </c>
      <c r="M83" s="31">
        <f>L83*E83</f>
        <v>3.6096983999999996</v>
      </c>
      <c r="N83" s="1">
        <v>44760</v>
      </c>
      <c r="O83">
        <v>3</v>
      </c>
      <c r="P83" t="s">
        <v>33</v>
      </c>
      <c r="Q83">
        <v>1</v>
      </c>
      <c r="R83" t="s">
        <v>30</v>
      </c>
      <c r="S83" s="5">
        <v>0.67708333333333337</v>
      </c>
      <c r="T83" s="35">
        <v>393.96100000000001</v>
      </c>
      <c r="U83" s="34">
        <f>T83*E83</f>
        <v>12.0552066</v>
      </c>
      <c r="V83" s="15">
        <f>T83/L83</f>
        <v>3.3396714251805637</v>
      </c>
      <c r="W83" s="15">
        <f>T83-L83</f>
        <v>275.99700000000001</v>
      </c>
      <c r="X83" s="15">
        <f>U83-M83</f>
        <v>8.4455082000000008</v>
      </c>
      <c r="Y83" s="3" t="s">
        <v>31</v>
      </c>
    </row>
    <row r="84" spans="1:26" x14ac:dyDescent="0.35">
      <c r="A84" t="s">
        <v>174</v>
      </c>
      <c r="B84" t="s">
        <v>144</v>
      </c>
      <c r="C84" t="s">
        <v>145</v>
      </c>
      <c r="D84" s="28">
        <v>28.5</v>
      </c>
      <c r="E84" s="54">
        <v>3.0810000000000001E-2</v>
      </c>
      <c r="F84" s="1">
        <v>44758</v>
      </c>
      <c r="G84">
        <v>2</v>
      </c>
      <c r="H84" t="s">
        <v>29</v>
      </c>
      <c r="I84">
        <v>2</v>
      </c>
      <c r="J84" t="s">
        <v>30</v>
      </c>
      <c r="K84" s="60">
        <v>0.69236111111111109</v>
      </c>
      <c r="L84" s="22">
        <v>147.13200000000001</v>
      </c>
      <c r="M84" s="31">
        <f>L84*E84</f>
        <v>4.5331369200000005</v>
      </c>
      <c r="N84" s="1">
        <v>44758</v>
      </c>
      <c r="O84">
        <v>2</v>
      </c>
      <c r="P84" t="s">
        <v>29</v>
      </c>
      <c r="Q84">
        <v>2</v>
      </c>
      <c r="R84" t="s">
        <v>30</v>
      </c>
      <c r="S84" s="5">
        <v>0.69236111111111109</v>
      </c>
      <c r="T84" s="35">
        <v>421.089</v>
      </c>
      <c r="U84" s="34">
        <f>T84*E84</f>
        <v>12.97375209</v>
      </c>
      <c r="V84" s="15">
        <f>T84/L84</f>
        <v>2.86198107821548</v>
      </c>
      <c r="W84" s="15">
        <f>T84-L84</f>
        <v>273.95699999999999</v>
      </c>
      <c r="X84" s="15">
        <f>U84-M84</f>
        <v>8.4406151699999992</v>
      </c>
      <c r="Y84" s="3" t="s">
        <v>31</v>
      </c>
    </row>
    <row r="85" spans="1:26" x14ac:dyDescent="0.35">
      <c r="A85" t="s">
        <v>175</v>
      </c>
      <c r="B85" t="s">
        <v>144</v>
      </c>
      <c r="C85" t="s">
        <v>145</v>
      </c>
      <c r="D85" s="28">
        <v>28.5</v>
      </c>
      <c r="E85" s="54">
        <v>4.7100000000000003E-2</v>
      </c>
      <c r="F85" s="1">
        <v>44758</v>
      </c>
      <c r="G85">
        <v>4</v>
      </c>
      <c r="H85" t="s">
        <v>33</v>
      </c>
      <c r="I85">
        <v>1</v>
      </c>
      <c r="J85" t="s">
        <v>35</v>
      </c>
      <c r="K85" s="60">
        <v>0.46597222222222223</v>
      </c>
      <c r="L85" s="22">
        <v>209.166</v>
      </c>
      <c r="M85" s="31">
        <f>L85*E85</f>
        <v>9.8517185999999999</v>
      </c>
      <c r="N85" s="1">
        <v>44758</v>
      </c>
      <c r="O85">
        <v>4</v>
      </c>
      <c r="P85" t="s">
        <v>33</v>
      </c>
      <c r="Q85">
        <v>1</v>
      </c>
      <c r="R85" t="s">
        <v>35</v>
      </c>
      <c r="S85" s="5">
        <v>0.46597222222222223</v>
      </c>
      <c r="T85" s="35">
        <v>417.89499999999998</v>
      </c>
      <c r="U85" s="34">
        <f>T85*E85</f>
        <v>19.682854500000001</v>
      </c>
      <c r="V85" s="15">
        <f>T85/L85</f>
        <v>1.9979107503131484</v>
      </c>
      <c r="W85" s="15">
        <f>T85-L85</f>
        <v>208.72899999999998</v>
      </c>
      <c r="X85" s="15">
        <f>U85-M85</f>
        <v>9.8311359000000014</v>
      </c>
      <c r="Y85" s="3" t="s">
        <v>31</v>
      </c>
    </row>
    <row r="86" spans="1:26" x14ac:dyDescent="0.35">
      <c r="A86" t="s">
        <v>161</v>
      </c>
      <c r="B86" t="s">
        <v>144</v>
      </c>
      <c r="C86" t="s">
        <v>145</v>
      </c>
      <c r="D86" s="28">
        <v>28.5</v>
      </c>
      <c r="E86" s="54">
        <v>4.5400000000000003E-2</v>
      </c>
      <c r="F86" s="1">
        <v>44757</v>
      </c>
      <c r="G86">
        <v>1</v>
      </c>
      <c r="H86" t="s">
        <v>29</v>
      </c>
      <c r="I86">
        <v>2</v>
      </c>
      <c r="J86" t="s">
        <v>30</v>
      </c>
      <c r="K86" s="60">
        <v>0.6333333333333333</v>
      </c>
      <c r="L86" s="22">
        <v>159.93600000000001</v>
      </c>
      <c r="M86" s="31">
        <f>L86*E86</f>
        <v>7.2610944000000011</v>
      </c>
      <c r="N86" s="1">
        <v>44757</v>
      </c>
      <c r="O86">
        <v>1</v>
      </c>
      <c r="P86" t="s">
        <v>29</v>
      </c>
      <c r="Q86">
        <v>2</v>
      </c>
      <c r="R86" t="s">
        <v>30</v>
      </c>
      <c r="S86" s="5">
        <v>0.6333333333333333</v>
      </c>
      <c r="T86" s="35">
        <v>290.59399999999999</v>
      </c>
      <c r="U86" s="34">
        <f>T86*E86</f>
        <v>13.192967600000001</v>
      </c>
      <c r="V86" s="15">
        <f>T86/L86</f>
        <v>1.816939275710284</v>
      </c>
      <c r="W86" s="15">
        <f>T86-L86</f>
        <v>130.65799999999999</v>
      </c>
      <c r="X86" s="15">
        <f>U86-M86</f>
        <v>5.9318732000000001</v>
      </c>
      <c r="Y86" s="3" t="s">
        <v>31</v>
      </c>
      <c r="Z86" t="s">
        <v>162</v>
      </c>
    </row>
    <row r="87" spans="1:26" x14ac:dyDescent="0.35">
      <c r="A87" t="s">
        <v>163</v>
      </c>
      <c r="B87" t="s">
        <v>144</v>
      </c>
      <c r="C87" t="s">
        <v>145</v>
      </c>
      <c r="D87" s="28">
        <v>28.5</v>
      </c>
      <c r="E87" s="54">
        <v>3.6720000000000003E-2</v>
      </c>
      <c r="F87" s="1">
        <v>44759</v>
      </c>
      <c r="G87">
        <v>3</v>
      </c>
      <c r="H87" t="s">
        <v>29</v>
      </c>
      <c r="I87">
        <v>2</v>
      </c>
      <c r="J87" t="s">
        <v>30</v>
      </c>
      <c r="K87" s="60">
        <v>0.72916666666666663</v>
      </c>
      <c r="L87" s="20">
        <v>169.66900000000001</v>
      </c>
      <c r="M87" s="31">
        <f>L87*E87</f>
        <v>6.2302456800000012</v>
      </c>
      <c r="N87" s="1">
        <v>44759</v>
      </c>
      <c r="O87">
        <v>3</v>
      </c>
      <c r="P87" t="s">
        <v>29</v>
      </c>
      <c r="Q87">
        <v>2</v>
      </c>
      <c r="R87" t="s">
        <v>30</v>
      </c>
      <c r="S87" s="5">
        <v>0.72916666666666663</v>
      </c>
      <c r="T87" s="35">
        <v>314.43400000000003</v>
      </c>
      <c r="U87" s="34">
        <f>T87*E87</f>
        <v>11.546016480000002</v>
      </c>
      <c r="V87" s="15">
        <f>T87/L87</f>
        <v>1.853220093240368</v>
      </c>
      <c r="W87" s="15">
        <f>T87-L87</f>
        <v>144.76500000000001</v>
      </c>
      <c r="X87" s="15">
        <f>U87-M87</f>
        <v>5.315770800000001</v>
      </c>
      <c r="Y87" s="2" t="s">
        <v>37</v>
      </c>
      <c r="Z87" t="s">
        <v>89</v>
      </c>
    </row>
    <row r="88" spans="1:26" x14ac:dyDescent="0.35">
      <c r="A88" t="s">
        <v>215</v>
      </c>
      <c r="B88" t="s">
        <v>197</v>
      </c>
      <c r="C88" t="s">
        <v>145</v>
      </c>
      <c r="D88" s="28">
        <v>28.5</v>
      </c>
      <c r="E88" s="54">
        <v>4.9070000000000003E-2</v>
      </c>
      <c r="F88" s="1">
        <v>44760</v>
      </c>
      <c r="G88">
        <v>2</v>
      </c>
      <c r="H88" t="s">
        <v>33</v>
      </c>
      <c r="I88">
        <v>1</v>
      </c>
      <c r="J88" t="s">
        <v>35</v>
      </c>
      <c r="K88" s="60">
        <v>0.42499999999999999</v>
      </c>
      <c r="L88" s="22">
        <v>170.17</v>
      </c>
      <c r="M88" s="31">
        <f>L88*E88</f>
        <v>8.3502419000000003</v>
      </c>
      <c r="N88" s="1">
        <v>44760</v>
      </c>
      <c r="O88">
        <v>2</v>
      </c>
      <c r="P88" t="s">
        <v>33</v>
      </c>
      <c r="Q88">
        <v>1</v>
      </c>
      <c r="R88" t="s">
        <v>35</v>
      </c>
      <c r="S88" s="5">
        <v>0.42499999999999999</v>
      </c>
      <c r="T88" s="35">
        <v>294.25</v>
      </c>
      <c r="U88" s="34">
        <f>T88*E88</f>
        <v>14.438847500000001</v>
      </c>
      <c r="V88" s="15">
        <f>T88/L88</f>
        <v>1.7291531997414351</v>
      </c>
      <c r="W88" s="15">
        <f>T88-L88</f>
        <v>124.08000000000001</v>
      </c>
      <c r="X88" s="15">
        <f>U88-M88</f>
        <v>6.0886056000000011</v>
      </c>
      <c r="Y88" s="3" t="s">
        <v>31</v>
      </c>
      <c r="Z88" t="s">
        <v>216</v>
      </c>
    </row>
    <row r="89" spans="1:26" x14ac:dyDescent="0.35">
      <c r="A89" t="s">
        <v>217</v>
      </c>
      <c r="B89" t="s">
        <v>197</v>
      </c>
      <c r="C89" t="s">
        <v>145</v>
      </c>
      <c r="D89" s="28">
        <v>28.5</v>
      </c>
      <c r="E89" s="54">
        <v>2.477E-2</v>
      </c>
      <c r="F89" s="1">
        <v>44760</v>
      </c>
      <c r="G89">
        <v>2</v>
      </c>
      <c r="H89" t="s">
        <v>33</v>
      </c>
      <c r="I89">
        <v>1</v>
      </c>
      <c r="J89" t="s">
        <v>30</v>
      </c>
      <c r="K89" s="60">
        <v>0.65416666666666667</v>
      </c>
      <c r="L89" s="22">
        <v>186.898</v>
      </c>
      <c r="M89" s="31">
        <f>L89*E89</f>
        <v>4.6294634600000002</v>
      </c>
      <c r="N89" s="1">
        <v>44760</v>
      </c>
      <c r="O89">
        <v>2</v>
      </c>
      <c r="P89" t="s">
        <v>33</v>
      </c>
      <c r="Q89">
        <v>1</v>
      </c>
      <c r="R89" t="s">
        <v>30</v>
      </c>
      <c r="S89" s="5">
        <v>0.65416666666666667</v>
      </c>
      <c r="T89" s="35">
        <v>351.274</v>
      </c>
      <c r="U89" s="34">
        <f>T89*E89</f>
        <v>8.7010569800000006</v>
      </c>
      <c r="V89" s="15">
        <f>T89/L89</f>
        <v>1.8794957677449733</v>
      </c>
      <c r="W89" s="15">
        <f>T89-L89</f>
        <v>164.376</v>
      </c>
      <c r="X89" s="15">
        <f>U89-M89</f>
        <v>4.0715935200000004</v>
      </c>
      <c r="Y89" s="51" t="s">
        <v>53</v>
      </c>
    </row>
    <row r="90" spans="1:26" x14ac:dyDescent="0.35">
      <c r="A90" t="s">
        <v>208</v>
      </c>
      <c r="B90" t="s">
        <v>197</v>
      </c>
      <c r="C90" t="s">
        <v>145</v>
      </c>
      <c r="D90" s="28">
        <v>28.5</v>
      </c>
      <c r="E90" s="54">
        <v>4.5999999999999999E-2</v>
      </c>
      <c r="F90" s="1">
        <v>44757</v>
      </c>
      <c r="G90">
        <v>2</v>
      </c>
      <c r="H90" t="s">
        <v>29</v>
      </c>
      <c r="I90">
        <v>2</v>
      </c>
      <c r="J90" t="s">
        <v>30</v>
      </c>
      <c r="K90" s="60">
        <v>0.65486111111111112</v>
      </c>
      <c r="L90" s="20">
        <v>123.3527</v>
      </c>
      <c r="M90" s="31">
        <f>L90*E90</f>
        <v>5.6742242000000003</v>
      </c>
      <c r="N90" s="1">
        <v>44757</v>
      </c>
      <c r="O90">
        <v>2</v>
      </c>
      <c r="P90" t="s">
        <v>29</v>
      </c>
      <c r="Q90">
        <v>2</v>
      </c>
      <c r="R90" t="s">
        <v>30</v>
      </c>
      <c r="S90" s="5">
        <v>0.65486111111111112</v>
      </c>
      <c r="T90" s="35">
        <v>397.79700000000003</v>
      </c>
      <c r="U90" s="34">
        <f>T90*E90</f>
        <v>18.298662</v>
      </c>
      <c r="V90" s="15">
        <f>T90/L90</f>
        <v>3.2248746885961963</v>
      </c>
      <c r="W90" s="15">
        <f>T90-L90</f>
        <v>274.4443</v>
      </c>
      <c r="X90" s="15">
        <f>U90-M90</f>
        <v>12.624437799999999</v>
      </c>
      <c r="Y90" s="3" t="s">
        <v>31</v>
      </c>
    </row>
    <row r="91" spans="1:26" x14ac:dyDescent="0.35">
      <c r="A91" t="s">
        <v>213</v>
      </c>
      <c r="B91" t="s">
        <v>197</v>
      </c>
      <c r="C91" t="s">
        <v>145</v>
      </c>
      <c r="D91" s="28">
        <v>28.5</v>
      </c>
      <c r="E91" s="54">
        <v>5.2780000000000001E-2</v>
      </c>
      <c r="F91" s="1">
        <v>44759</v>
      </c>
      <c r="G91">
        <v>4</v>
      </c>
      <c r="H91" t="s">
        <v>33</v>
      </c>
      <c r="I91">
        <v>1</v>
      </c>
      <c r="J91" t="s">
        <v>35</v>
      </c>
      <c r="K91" s="60">
        <v>0.48819444444444443</v>
      </c>
      <c r="L91" s="20">
        <v>191.19</v>
      </c>
      <c r="M91" s="31">
        <f>L91*E91</f>
        <v>10.091008199999999</v>
      </c>
      <c r="N91" s="1">
        <v>44759</v>
      </c>
      <c r="O91">
        <v>4</v>
      </c>
      <c r="P91" t="s">
        <v>33</v>
      </c>
      <c r="Q91">
        <v>1</v>
      </c>
      <c r="R91" t="s">
        <v>35</v>
      </c>
      <c r="S91" s="5">
        <v>0.48819444444444443</v>
      </c>
      <c r="T91" s="35">
        <v>407.53699999999998</v>
      </c>
      <c r="U91" s="34">
        <f>T91*E91</f>
        <v>21.509802860000001</v>
      </c>
      <c r="V91" s="15">
        <f>T91/L91</f>
        <v>2.1315811496417174</v>
      </c>
      <c r="W91" s="15">
        <f>T91-L91</f>
        <v>216.34699999999998</v>
      </c>
      <c r="X91" s="15">
        <f>U91-M91</f>
        <v>11.418794660000001</v>
      </c>
      <c r="Y91" s="51" t="s">
        <v>53</v>
      </c>
    </row>
    <row r="92" spans="1:26" x14ac:dyDescent="0.35">
      <c r="A92" t="s">
        <v>218</v>
      </c>
      <c r="B92" t="s">
        <v>197</v>
      </c>
      <c r="C92" t="s">
        <v>145</v>
      </c>
      <c r="D92" s="28">
        <v>28.5</v>
      </c>
      <c r="E92" s="54">
        <v>3.6179999999999997E-2</v>
      </c>
      <c r="F92" s="1">
        <v>44760</v>
      </c>
      <c r="G92">
        <v>3</v>
      </c>
      <c r="H92" t="s">
        <v>33</v>
      </c>
      <c r="I92">
        <v>1</v>
      </c>
      <c r="J92" t="s">
        <v>35</v>
      </c>
      <c r="K92" s="60">
        <v>0.44513888888888892</v>
      </c>
      <c r="L92" s="20">
        <v>166.97800000000001</v>
      </c>
      <c r="M92" s="31">
        <f>L92*E92</f>
        <v>6.0412640399999997</v>
      </c>
      <c r="N92" s="1">
        <v>44760</v>
      </c>
      <c r="O92">
        <v>3</v>
      </c>
      <c r="P92" t="s">
        <v>33</v>
      </c>
      <c r="Q92">
        <v>1</v>
      </c>
      <c r="R92" t="s">
        <v>35</v>
      </c>
      <c r="S92" s="5">
        <v>0.44513888888888892</v>
      </c>
      <c r="T92" s="35">
        <v>310.214</v>
      </c>
      <c r="U92" s="34">
        <f>T92*E92</f>
        <v>11.223542519999999</v>
      </c>
      <c r="V92" s="15">
        <f>T92/L92</f>
        <v>1.8578136041873778</v>
      </c>
      <c r="W92" s="15">
        <f>T92-L92</f>
        <v>143.23599999999999</v>
      </c>
      <c r="X92" s="15">
        <f>U92-M92</f>
        <v>5.182278479999999</v>
      </c>
      <c r="Y92" s="3" t="s">
        <v>31</v>
      </c>
    </row>
    <row r="93" spans="1:26" x14ac:dyDescent="0.35">
      <c r="A93" t="s">
        <v>219</v>
      </c>
      <c r="B93" t="s">
        <v>197</v>
      </c>
      <c r="C93" t="s">
        <v>145</v>
      </c>
      <c r="D93" s="28">
        <v>28.5</v>
      </c>
      <c r="E93" s="54">
        <v>4.0770000000000001E-2</v>
      </c>
      <c r="F93" s="1">
        <v>44760</v>
      </c>
      <c r="G93">
        <v>3</v>
      </c>
      <c r="H93" t="s">
        <v>29</v>
      </c>
      <c r="I93">
        <v>2</v>
      </c>
      <c r="J93" t="s">
        <v>30</v>
      </c>
      <c r="K93" s="60">
        <v>0.69930555555555562</v>
      </c>
      <c r="L93" s="20">
        <v>127.31699999999999</v>
      </c>
      <c r="M93" s="31">
        <f>L93*E93</f>
        <v>5.1907140900000002</v>
      </c>
      <c r="N93" s="1">
        <v>44760</v>
      </c>
      <c r="O93">
        <v>3</v>
      </c>
      <c r="P93" t="s">
        <v>29</v>
      </c>
      <c r="Q93">
        <v>2</v>
      </c>
      <c r="R93" t="s">
        <v>30</v>
      </c>
      <c r="S93" s="5">
        <v>0.69930555555555562</v>
      </c>
      <c r="T93" s="35">
        <v>378.33800000000002</v>
      </c>
      <c r="U93" s="34">
        <f>T93*E93</f>
        <v>15.424840260000002</v>
      </c>
      <c r="V93" s="15">
        <f>T93/L93</f>
        <v>2.9716220143421541</v>
      </c>
      <c r="W93" s="15">
        <f>T93-L93</f>
        <v>251.02100000000002</v>
      </c>
      <c r="X93" s="15">
        <f>U93-M93</f>
        <v>10.234126170000001</v>
      </c>
      <c r="Y93" s="3" t="s">
        <v>31</v>
      </c>
    </row>
    <row r="94" spans="1:26" x14ac:dyDescent="0.35">
      <c r="A94" t="s">
        <v>209</v>
      </c>
      <c r="B94" t="s">
        <v>197</v>
      </c>
      <c r="C94" t="s">
        <v>145</v>
      </c>
      <c r="D94" s="28">
        <v>28.5</v>
      </c>
      <c r="E94" s="54">
        <v>3.7920000000000002E-2</v>
      </c>
      <c r="F94" s="1">
        <v>44761</v>
      </c>
      <c r="G94">
        <v>4</v>
      </c>
      <c r="H94" t="s">
        <v>29</v>
      </c>
      <c r="I94">
        <v>2</v>
      </c>
      <c r="J94" t="s">
        <v>35</v>
      </c>
      <c r="K94" s="60">
        <v>0.45902777777777781</v>
      </c>
      <c r="L94" s="20">
        <v>145.77199999999999</v>
      </c>
      <c r="M94" s="31">
        <f>L94*E94</f>
        <v>5.5276742399999996</v>
      </c>
      <c r="N94" s="1">
        <v>44761</v>
      </c>
      <c r="O94">
        <v>4</v>
      </c>
      <c r="P94" t="s">
        <v>29</v>
      </c>
      <c r="Q94">
        <v>2</v>
      </c>
      <c r="R94" t="s">
        <v>35</v>
      </c>
      <c r="S94" s="5">
        <v>0.45902777777777781</v>
      </c>
      <c r="T94" s="35">
        <v>395.68799999999999</v>
      </c>
      <c r="U94" s="34">
        <f>T94*E94</f>
        <v>15.00448896</v>
      </c>
      <c r="V94" s="15">
        <f>T94/L94</f>
        <v>2.7144307548774802</v>
      </c>
      <c r="W94" s="15">
        <f>T94-L94</f>
        <v>249.916</v>
      </c>
      <c r="X94" s="15">
        <f>U94-M94</f>
        <v>9.4768147200000001</v>
      </c>
      <c r="Y94" s="3" t="s">
        <v>31</v>
      </c>
    </row>
    <row r="95" spans="1:26" x14ac:dyDescent="0.35">
      <c r="A95" t="s">
        <v>214</v>
      </c>
      <c r="B95" t="s">
        <v>197</v>
      </c>
      <c r="C95" t="s">
        <v>145</v>
      </c>
      <c r="D95" s="28">
        <v>28.5</v>
      </c>
      <c r="E95" s="54">
        <v>4.6899999999999997E-2</v>
      </c>
      <c r="F95" s="1">
        <v>44759</v>
      </c>
      <c r="G95">
        <v>2</v>
      </c>
      <c r="H95" t="s">
        <v>33</v>
      </c>
      <c r="I95">
        <v>1</v>
      </c>
      <c r="J95" t="s">
        <v>30</v>
      </c>
      <c r="K95" s="60">
        <v>0.68680555555555556</v>
      </c>
      <c r="L95" s="20">
        <v>147.95400000000001</v>
      </c>
      <c r="M95" s="31">
        <f>L95*E95</f>
        <v>6.9390425999999996</v>
      </c>
      <c r="N95" s="1">
        <v>44759</v>
      </c>
      <c r="O95">
        <v>2</v>
      </c>
      <c r="P95" t="s">
        <v>33</v>
      </c>
      <c r="Q95">
        <v>1</v>
      </c>
      <c r="R95" t="s">
        <v>30</v>
      </c>
      <c r="S95" s="5">
        <v>0.68680555555555556</v>
      </c>
      <c r="T95" s="35">
        <v>456.00900000000001</v>
      </c>
      <c r="U95" s="34">
        <f>T95*E95</f>
        <v>21.3868221</v>
      </c>
      <c r="V95" s="15">
        <f>T95/L95</f>
        <v>3.082099841842735</v>
      </c>
      <c r="W95" s="15">
        <f>T95-L95</f>
        <v>308.05500000000001</v>
      </c>
      <c r="X95" s="15">
        <f>U95-M95</f>
        <v>14.447779499999999</v>
      </c>
      <c r="Y95" s="3" t="s">
        <v>31</v>
      </c>
    </row>
    <row r="96" spans="1:26" x14ac:dyDescent="0.35">
      <c r="A96" t="s">
        <v>255</v>
      </c>
      <c r="B96" t="s">
        <v>234</v>
      </c>
      <c r="C96" t="s">
        <v>145</v>
      </c>
      <c r="D96" s="28">
        <v>28.5</v>
      </c>
      <c r="E96" s="54">
        <v>4.4819999999999999E-2</v>
      </c>
      <c r="F96" s="1">
        <v>44759</v>
      </c>
      <c r="G96">
        <v>2</v>
      </c>
      <c r="H96" t="s">
        <v>29</v>
      </c>
      <c r="I96">
        <v>2</v>
      </c>
      <c r="J96" t="s">
        <v>35</v>
      </c>
      <c r="K96" s="60">
        <v>0.46249999999999997</v>
      </c>
      <c r="L96" s="20">
        <v>102.727</v>
      </c>
      <c r="M96" s="31">
        <f>L96*E96</f>
        <v>4.6042241400000004</v>
      </c>
      <c r="N96" s="1">
        <v>44759</v>
      </c>
      <c r="O96">
        <v>2</v>
      </c>
      <c r="P96" t="s">
        <v>29</v>
      </c>
      <c r="Q96">
        <v>2</v>
      </c>
      <c r="R96" t="s">
        <v>35</v>
      </c>
      <c r="S96" s="5">
        <v>0.46249999999999997</v>
      </c>
      <c r="T96" s="35">
        <v>361.31799999999998</v>
      </c>
      <c r="U96" s="34">
        <f>T96*E96</f>
        <v>16.19427276</v>
      </c>
      <c r="V96" s="15">
        <f>T96/L96</f>
        <v>3.517264205126208</v>
      </c>
      <c r="W96" s="15">
        <f>T96-L96</f>
        <v>258.59100000000001</v>
      </c>
      <c r="X96" s="15">
        <f>U96-M96</f>
        <v>11.590048620000001</v>
      </c>
      <c r="Y96" s="3" t="s">
        <v>31</v>
      </c>
    </row>
    <row r="97" spans="1:26" x14ac:dyDescent="0.35">
      <c r="A97" t="s">
        <v>259</v>
      </c>
      <c r="B97" t="s">
        <v>234</v>
      </c>
      <c r="C97" t="s">
        <v>145</v>
      </c>
      <c r="D97" s="28">
        <v>28.5</v>
      </c>
      <c r="E97" s="54">
        <v>2.8750000000000001E-2</v>
      </c>
      <c r="F97" s="1">
        <v>44760</v>
      </c>
      <c r="G97">
        <v>1</v>
      </c>
      <c r="H97" t="s">
        <v>29</v>
      </c>
      <c r="I97">
        <v>2</v>
      </c>
      <c r="J97" t="s">
        <v>35</v>
      </c>
      <c r="K97" s="60">
        <v>0.41666666666666669</v>
      </c>
      <c r="L97" s="20">
        <v>181.893</v>
      </c>
      <c r="M97" s="31">
        <f>L97*E97</f>
        <v>5.2294237500000005</v>
      </c>
      <c r="N97" s="1">
        <v>44760</v>
      </c>
      <c r="O97">
        <v>1</v>
      </c>
      <c r="P97" t="s">
        <v>29</v>
      </c>
      <c r="Q97">
        <v>2</v>
      </c>
      <c r="R97" t="s">
        <v>35</v>
      </c>
      <c r="S97" s="5">
        <v>0.41666666666666669</v>
      </c>
      <c r="T97" s="35">
        <v>399.78699999999998</v>
      </c>
      <c r="U97" s="34">
        <f>T97*E97</f>
        <v>11.49387625</v>
      </c>
      <c r="V97" s="15">
        <f>T97/L97</f>
        <v>2.1979240542516751</v>
      </c>
      <c r="W97" s="15">
        <f>T97-L97</f>
        <v>217.89399999999998</v>
      </c>
      <c r="X97" s="15">
        <f>U97-M97</f>
        <v>6.2644524999999991</v>
      </c>
      <c r="Y97" s="3" t="s">
        <v>31</v>
      </c>
    </row>
    <row r="98" spans="1:26" x14ac:dyDescent="0.35">
      <c r="A98" t="s">
        <v>256</v>
      </c>
      <c r="B98" t="s">
        <v>234</v>
      </c>
      <c r="C98" t="s">
        <v>145</v>
      </c>
      <c r="D98" s="28">
        <v>28.5</v>
      </c>
      <c r="E98" s="54">
        <v>3.1800000000000002E-2</v>
      </c>
      <c r="F98" s="1">
        <v>44759</v>
      </c>
      <c r="G98">
        <v>1</v>
      </c>
      <c r="H98" t="s">
        <v>29</v>
      </c>
      <c r="I98">
        <v>2</v>
      </c>
      <c r="J98" t="s">
        <v>30</v>
      </c>
      <c r="K98" s="60">
        <v>0.6791666666666667</v>
      </c>
      <c r="L98" s="20">
        <v>162.327</v>
      </c>
      <c r="M98" s="31">
        <f>L98*E98</f>
        <v>5.1619986000000004</v>
      </c>
      <c r="N98" s="1">
        <v>44759</v>
      </c>
      <c r="O98">
        <v>1</v>
      </c>
      <c r="P98" t="s">
        <v>29</v>
      </c>
      <c r="Q98">
        <v>2</v>
      </c>
      <c r="R98" t="s">
        <v>30</v>
      </c>
      <c r="S98" s="5">
        <v>0.6791666666666667</v>
      </c>
      <c r="T98" s="35">
        <v>390.13</v>
      </c>
      <c r="U98" s="34">
        <f>T98*E98</f>
        <v>12.406134</v>
      </c>
      <c r="V98" s="15">
        <f>T98/L98</f>
        <v>2.4033586525963027</v>
      </c>
      <c r="W98" s="15">
        <f>T98-L98</f>
        <v>227.803</v>
      </c>
      <c r="X98" s="15">
        <f>U98-M98</f>
        <v>7.2441353999999993</v>
      </c>
      <c r="Y98" s="3" t="s">
        <v>31</v>
      </c>
    </row>
    <row r="99" spans="1:26" x14ac:dyDescent="0.35">
      <c r="A99" t="s">
        <v>257</v>
      </c>
      <c r="B99" t="s">
        <v>234</v>
      </c>
      <c r="C99" t="s">
        <v>145</v>
      </c>
      <c r="D99" s="28">
        <v>28.5</v>
      </c>
      <c r="E99" s="54">
        <v>3.3009999999999998E-2</v>
      </c>
      <c r="F99" s="1">
        <v>44759</v>
      </c>
      <c r="G99">
        <v>3</v>
      </c>
      <c r="H99" t="s">
        <v>33</v>
      </c>
      <c r="I99">
        <v>1</v>
      </c>
      <c r="J99" t="s">
        <v>35</v>
      </c>
      <c r="K99" s="60">
        <v>0.4694444444444445</v>
      </c>
      <c r="L99" s="20">
        <v>137.87799999999999</v>
      </c>
      <c r="M99" s="31">
        <f>L99*E99</f>
        <v>4.5513527799999993</v>
      </c>
      <c r="N99" s="1">
        <v>44759</v>
      </c>
      <c r="O99">
        <v>3</v>
      </c>
      <c r="P99" t="s">
        <v>33</v>
      </c>
      <c r="Q99">
        <v>1</v>
      </c>
      <c r="R99" t="s">
        <v>35</v>
      </c>
      <c r="S99" s="5">
        <v>0.4694444444444445</v>
      </c>
      <c r="T99" s="35">
        <v>377.21699999999998</v>
      </c>
      <c r="U99" s="34">
        <f>T99*E99</f>
        <v>12.451933169999998</v>
      </c>
      <c r="V99" s="15">
        <f>T99/L99</f>
        <v>2.735875194012098</v>
      </c>
      <c r="W99" s="15">
        <f>T99-L99</f>
        <v>239.339</v>
      </c>
      <c r="X99" s="15">
        <f>U99-M99</f>
        <v>7.9005803899999991</v>
      </c>
      <c r="Y99" s="3" t="s">
        <v>31</v>
      </c>
    </row>
    <row r="100" spans="1:26" x14ac:dyDescent="0.35">
      <c r="A100" t="s">
        <v>260</v>
      </c>
      <c r="B100" t="s">
        <v>234</v>
      </c>
      <c r="C100" t="s">
        <v>145</v>
      </c>
      <c r="D100" s="28">
        <v>28.5</v>
      </c>
      <c r="E100" s="54">
        <v>4.7329999999999997E-2</v>
      </c>
      <c r="F100" s="1">
        <v>44760</v>
      </c>
      <c r="G100">
        <v>3</v>
      </c>
      <c r="H100" t="s">
        <v>29</v>
      </c>
      <c r="I100">
        <v>2</v>
      </c>
      <c r="J100" t="s">
        <v>35</v>
      </c>
      <c r="K100" s="60">
        <v>0.45763888888888887</v>
      </c>
      <c r="L100" s="20">
        <v>179.773</v>
      </c>
      <c r="M100" s="31">
        <f>L100*E100</f>
        <v>8.5086560899999988</v>
      </c>
      <c r="N100" s="1">
        <v>44760</v>
      </c>
      <c r="O100">
        <v>3</v>
      </c>
      <c r="P100" t="s">
        <v>29</v>
      </c>
      <c r="Q100">
        <v>2</v>
      </c>
      <c r="R100" t="s">
        <v>35</v>
      </c>
      <c r="S100" s="5">
        <v>0.45763888888888887</v>
      </c>
      <c r="T100" s="35">
        <v>436.23899999999998</v>
      </c>
      <c r="U100" s="34">
        <f>T100*E100</f>
        <v>20.647191869999997</v>
      </c>
      <c r="V100" s="15">
        <f>T100/L100</f>
        <v>2.4266102251172312</v>
      </c>
      <c r="W100" s="15">
        <f>T100-L100</f>
        <v>256.46600000000001</v>
      </c>
      <c r="X100" s="15">
        <f>U100-M100</f>
        <v>12.138535779999998</v>
      </c>
      <c r="Y100" s="3" t="s">
        <v>31</v>
      </c>
    </row>
    <row r="101" spans="1:26" x14ac:dyDescent="0.35">
      <c r="A101" t="s">
        <v>253</v>
      </c>
      <c r="B101" t="s">
        <v>234</v>
      </c>
      <c r="C101" t="s">
        <v>145</v>
      </c>
      <c r="D101" s="28">
        <v>28.5</v>
      </c>
      <c r="E101" s="54">
        <v>3.9879999999999999E-2</v>
      </c>
      <c r="F101" s="1">
        <v>44758</v>
      </c>
      <c r="G101">
        <v>2</v>
      </c>
      <c r="H101" t="s">
        <v>33</v>
      </c>
      <c r="I101">
        <v>1</v>
      </c>
      <c r="J101" t="s">
        <v>30</v>
      </c>
      <c r="K101" s="60">
        <v>0.68055555555555547</v>
      </c>
      <c r="L101" s="20">
        <v>178.11</v>
      </c>
      <c r="M101" s="31">
        <f>L101*E101</f>
        <v>7.1030268000000003</v>
      </c>
      <c r="N101" s="1">
        <v>44758</v>
      </c>
      <c r="O101">
        <v>2</v>
      </c>
      <c r="P101" t="s">
        <v>33</v>
      </c>
      <c r="Q101">
        <v>1</v>
      </c>
      <c r="R101" t="s">
        <v>30</v>
      </c>
      <c r="S101" s="5">
        <v>0.68055555555555547</v>
      </c>
      <c r="T101" s="35">
        <v>298.75099999999998</v>
      </c>
      <c r="U101" s="34">
        <f>T101*E101</f>
        <v>11.914189879999999</v>
      </c>
      <c r="V101" s="15">
        <f>T101/L101</f>
        <v>1.6773398461624835</v>
      </c>
      <c r="W101" s="15">
        <f>T101-L101</f>
        <v>120.64099999999996</v>
      </c>
      <c r="X101" s="15">
        <f>U101-M101</f>
        <v>4.8111630799999983</v>
      </c>
      <c r="Y101" s="3" t="s">
        <v>31</v>
      </c>
    </row>
    <row r="102" spans="1:26" x14ac:dyDescent="0.35">
      <c r="A102" t="s">
        <v>248</v>
      </c>
      <c r="B102" t="s">
        <v>234</v>
      </c>
      <c r="C102" t="s">
        <v>145</v>
      </c>
      <c r="D102" s="28">
        <v>28.5</v>
      </c>
      <c r="E102" s="54">
        <v>4.2279999999999998E-2</v>
      </c>
      <c r="F102" s="1">
        <v>44759</v>
      </c>
      <c r="G102">
        <v>1</v>
      </c>
      <c r="H102" t="s">
        <v>33</v>
      </c>
      <c r="I102">
        <v>1</v>
      </c>
      <c r="J102" t="s">
        <v>35</v>
      </c>
      <c r="K102" s="60">
        <v>0.4291666666666667</v>
      </c>
      <c r="L102" s="20">
        <v>168.51</v>
      </c>
      <c r="M102" s="31">
        <f>L102*E102</f>
        <v>7.124602799999999</v>
      </c>
      <c r="N102" s="1">
        <v>44759</v>
      </c>
      <c r="O102">
        <v>1</v>
      </c>
      <c r="P102" t="s">
        <v>33</v>
      </c>
      <c r="Q102">
        <v>1</v>
      </c>
      <c r="R102" t="s">
        <v>35</v>
      </c>
      <c r="S102" s="5">
        <v>0.4291666666666667</v>
      </c>
      <c r="T102" s="35">
        <v>440.57299999999998</v>
      </c>
      <c r="U102" s="34">
        <f>T102*E102</f>
        <v>18.627426439999997</v>
      </c>
      <c r="V102" s="15">
        <f>T102/L102</f>
        <v>2.6145213933891163</v>
      </c>
      <c r="W102" s="15">
        <f>T102-L102</f>
        <v>272.06299999999999</v>
      </c>
      <c r="X102" s="15">
        <f>U102-M102</f>
        <v>11.502823639999999</v>
      </c>
      <c r="Y102" s="3" t="s">
        <v>31</v>
      </c>
    </row>
    <row r="103" spans="1:26" x14ac:dyDescent="0.35">
      <c r="A103" t="s">
        <v>258</v>
      </c>
      <c r="B103" t="s">
        <v>234</v>
      </c>
      <c r="C103" t="s">
        <v>145</v>
      </c>
      <c r="D103" s="28">
        <v>28.5</v>
      </c>
      <c r="E103" s="54">
        <v>5.2249999999999998E-2</v>
      </c>
      <c r="F103" s="1">
        <v>44759</v>
      </c>
      <c r="G103">
        <v>2</v>
      </c>
      <c r="H103" t="s">
        <v>33</v>
      </c>
      <c r="I103">
        <v>1</v>
      </c>
      <c r="J103" t="s">
        <v>35</v>
      </c>
      <c r="K103" s="60">
        <v>0.44861111111111113</v>
      </c>
      <c r="L103" s="20">
        <v>146.809</v>
      </c>
      <c r="M103" s="31">
        <f>L103*E103</f>
        <v>7.6707702499999995</v>
      </c>
      <c r="N103" s="1">
        <v>44759</v>
      </c>
      <c r="O103">
        <v>2</v>
      </c>
      <c r="P103" t="s">
        <v>33</v>
      </c>
      <c r="Q103">
        <v>1</v>
      </c>
      <c r="R103" t="s">
        <v>35</v>
      </c>
      <c r="S103" s="5">
        <v>0.44861111111111113</v>
      </c>
      <c r="T103" s="35">
        <v>337.87400000000002</v>
      </c>
      <c r="U103" s="34">
        <f>T103*E103</f>
        <v>17.653916500000001</v>
      </c>
      <c r="V103" s="15">
        <f>T103/L103</f>
        <v>2.3014529082004511</v>
      </c>
      <c r="W103" s="15">
        <f>T103-L103</f>
        <v>191.06500000000003</v>
      </c>
      <c r="X103" s="15">
        <f>U103-M103</f>
        <v>9.9831462500000008</v>
      </c>
      <c r="Y103" s="3" t="s">
        <v>31</v>
      </c>
    </row>
    <row r="104" spans="1:26" x14ac:dyDescent="0.35">
      <c r="A104" t="s">
        <v>247</v>
      </c>
      <c r="B104" t="s">
        <v>234</v>
      </c>
      <c r="C104" t="s">
        <v>145</v>
      </c>
      <c r="D104" s="28">
        <v>28.5</v>
      </c>
      <c r="E104" s="54">
        <v>4.7050000000000002E-2</v>
      </c>
      <c r="F104" s="1">
        <v>44757</v>
      </c>
      <c r="G104">
        <v>2</v>
      </c>
      <c r="H104" t="s">
        <v>33</v>
      </c>
      <c r="I104">
        <v>1</v>
      </c>
      <c r="J104" t="s">
        <v>30</v>
      </c>
      <c r="K104" s="60">
        <v>0.64097222222222217</v>
      </c>
      <c r="L104" s="20">
        <v>153.392</v>
      </c>
      <c r="M104" s="31">
        <f>L104*E104</f>
        <v>7.2170936000000001</v>
      </c>
      <c r="N104" s="1">
        <v>44757</v>
      </c>
      <c r="O104">
        <v>2</v>
      </c>
      <c r="P104" t="s">
        <v>33</v>
      </c>
      <c r="Q104">
        <v>1</v>
      </c>
      <c r="R104" t="s">
        <v>30</v>
      </c>
      <c r="S104" s="5">
        <v>0.64097222222222217</v>
      </c>
      <c r="T104" s="35">
        <v>394.58100000000002</v>
      </c>
      <c r="U104" s="34">
        <f>T104*E104</f>
        <v>18.56503605</v>
      </c>
      <c r="V104" s="15">
        <f>T104/L104</f>
        <v>2.5723701366433716</v>
      </c>
      <c r="W104" s="15">
        <f>T104-L104</f>
        <v>241.18900000000002</v>
      </c>
      <c r="X104" s="15">
        <f>U104-M104</f>
        <v>11.34794245</v>
      </c>
      <c r="Y104" s="3" t="s">
        <v>31</v>
      </c>
    </row>
    <row r="105" spans="1:26" x14ac:dyDescent="0.35">
      <c r="A105" t="s">
        <v>254</v>
      </c>
      <c r="B105" t="s">
        <v>234</v>
      </c>
      <c r="C105" t="s">
        <v>145</v>
      </c>
      <c r="D105" s="28">
        <v>28.5</v>
      </c>
      <c r="E105" s="54">
        <v>3.6540000000000003E-2</v>
      </c>
      <c r="F105" s="1">
        <v>44758</v>
      </c>
      <c r="G105">
        <v>3</v>
      </c>
      <c r="H105" t="s">
        <v>33</v>
      </c>
      <c r="I105">
        <v>1</v>
      </c>
      <c r="J105" t="s">
        <v>35</v>
      </c>
      <c r="K105" s="60">
        <v>0.44513888888888892</v>
      </c>
      <c r="L105" s="20">
        <v>142.36799999999999</v>
      </c>
      <c r="M105" s="31">
        <f>L105*E105</f>
        <v>5.2021267199999999</v>
      </c>
      <c r="N105" s="1">
        <v>44758</v>
      </c>
      <c r="O105">
        <v>3</v>
      </c>
      <c r="P105" t="s">
        <v>33</v>
      </c>
      <c r="Q105">
        <v>1</v>
      </c>
      <c r="R105" t="s">
        <v>35</v>
      </c>
      <c r="S105" s="5">
        <v>0.44513888888888892</v>
      </c>
      <c r="T105" s="38">
        <v>449.25</v>
      </c>
      <c r="U105" s="34">
        <f>T105*E105</f>
        <v>16.415595</v>
      </c>
      <c r="V105" s="15">
        <f>T105/L105</f>
        <v>3.155554619015509</v>
      </c>
      <c r="W105" s="15">
        <f>T105-L105</f>
        <v>306.88200000000001</v>
      </c>
      <c r="X105" s="15">
        <f>U105-M105</f>
        <v>11.213468280000001</v>
      </c>
      <c r="Y105" s="3" t="s">
        <v>31</v>
      </c>
    </row>
    <row r="106" spans="1:26" x14ac:dyDescent="0.35">
      <c r="A106" s="55" t="s">
        <v>61</v>
      </c>
      <c r="B106" t="s">
        <v>27</v>
      </c>
      <c r="C106" s="55" t="s">
        <v>28</v>
      </c>
      <c r="D106" s="37">
        <v>30</v>
      </c>
      <c r="E106" s="54">
        <v>2.445E-2</v>
      </c>
      <c r="F106" s="1">
        <v>44775</v>
      </c>
      <c r="G106">
        <v>3</v>
      </c>
      <c r="H106" t="s">
        <v>29</v>
      </c>
      <c r="I106">
        <v>2</v>
      </c>
      <c r="J106" t="s">
        <v>35</v>
      </c>
      <c r="K106" s="60">
        <v>0.4284722222222222</v>
      </c>
      <c r="L106" s="67">
        <v>215.46899999999999</v>
      </c>
      <c r="M106" s="70">
        <f>L106*E106</f>
        <v>5.2682170499999996</v>
      </c>
      <c r="N106" s="1">
        <v>44775</v>
      </c>
      <c r="O106">
        <v>3</v>
      </c>
      <c r="P106" t="s">
        <v>29</v>
      </c>
      <c r="Q106">
        <v>2</v>
      </c>
      <c r="R106" t="s">
        <v>35</v>
      </c>
      <c r="S106" s="5">
        <v>0.4284722222222222</v>
      </c>
      <c r="T106" s="67">
        <v>222.42599999999999</v>
      </c>
      <c r="U106" s="70">
        <f>T106*E106</f>
        <v>5.4383156999999995</v>
      </c>
      <c r="V106" s="17">
        <f>T106/L106</f>
        <v>1.0322877072803975</v>
      </c>
      <c r="W106" s="17">
        <f>T106-L106</f>
        <v>6.9569999999999936</v>
      </c>
      <c r="X106" s="17">
        <f>U106-M106</f>
        <v>0.17009864999999991</v>
      </c>
      <c r="Y106" s="2" t="s">
        <v>37</v>
      </c>
      <c r="Z106" t="s">
        <v>62</v>
      </c>
    </row>
    <row r="107" spans="1:26" x14ac:dyDescent="0.35">
      <c r="A107" t="s">
        <v>42</v>
      </c>
      <c r="B107" t="s">
        <v>27</v>
      </c>
      <c r="C107" t="s">
        <v>28</v>
      </c>
      <c r="D107" s="37">
        <v>30</v>
      </c>
      <c r="E107" s="54">
        <v>3.9050000000000001E-2</v>
      </c>
      <c r="F107" s="1">
        <v>44772</v>
      </c>
      <c r="G107">
        <v>1</v>
      </c>
      <c r="H107" t="s">
        <v>29</v>
      </c>
      <c r="I107">
        <v>2</v>
      </c>
      <c r="J107" t="s">
        <v>30</v>
      </c>
      <c r="K107" s="60">
        <v>0.60902777777777783</v>
      </c>
      <c r="L107" s="20">
        <v>176.786</v>
      </c>
      <c r="M107" s="31">
        <f>L107*E107</f>
        <v>6.9034933000000001</v>
      </c>
      <c r="N107" s="1">
        <v>44772</v>
      </c>
      <c r="O107">
        <v>1</v>
      </c>
      <c r="P107" t="s">
        <v>29</v>
      </c>
      <c r="Q107">
        <v>2</v>
      </c>
      <c r="R107" t="s">
        <v>30</v>
      </c>
      <c r="S107" s="5">
        <v>0.60902777777777783</v>
      </c>
      <c r="T107" s="26">
        <v>372.50700000000001</v>
      </c>
      <c r="U107" s="34">
        <f>T107*E107</f>
        <v>14.54639835</v>
      </c>
      <c r="V107" s="15">
        <f>T107/L107</f>
        <v>2.1071068976050138</v>
      </c>
      <c r="W107" s="15">
        <f>T107-L107</f>
        <v>195.721</v>
      </c>
      <c r="X107" s="15">
        <f>U107-M107</f>
        <v>7.6429050500000004</v>
      </c>
      <c r="Y107" s="3" t="s">
        <v>31</v>
      </c>
    </row>
    <row r="108" spans="1:26" x14ac:dyDescent="0.35">
      <c r="A108" t="s">
        <v>63</v>
      </c>
      <c r="B108" t="s">
        <v>27</v>
      </c>
      <c r="C108" t="s">
        <v>28</v>
      </c>
      <c r="D108" s="37">
        <v>30</v>
      </c>
      <c r="E108" s="54">
        <v>2.5610000000000001E-2</v>
      </c>
      <c r="F108" s="1">
        <v>44775</v>
      </c>
      <c r="G108">
        <v>2</v>
      </c>
      <c r="H108" t="s">
        <v>29</v>
      </c>
      <c r="I108">
        <v>2</v>
      </c>
      <c r="J108" t="s">
        <v>35</v>
      </c>
      <c r="K108" s="60">
        <v>0.40902777777777777</v>
      </c>
      <c r="L108" s="20">
        <v>195.36500000000001</v>
      </c>
      <c r="M108" s="31">
        <f>L108*E108</f>
        <v>5.0032976500000004</v>
      </c>
      <c r="N108" s="1">
        <v>44775</v>
      </c>
      <c r="O108">
        <v>2</v>
      </c>
      <c r="P108" t="s">
        <v>29</v>
      </c>
      <c r="Q108">
        <v>2</v>
      </c>
      <c r="R108" t="s">
        <v>35</v>
      </c>
      <c r="S108" s="5">
        <v>0.40902777777777777</v>
      </c>
      <c r="T108" s="26">
        <v>336.58100000000002</v>
      </c>
      <c r="U108" s="34">
        <f>T108*E108</f>
        <v>8.6198394100000009</v>
      </c>
      <c r="V108" s="15">
        <f>T108/L108</f>
        <v>1.7228316228597753</v>
      </c>
      <c r="W108" s="15">
        <f>T108-L108</f>
        <v>141.21600000000001</v>
      </c>
      <c r="X108" s="15">
        <f>U108-M108</f>
        <v>3.6165417600000005</v>
      </c>
      <c r="Y108" s="2" t="s">
        <v>37</v>
      </c>
    </row>
    <row r="109" spans="1:26" x14ac:dyDescent="0.35">
      <c r="A109" t="s">
        <v>58</v>
      </c>
      <c r="B109" t="s">
        <v>27</v>
      </c>
      <c r="C109" t="s">
        <v>28</v>
      </c>
      <c r="D109" s="37">
        <v>30</v>
      </c>
      <c r="E109" s="54">
        <v>3.2030000000000003E-2</v>
      </c>
      <c r="F109" s="1">
        <v>44772</v>
      </c>
      <c r="G109">
        <v>3</v>
      </c>
      <c r="H109" t="s">
        <v>29</v>
      </c>
      <c r="I109">
        <v>2</v>
      </c>
      <c r="J109" t="s">
        <v>30</v>
      </c>
      <c r="K109" s="60">
        <v>0.64861111111111114</v>
      </c>
      <c r="L109" s="20">
        <v>205.352</v>
      </c>
      <c r="M109" s="31">
        <f>L109*E109</f>
        <v>6.5774245600000008</v>
      </c>
      <c r="N109" s="1">
        <v>44772</v>
      </c>
      <c r="O109">
        <v>3</v>
      </c>
      <c r="P109" t="s">
        <v>29</v>
      </c>
      <c r="Q109">
        <v>2</v>
      </c>
      <c r="R109" t="s">
        <v>30</v>
      </c>
      <c r="S109" s="5">
        <v>0.64861111111111114</v>
      </c>
      <c r="T109" s="26">
        <v>249.37299999999999</v>
      </c>
      <c r="U109" s="34">
        <f>T109*E109</f>
        <v>7.9874171900000004</v>
      </c>
      <c r="V109" s="15">
        <f>T109/L109</f>
        <v>1.2143684989676262</v>
      </c>
      <c r="W109" s="15">
        <f>T109-L109</f>
        <v>44.020999999999987</v>
      </c>
      <c r="X109" s="15">
        <f>U109-M109</f>
        <v>1.4099926299999996</v>
      </c>
      <c r="Y109" s="3" t="s">
        <v>31</v>
      </c>
    </row>
    <row r="110" spans="1:26" x14ac:dyDescent="0.35">
      <c r="A110" t="s">
        <v>60</v>
      </c>
      <c r="B110" t="s">
        <v>27</v>
      </c>
      <c r="C110" t="s">
        <v>28</v>
      </c>
      <c r="D110" s="37">
        <v>30</v>
      </c>
      <c r="E110" s="54">
        <v>3.524E-2</v>
      </c>
      <c r="F110" s="1">
        <v>44773</v>
      </c>
      <c r="G110" s="65">
        <v>2</v>
      </c>
      <c r="H110" t="s">
        <v>33</v>
      </c>
      <c r="I110">
        <v>1</v>
      </c>
      <c r="J110" t="s">
        <v>30</v>
      </c>
      <c r="K110" s="60">
        <v>0.6777777777777777</v>
      </c>
      <c r="L110" s="20">
        <v>146.43530000000001</v>
      </c>
      <c r="M110" s="31">
        <f>L110*E110</f>
        <v>5.1603799720000003</v>
      </c>
      <c r="N110" s="1">
        <v>44773</v>
      </c>
      <c r="O110">
        <v>2</v>
      </c>
      <c r="P110" t="s">
        <v>33</v>
      </c>
      <c r="Q110">
        <v>1</v>
      </c>
      <c r="R110" t="s">
        <v>30</v>
      </c>
      <c r="S110" s="5">
        <v>0.6777777777777777</v>
      </c>
      <c r="T110" s="26">
        <v>368.71800000000002</v>
      </c>
      <c r="U110" s="34">
        <f>T110*E110</f>
        <v>12.99362232</v>
      </c>
      <c r="V110" s="15">
        <f>T110/L110</f>
        <v>2.5179584430803228</v>
      </c>
      <c r="W110" s="15">
        <f>T110-L110</f>
        <v>222.28270000000001</v>
      </c>
      <c r="X110" s="15">
        <f>U110-M110</f>
        <v>7.8332423479999997</v>
      </c>
      <c r="Y110" s="3" t="s">
        <v>31</v>
      </c>
    </row>
    <row r="111" spans="1:26" x14ac:dyDescent="0.35">
      <c r="A111" t="s">
        <v>71</v>
      </c>
      <c r="B111" t="s">
        <v>27</v>
      </c>
      <c r="C111" t="s">
        <v>28</v>
      </c>
      <c r="D111" s="37">
        <v>30</v>
      </c>
      <c r="E111" s="54">
        <v>2.9219999999999999E-2</v>
      </c>
      <c r="F111" s="1">
        <v>44774</v>
      </c>
      <c r="G111">
        <v>3</v>
      </c>
      <c r="H111" t="s">
        <v>29</v>
      </c>
      <c r="I111">
        <v>2</v>
      </c>
      <c r="J111" t="s">
        <v>30</v>
      </c>
      <c r="K111" s="60">
        <v>0.71458333333333324</v>
      </c>
      <c r="L111" s="20">
        <v>223.803</v>
      </c>
      <c r="M111" s="31">
        <f>L111*E111</f>
        <v>6.5395236599999995</v>
      </c>
      <c r="N111" s="1">
        <v>44774</v>
      </c>
      <c r="O111">
        <v>3</v>
      </c>
      <c r="P111" t="s">
        <v>29</v>
      </c>
      <c r="Q111">
        <v>2</v>
      </c>
      <c r="R111" t="s">
        <v>30</v>
      </c>
      <c r="S111" s="5">
        <v>0.71458333333333324</v>
      </c>
      <c r="T111" s="26">
        <v>428.75099999999998</v>
      </c>
      <c r="U111" s="34">
        <f>T111*E111</f>
        <v>12.528104219999999</v>
      </c>
      <c r="V111" s="15">
        <f>T111/L111</f>
        <v>1.9157517995737321</v>
      </c>
      <c r="W111" s="15">
        <f>T111-L111</f>
        <v>204.94799999999998</v>
      </c>
      <c r="X111" s="15">
        <f>U111-M111</f>
        <v>5.9885805599999999</v>
      </c>
      <c r="Y111" s="2" t="s">
        <v>37</v>
      </c>
    </row>
    <row r="112" spans="1:26" x14ac:dyDescent="0.35">
      <c r="A112" t="s">
        <v>59</v>
      </c>
      <c r="B112" t="s">
        <v>27</v>
      </c>
      <c r="C112" t="s">
        <v>28</v>
      </c>
      <c r="D112" s="37">
        <v>30</v>
      </c>
      <c r="E112" s="54">
        <v>2.0719999999999999E-2</v>
      </c>
      <c r="F112" s="1">
        <v>44772</v>
      </c>
      <c r="G112">
        <v>2</v>
      </c>
      <c r="H112" t="s">
        <v>29</v>
      </c>
      <c r="I112">
        <v>2</v>
      </c>
      <c r="J112" t="s">
        <v>30</v>
      </c>
      <c r="K112" s="60">
        <v>0.62847222222222221</v>
      </c>
      <c r="L112" s="20">
        <v>174.154</v>
      </c>
      <c r="M112" s="31">
        <f>L112*E112</f>
        <v>3.6084708799999996</v>
      </c>
      <c r="N112" s="1">
        <v>44772</v>
      </c>
      <c r="O112">
        <v>2</v>
      </c>
      <c r="P112" t="s">
        <v>29</v>
      </c>
      <c r="Q112">
        <v>2</v>
      </c>
      <c r="R112" t="s">
        <v>30</v>
      </c>
      <c r="S112" s="5">
        <v>0.62847222222222221</v>
      </c>
      <c r="T112" s="26">
        <v>419.80200000000002</v>
      </c>
      <c r="U112" s="34">
        <f>T112*E112</f>
        <v>8.6982974399999993</v>
      </c>
      <c r="V112" s="15">
        <f>T112/L112</f>
        <v>2.4105217221539559</v>
      </c>
      <c r="W112" s="15">
        <f>T112-L112</f>
        <v>245.64800000000002</v>
      </c>
      <c r="X112" s="15">
        <f>U112-M112</f>
        <v>5.0898265599999997</v>
      </c>
      <c r="Y112" s="3" t="s">
        <v>31</v>
      </c>
    </row>
    <row r="113" spans="1:26" x14ac:dyDescent="0.35">
      <c r="A113" t="s">
        <v>106</v>
      </c>
      <c r="B113" t="s">
        <v>73</v>
      </c>
      <c r="C113" t="s">
        <v>28</v>
      </c>
      <c r="D113" s="37">
        <v>30</v>
      </c>
      <c r="E113" s="54">
        <v>2.8000000000000001E-2</v>
      </c>
      <c r="F113" s="1">
        <v>44774</v>
      </c>
      <c r="G113">
        <v>2</v>
      </c>
      <c r="H113" t="s">
        <v>33</v>
      </c>
      <c r="I113">
        <v>1</v>
      </c>
      <c r="J113" t="s">
        <v>30</v>
      </c>
      <c r="K113" s="66">
        <v>0.68055555555555547</v>
      </c>
      <c r="L113" s="20">
        <v>183.88399999999999</v>
      </c>
      <c r="M113" s="31">
        <f>L113*E113</f>
        <v>5.148752</v>
      </c>
      <c r="N113" s="1">
        <v>44774</v>
      </c>
      <c r="O113">
        <v>2</v>
      </c>
      <c r="P113" t="s">
        <v>33</v>
      </c>
      <c r="Q113">
        <v>1</v>
      </c>
      <c r="R113" t="s">
        <v>30</v>
      </c>
      <c r="S113" s="5">
        <v>0.68055555555555547</v>
      </c>
      <c r="T113" s="26">
        <v>506.41930000000002</v>
      </c>
      <c r="U113" s="34">
        <f>T113*E113</f>
        <v>14.1797404</v>
      </c>
      <c r="V113" s="44">
        <f>T113/L113</f>
        <v>2.7540150312153315</v>
      </c>
      <c r="W113" s="44">
        <f>T113-L113</f>
        <v>322.53530000000001</v>
      </c>
      <c r="X113" s="44">
        <f>U113-M113</f>
        <v>9.0309884</v>
      </c>
      <c r="Y113" s="3" t="s">
        <v>31</v>
      </c>
    </row>
    <row r="114" spans="1:26" x14ac:dyDescent="0.35">
      <c r="A114" t="s">
        <v>103</v>
      </c>
      <c r="B114" t="s">
        <v>73</v>
      </c>
      <c r="C114" t="s">
        <v>28</v>
      </c>
      <c r="D114" s="37">
        <v>30</v>
      </c>
      <c r="E114" s="54">
        <v>3.4569999999999997E-2</v>
      </c>
      <c r="F114" s="1">
        <v>44772</v>
      </c>
      <c r="G114">
        <v>4</v>
      </c>
      <c r="H114" t="s">
        <v>33</v>
      </c>
      <c r="I114">
        <v>1</v>
      </c>
      <c r="J114" t="s">
        <v>30</v>
      </c>
      <c r="K114" s="60">
        <v>0.65625</v>
      </c>
      <c r="L114" s="20">
        <v>172.67</v>
      </c>
      <c r="M114" s="31">
        <f>L114*E114</f>
        <v>5.969201899999999</v>
      </c>
      <c r="N114" s="1">
        <v>44772</v>
      </c>
      <c r="O114">
        <v>4</v>
      </c>
      <c r="P114" t="s">
        <v>33</v>
      </c>
      <c r="Q114">
        <v>1</v>
      </c>
      <c r="R114" t="s">
        <v>30</v>
      </c>
      <c r="S114" s="5">
        <v>0.65625</v>
      </c>
      <c r="T114" s="11">
        <v>330.46</v>
      </c>
      <c r="U114" s="45">
        <f>T114*E114</f>
        <v>11.424002199999999</v>
      </c>
      <c r="V114" s="46">
        <f>T114/L114</f>
        <v>1.9138240574506284</v>
      </c>
      <c r="W114" s="46">
        <f>T114-L114</f>
        <v>157.79</v>
      </c>
      <c r="X114" s="46">
        <f>U114-M114</f>
        <v>5.4548002999999996</v>
      </c>
      <c r="Y114" s="3" t="s">
        <v>31</v>
      </c>
    </row>
    <row r="115" spans="1:26" x14ac:dyDescent="0.35">
      <c r="A115" t="s">
        <v>104</v>
      </c>
      <c r="B115" t="s">
        <v>73</v>
      </c>
      <c r="C115" t="s">
        <v>28</v>
      </c>
      <c r="D115" s="37">
        <v>30</v>
      </c>
      <c r="E115" s="54">
        <v>3.075E-2</v>
      </c>
      <c r="F115" s="1">
        <v>44773</v>
      </c>
      <c r="G115">
        <v>1</v>
      </c>
      <c r="H115" t="s">
        <v>29</v>
      </c>
      <c r="I115">
        <v>2</v>
      </c>
      <c r="J115" t="s">
        <v>30</v>
      </c>
      <c r="K115" s="60">
        <v>0.67083333333333339</v>
      </c>
      <c r="L115" s="20">
        <v>163.04599999999999</v>
      </c>
      <c r="M115" s="31">
        <f>L115*E115</f>
        <v>5.0136645</v>
      </c>
      <c r="N115" s="1">
        <v>44773</v>
      </c>
      <c r="O115">
        <v>1</v>
      </c>
      <c r="P115" t="s">
        <v>29</v>
      </c>
      <c r="Q115">
        <v>2</v>
      </c>
      <c r="R115" t="s">
        <v>30</v>
      </c>
      <c r="S115" s="5">
        <v>0.67083333333333339</v>
      </c>
      <c r="T115" s="11">
        <v>372.57</v>
      </c>
      <c r="U115" s="45">
        <f>T115*E115</f>
        <v>11.4565275</v>
      </c>
      <c r="V115" s="46">
        <f>T115/L115</f>
        <v>2.285060657728494</v>
      </c>
      <c r="W115" s="46">
        <f>T115-L115</f>
        <v>209.524</v>
      </c>
      <c r="X115" s="46">
        <f>U115-M115</f>
        <v>6.442863</v>
      </c>
      <c r="Y115" s="3" t="s">
        <v>31</v>
      </c>
    </row>
    <row r="116" spans="1:26" x14ac:dyDescent="0.35">
      <c r="A116" t="s">
        <v>107</v>
      </c>
      <c r="B116" t="s">
        <v>73</v>
      </c>
      <c r="C116" t="s">
        <v>28</v>
      </c>
      <c r="D116" s="37">
        <v>30</v>
      </c>
      <c r="E116" s="54">
        <v>2.3709999999999998E-2</v>
      </c>
      <c r="F116" s="1">
        <v>44774</v>
      </c>
      <c r="G116">
        <v>1</v>
      </c>
      <c r="H116" t="s">
        <v>29</v>
      </c>
      <c r="I116">
        <v>2</v>
      </c>
      <c r="J116" t="s">
        <v>30</v>
      </c>
      <c r="K116" s="66">
        <v>0.67361111111111116</v>
      </c>
      <c r="L116" s="20">
        <v>139.11500000000001</v>
      </c>
      <c r="M116" s="31">
        <f>L116*E116</f>
        <v>3.2984166500000001</v>
      </c>
      <c r="N116" s="1">
        <v>44774</v>
      </c>
      <c r="O116">
        <v>1</v>
      </c>
      <c r="P116" t="s">
        <v>29</v>
      </c>
      <c r="Q116">
        <v>2</v>
      </c>
      <c r="R116" t="s">
        <v>30</v>
      </c>
      <c r="S116" s="5">
        <v>0.67361111111111116</v>
      </c>
      <c r="T116" s="11">
        <v>455.32400000000001</v>
      </c>
      <c r="U116" s="45">
        <f>T116*E116</f>
        <v>10.795732039999999</v>
      </c>
      <c r="V116" s="46">
        <f>T116/L116</f>
        <v>3.2730043489199581</v>
      </c>
      <c r="W116" s="46">
        <f>T116-L116</f>
        <v>316.209</v>
      </c>
      <c r="X116" s="46">
        <f>U116-M116</f>
        <v>7.4973153899999989</v>
      </c>
      <c r="Y116" s="3" t="s">
        <v>31</v>
      </c>
    </row>
    <row r="117" spans="1:26" x14ac:dyDescent="0.35">
      <c r="A117" t="s">
        <v>90</v>
      </c>
      <c r="B117" t="s">
        <v>73</v>
      </c>
      <c r="C117" t="s">
        <v>28</v>
      </c>
      <c r="D117" s="37">
        <v>30</v>
      </c>
      <c r="E117" s="54">
        <v>3.1699999999999999E-2</v>
      </c>
      <c r="F117" s="1">
        <v>44774</v>
      </c>
      <c r="G117">
        <v>1</v>
      </c>
      <c r="H117" t="s">
        <v>33</v>
      </c>
      <c r="I117">
        <v>1</v>
      </c>
      <c r="J117" t="s">
        <v>35</v>
      </c>
      <c r="K117" s="60">
        <v>0.42638888888888887</v>
      </c>
      <c r="L117" s="20">
        <v>179.26</v>
      </c>
      <c r="M117" s="31">
        <f>L117*E117</f>
        <v>5.6825419999999998</v>
      </c>
      <c r="N117" s="1">
        <v>44774</v>
      </c>
      <c r="O117">
        <v>1</v>
      </c>
      <c r="P117" t="s">
        <v>33</v>
      </c>
      <c r="Q117">
        <v>1</v>
      </c>
      <c r="R117" t="s">
        <v>35</v>
      </c>
      <c r="S117" s="5">
        <v>0.42638888888888887</v>
      </c>
      <c r="T117" s="11">
        <v>391.06299999999999</v>
      </c>
      <c r="U117" s="45">
        <f>T117*E117</f>
        <v>12.396697099999999</v>
      </c>
      <c r="V117" s="46">
        <f>T117/L117</f>
        <v>2.1815407787571126</v>
      </c>
      <c r="W117" s="46">
        <f>T117-L117</f>
        <v>211.803</v>
      </c>
      <c r="X117" s="46">
        <f>U117-M117</f>
        <v>6.7141550999999993</v>
      </c>
      <c r="Y117" s="3" t="s">
        <v>31</v>
      </c>
    </row>
    <row r="118" spans="1:26" x14ac:dyDescent="0.35">
      <c r="A118" t="s">
        <v>105</v>
      </c>
      <c r="B118" t="s">
        <v>73</v>
      </c>
      <c r="C118" t="s">
        <v>28</v>
      </c>
      <c r="D118" s="37">
        <v>30</v>
      </c>
      <c r="E118" s="54">
        <v>2.7879999999999999E-2</v>
      </c>
      <c r="F118" s="1">
        <v>44773</v>
      </c>
      <c r="G118">
        <v>3</v>
      </c>
      <c r="H118" t="s">
        <v>29</v>
      </c>
      <c r="I118">
        <v>2</v>
      </c>
      <c r="J118" t="s">
        <v>35</v>
      </c>
      <c r="K118" s="60">
        <v>0.4770833333333333</v>
      </c>
      <c r="L118" s="22">
        <v>213.67400000000001</v>
      </c>
      <c r="M118" s="31">
        <f>L118*E118</f>
        <v>5.9572311199999994</v>
      </c>
      <c r="N118" s="1">
        <v>44773</v>
      </c>
      <c r="O118">
        <v>3</v>
      </c>
      <c r="P118" t="s">
        <v>29</v>
      </c>
      <c r="Q118">
        <v>2</v>
      </c>
      <c r="R118" t="s">
        <v>35</v>
      </c>
      <c r="S118" s="5">
        <v>0.4770833333333333</v>
      </c>
      <c r="T118" s="11">
        <v>333.096</v>
      </c>
      <c r="U118" s="45">
        <f>T118*E118</f>
        <v>9.2867164799999991</v>
      </c>
      <c r="V118" s="46">
        <f>T118/L118</f>
        <v>1.5588981345414041</v>
      </c>
      <c r="W118" s="46">
        <f>T118-L118</f>
        <v>119.422</v>
      </c>
      <c r="X118" s="46">
        <f>U118-M118</f>
        <v>3.3294853599999996</v>
      </c>
      <c r="Y118" s="3" t="s">
        <v>31</v>
      </c>
    </row>
    <row r="119" spans="1:26" x14ac:dyDescent="0.35">
      <c r="A119" t="s">
        <v>108</v>
      </c>
      <c r="B119" t="s">
        <v>73</v>
      </c>
      <c r="C119" t="s">
        <v>28</v>
      </c>
      <c r="D119" s="37">
        <v>30</v>
      </c>
      <c r="E119" s="54">
        <v>2.8799999999999999E-2</v>
      </c>
      <c r="F119" s="1">
        <v>44774</v>
      </c>
      <c r="G119">
        <v>4</v>
      </c>
      <c r="H119" t="s">
        <v>33</v>
      </c>
      <c r="I119">
        <v>1</v>
      </c>
      <c r="J119" t="s">
        <v>35</v>
      </c>
      <c r="K119" s="60">
        <v>0.48402777777777778</v>
      </c>
      <c r="L119" s="40">
        <v>227.137</v>
      </c>
      <c r="M119" s="31">
        <f>L119*E119</f>
        <v>6.5415456000000001</v>
      </c>
      <c r="N119" s="1">
        <v>44774</v>
      </c>
      <c r="O119">
        <v>4</v>
      </c>
      <c r="P119" t="s">
        <v>33</v>
      </c>
      <c r="Q119">
        <v>1</v>
      </c>
      <c r="R119" t="s">
        <v>35</v>
      </c>
      <c r="S119" s="5">
        <v>0.48402777777777778</v>
      </c>
      <c r="T119" s="11">
        <v>458.80900000000003</v>
      </c>
      <c r="U119" s="45">
        <f>T119*E119</f>
        <v>13.213699200000001</v>
      </c>
      <c r="V119" s="46">
        <f>T119/L119</f>
        <v>2.0199659236496035</v>
      </c>
      <c r="W119" s="46">
        <f>T119-L119</f>
        <v>231.67200000000003</v>
      </c>
      <c r="X119" s="46">
        <f>U119-M119</f>
        <v>6.6721536000000006</v>
      </c>
      <c r="Y119" s="3" t="s">
        <v>31</v>
      </c>
    </row>
    <row r="120" spans="1:26" x14ac:dyDescent="0.35">
      <c r="A120" t="s">
        <v>91</v>
      </c>
      <c r="B120" t="s">
        <v>73</v>
      </c>
      <c r="C120" t="s">
        <v>28</v>
      </c>
      <c r="D120" s="37">
        <v>30</v>
      </c>
      <c r="E120" s="54">
        <v>1.345E-2</v>
      </c>
      <c r="F120" s="1">
        <v>44775</v>
      </c>
      <c r="G120">
        <v>1</v>
      </c>
      <c r="H120" t="s">
        <v>29</v>
      </c>
      <c r="I120">
        <v>2</v>
      </c>
      <c r="J120" t="s">
        <v>35</v>
      </c>
      <c r="K120" s="60">
        <v>0.39027777777777778</v>
      </c>
      <c r="L120" s="43">
        <v>228.21700000000001</v>
      </c>
      <c r="M120" s="41">
        <f>L120*E120</f>
        <v>3.06951865</v>
      </c>
      <c r="N120" s="1">
        <v>44775</v>
      </c>
      <c r="O120">
        <v>1</v>
      </c>
      <c r="P120" t="s">
        <v>29</v>
      </c>
      <c r="Q120">
        <v>2</v>
      </c>
      <c r="R120" t="s">
        <v>35</v>
      </c>
      <c r="S120" s="5">
        <v>0.39027777777777778</v>
      </c>
      <c r="T120" s="11">
        <v>439.36200000000002</v>
      </c>
      <c r="U120" s="14">
        <f>T120*E120</f>
        <v>5.9094189000000004</v>
      </c>
      <c r="V120" s="46">
        <f>T120/L120</f>
        <v>1.9251940039523787</v>
      </c>
      <c r="W120" s="46">
        <f>T120-L120</f>
        <v>211.14500000000001</v>
      </c>
      <c r="X120" s="46">
        <f>U120-M120</f>
        <v>2.8399002500000003</v>
      </c>
      <c r="Y120" s="3" t="s">
        <v>31</v>
      </c>
      <c r="Z120" t="s">
        <v>92</v>
      </c>
    </row>
    <row r="121" spans="1:26" x14ac:dyDescent="0.35">
      <c r="A121" t="s">
        <v>109</v>
      </c>
      <c r="B121" t="s">
        <v>73</v>
      </c>
      <c r="C121" t="s">
        <v>28</v>
      </c>
      <c r="D121" s="37">
        <v>30</v>
      </c>
      <c r="E121" s="54">
        <v>2.418E-2</v>
      </c>
      <c r="F121" s="1">
        <v>44774</v>
      </c>
      <c r="G121">
        <v>2</v>
      </c>
      <c r="H121" t="s">
        <v>29</v>
      </c>
      <c r="I121">
        <v>2</v>
      </c>
      <c r="J121" t="s">
        <v>35</v>
      </c>
      <c r="K121" s="60">
        <v>0.45833333333333331</v>
      </c>
      <c r="L121" s="20">
        <v>212.84100000000001</v>
      </c>
      <c r="M121" s="18">
        <f>L121*E121</f>
        <v>5.1464953800000002</v>
      </c>
      <c r="N121" s="1">
        <v>44774</v>
      </c>
      <c r="O121">
        <v>2</v>
      </c>
      <c r="P121" t="s">
        <v>29</v>
      </c>
      <c r="Q121">
        <v>2</v>
      </c>
      <c r="R121" t="s">
        <v>35</v>
      </c>
      <c r="S121" s="5">
        <v>0.45833333333333331</v>
      </c>
      <c r="T121" s="11">
        <v>433.34</v>
      </c>
      <c r="U121" s="14">
        <f>T121*E121</f>
        <v>10.478161199999999</v>
      </c>
      <c r="V121" s="46">
        <f>T121/L121</f>
        <v>2.0359799098857829</v>
      </c>
      <c r="W121" s="46">
        <f>T121-L121</f>
        <v>220.49899999999997</v>
      </c>
      <c r="X121" s="46">
        <f>U121-M121</f>
        <v>5.3316658199999987</v>
      </c>
      <c r="Y121" s="3" t="s">
        <v>31</v>
      </c>
    </row>
    <row r="122" spans="1:26" x14ac:dyDescent="0.35">
      <c r="A122" t="s">
        <v>129</v>
      </c>
      <c r="B122" t="s">
        <v>122</v>
      </c>
      <c r="C122" t="s">
        <v>28</v>
      </c>
      <c r="D122" s="37">
        <v>30</v>
      </c>
      <c r="E122" s="54">
        <v>4.0160000000000001E-2</v>
      </c>
      <c r="F122" s="1">
        <v>44772</v>
      </c>
      <c r="G122">
        <v>1</v>
      </c>
      <c r="H122" t="s">
        <v>33</v>
      </c>
      <c r="I122">
        <v>1</v>
      </c>
      <c r="J122" t="s">
        <v>30</v>
      </c>
      <c r="K122" s="60">
        <v>0.59583333333333333</v>
      </c>
      <c r="L122" s="39">
        <v>167.11799999999999</v>
      </c>
      <c r="M122" s="18">
        <f>L122*E122</f>
        <v>6.7114588800000003</v>
      </c>
      <c r="N122" s="1">
        <v>44772</v>
      </c>
      <c r="O122">
        <v>1</v>
      </c>
      <c r="P122" t="s">
        <v>33</v>
      </c>
      <c r="Q122">
        <v>1</v>
      </c>
      <c r="R122" t="s">
        <v>30</v>
      </c>
      <c r="S122" s="5">
        <v>0.59583333333333333</v>
      </c>
      <c r="T122" s="11">
        <v>305.49599999999998</v>
      </c>
      <c r="U122" s="14">
        <f>T122*E122</f>
        <v>12.26871936</v>
      </c>
      <c r="V122" s="46">
        <f>T122/L122</f>
        <v>1.8280257063871037</v>
      </c>
      <c r="W122" s="46">
        <f>T122-L122</f>
        <v>138.37799999999999</v>
      </c>
      <c r="X122" s="46">
        <f>U122-M122</f>
        <v>5.5572604800000001</v>
      </c>
      <c r="Y122" s="3" t="s">
        <v>31</v>
      </c>
    </row>
    <row r="123" spans="1:26" x14ac:dyDescent="0.35">
      <c r="A123" t="s">
        <v>137</v>
      </c>
      <c r="B123" t="s">
        <v>122</v>
      </c>
      <c r="C123" t="s">
        <v>28</v>
      </c>
      <c r="D123" s="37">
        <v>30</v>
      </c>
      <c r="E123" s="54">
        <v>4.0050000000000002E-2</v>
      </c>
      <c r="F123" s="1">
        <v>44774</v>
      </c>
      <c r="G123">
        <v>3</v>
      </c>
      <c r="H123" t="s">
        <v>33</v>
      </c>
      <c r="I123">
        <v>1</v>
      </c>
      <c r="J123" t="s">
        <v>35</v>
      </c>
      <c r="K123" s="60">
        <v>0.46458333333333335</v>
      </c>
      <c r="L123" s="20">
        <v>208.167</v>
      </c>
      <c r="M123" s="18">
        <f>L123*E123</f>
        <v>8.3370883500000001</v>
      </c>
      <c r="N123" s="1">
        <v>44774</v>
      </c>
      <c r="O123">
        <v>3</v>
      </c>
      <c r="P123" t="s">
        <v>33</v>
      </c>
      <c r="Q123">
        <v>1</v>
      </c>
      <c r="R123" t="s">
        <v>35</v>
      </c>
      <c r="S123" s="5">
        <v>0.46458333333333335</v>
      </c>
      <c r="T123" s="11">
        <v>317.07499999999999</v>
      </c>
      <c r="U123" s="14">
        <f>T123*E123</f>
        <v>12.69885375</v>
      </c>
      <c r="V123" s="46">
        <f>T123/L123</f>
        <v>1.5231761038012748</v>
      </c>
      <c r="W123" s="46">
        <f>T123-L123</f>
        <v>108.90799999999999</v>
      </c>
      <c r="X123" s="46">
        <f>U123-M123</f>
        <v>4.3617653999999995</v>
      </c>
      <c r="Y123" s="3" t="s">
        <v>31</v>
      </c>
    </row>
    <row r="124" spans="1:26" x14ac:dyDescent="0.35">
      <c r="A124" t="s">
        <v>135</v>
      </c>
      <c r="B124" t="s">
        <v>122</v>
      </c>
      <c r="C124" t="s">
        <v>28</v>
      </c>
      <c r="D124" s="37">
        <v>30</v>
      </c>
      <c r="E124" s="54">
        <v>4.2349999999999999E-2</v>
      </c>
      <c r="F124" s="1">
        <v>44773</v>
      </c>
      <c r="G124">
        <v>1</v>
      </c>
      <c r="H124" t="s">
        <v>29</v>
      </c>
      <c r="I124">
        <v>2</v>
      </c>
      <c r="J124" t="s">
        <v>35</v>
      </c>
      <c r="K124" s="60">
        <v>0.43888888888888888</v>
      </c>
      <c r="L124" s="22">
        <v>143.70099999999999</v>
      </c>
      <c r="M124" s="18">
        <f>L124*E124</f>
        <v>6.0857373499999996</v>
      </c>
      <c r="N124" s="1">
        <v>44773</v>
      </c>
      <c r="O124">
        <v>1</v>
      </c>
      <c r="P124" t="s">
        <v>29</v>
      </c>
      <c r="Q124">
        <v>2</v>
      </c>
      <c r="R124" t="s">
        <v>35</v>
      </c>
      <c r="S124" s="5">
        <v>0.43888888888888888</v>
      </c>
      <c r="T124" s="11">
        <v>366.74</v>
      </c>
      <c r="U124" s="14">
        <f>T124*E124</f>
        <v>15.531439000000001</v>
      </c>
      <c r="V124" s="46">
        <f>T124/L124</f>
        <v>2.5521047174341169</v>
      </c>
      <c r="W124" s="46">
        <f>T124-L124</f>
        <v>223.03900000000002</v>
      </c>
      <c r="X124" s="46">
        <f>U124-M124</f>
        <v>9.4457016500000002</v>
      </c>
      <c r="Y124" s="3" t="s">
        <v>31</v>
      </c>
    </row>
    <row r="125" spans="1:26" x14ac:dyDescent="0.35">
      <c r="A125" t="s">
        <v>136</v>
      </c>
      <c r="B125" t="s">
        <v>122</v>
      </c>
      <c r="C125" t="s">
        <v>28</v>
      </c>
      <c r="D125" s="37">
        <v>30</v>
      </c>
      <c r="E125" s="54">
        <v>1.8290000000000001E-2</v>
      </c>
      <c r="F125" s="1">
        <v>44773</v>
      </c>
      <c r="G125">
        <v>4</v>
      </c>
      <c r="H125" t="s">
        <v>29</v>
      </c>
      <c r="I125">
        <v>2</v>
      </c>
      <c r="J125" t="s">
        <v>35</v>
      </c>
      <c r="K125" s="60">
        <v>0.49722222222222223</v>
      </c>
      <c r="L125" s="22">
        <v>224.84200000000001</v>
      </c>
      <c r="M125" s="18">
        <f>L125*E125</f>
        <v>4.1123601800000005</v>
      </c>
      <c r="N125" s="1">
        <v>44773</v>
      </c>
      <c r="O125">
        <v>4</v>
      </c>
      <c r="P125" t="s">
        <v>29</v>
      </c>
      <c r="Q125">
        <v>2</v>
      </c>
      <c r="R125" t="s">
        <v>35</v>
      </c>
      <c r="S125" s="5">
        <v>0.49722222222222223</v>
      </c>
      <c r="T125" s="11">
        <v>524.09100000000001</v>
      </c>
      <c r="U125" s="14">
        <f>T125*E125</f>
        <v>9.5856243900000013</v>
      </c>
      <c r="V125" s="46">
        <f>T125/L125</f>
        <v>2.3309301642931479</v>
      </c>
      <c r="W125" s="46">
        <f>T125-L125</f>
        <v>299.24900000000002</v>
      </c>
      <c r="X125" s="46">
        <f>U125-M125</f>
        <v>5.4732642100000009</v>
      </c>
      <c r="Y125" s="3" t="s">
        <v>31</v>
      </c>
    </row>
    <row r="126" spans="1:26" x14ac:dyDescent="0.35">
      <c r="A126" t="s">
        <v>185</v>
      </c>
      <c r="B126" t="s">
        <v>144</v>
      </c>
      <c r="C126" t="s">
        <v>145</v>
      </c>
      <c r="D126" s="37">
        <v>30</v>
      </c>
      <c r="E126" s="54">
        <v>3.7920000000000002E-2</v>
      </c>
      <c r="F126" s="1">
        <v>44775</v>
      </c>
      <c r="G126">
        <v>2</v>
      </c>
      <c r="H126" t="s">
        <v>33</v>
      </c>
      <c r="I126">
        <v>1</v>
      </c>
      <c r="J126" t="s">
        <v>35</v>
      </c>
      <c r="K126" s="60">
        <v>0.39652777777777781</v>
      </c>
      <c r="L126" s="22">
        <v>184.55199999999999</v>
      </c>
      <c r="M126" s="18">
        <f>L126*E126</f>
        <v>6.9982118399999997</v>
      </c>
      <c r="N126" s="1">
        <v>44775</v>
      </c>
      <c r="O126">
        <v>2</v>
      </c>
      <c r="P126" t="s">
        <v>33</v>
      </c>
      <c r="Q126">
        <v>1</v>
      </c>
      <c r="R126" t="s">
        <v>35</v>
      </c>
      <c r="S126" s="5">
        <v>0.39652777777777781</v>
      </c>
      <c r="T126" s="11">
        <v>404.31099999999998</v>
      </c>
      <c r="U126" s="14">
        <f>T126*E126</f>
        <v>15.33147312</v>
      </c>
      <c r="V126" s="46">
        <f>T126/L126</f>
        <v>2.1907700810611641</v>
      </c>
      <c r="W126" s="46">
        <f>T126-L126</f>
        <v>219.75899999999999</v>
      </c>
      <c r="X126" s="46">
        <f>U126-M126</f>
        <v>8.3332612800000003</v>
      </c>
      <c r="Y126" s="2" t="s">
        <v>37</v>
      </c>
      <c r="Z126" t="s">
        <v>186</v>
      </c>
    </row>
    <row r="127" spans="1:26" x14ac:dyDescent="0.35">
      <c r="A127" t="s">
        <v>165</v>
      </c>
      <c r="B127" t="s">
        <v>144</v>
      </c>
      <c r="C127" t="s">
        <v>145</v>
      </c>
      <c r="D127" s="37">
        <v>30</v>
      </c>
      <c r="E127" s="54">
        <v>5.0999999999999997E-2</v>
      </c>
      <c r="F127" s="1">
        <v>44775</v>
      </c>
      <c r="G127">
        <v>4</v>
      </c>
      <c r="H127" t="s">
        <v>29</v>
      </c>
      <c r="I127">
        <v>2</v>
      </c>
      <c r="J127" t="s">
        <v>35</v>
      </c>
      <c r="K127" s="60">
        <v>0.44861111111111113</v>
      </c>
      <c r="L127" s="42">
        <v>178.773</v>
      </c>
      <c r="M127" s="19">
        <f>L127*E127</f>
        <v>9.1174229999999987</v>
      </c>
      <c r="N127" s="1">
        <v>44775</v>
      </c>
      <c r="O127">
        <v>4</v>
      </c>
      <c r="P127" t="s">
        <v>29</v>
      </c>
      <c r="Q127">
        <v>2</v>
      </c>
      <c r="R127" t="s">
        <v>35</v>
      </c>
      <c r="S127" s="5">
        <v>0.44861111111111113</v>
      </c>
      <c r="T127" s="47">
        <v>341.19799999999998</v>
      </c>
      <c r="U127" s="24">
        <f>T127*E127</f>
        <v>17.401097999999998</v>
      </c>
      <c r="V127" s="46">
        <f>T127/L127</f>
        <v>1.9085544237664525</v>
      </c>
      <c r="W127" s="46">
        <f>T127-L127</f>
        <v>162.42499999999998</v>
      </c>
      <c r="X127" s="46">
        <f>U127-M127</f>
        <v>8.2836749999999988</v>
      </c>
      <c r="Y127" s="2" t="s">
        <v>37</v>
      </c>
    </row>
    <row r="128" spans="1:26" x14ac:dyDescent="0.35">
      <c r="A128" t="s">
        <v>166</v>
      </c>
      <c r="B128" t="s">
        <v>144</v>
      </c>
      <c r="C128" t="s">
        <v>145</v>
      </c>
      <c r="D128" s="37">
        <v>30</v>
      </c>
      <c r="E128" s="54">
        <v>3.2239999999999998E-2</v>
      </c>
      <c r="F128" s="1">
        <v>44775</v>
      </c>
      <c r="G128">
        <v>3</v>
      </c>
      <c r="H128" t="s">
        <v>33</v>
      </c>
      <c r="I128">
        <v>1</v>
      </c>
      <c r="J128" t="s">
        <v>35</v>
      </c>
      <c r="K128" s="60">
        <v>0.41666666666666669</v>
      </c>
      <c r="L128" s="20">
        <v>123.643</v>
      </c>
      <c r="M128" s="20">
        <f>L128*E128</f>
        <v>3.9862503199999999</v>
      </c>
      <c r="N128" s="1">
        <v>44775</v>
      </c>
      <c r="O128">
        <v>3</v>
      </c>
      <c r="P128" t="s">
        <v>33</v>
      </c>
      <c r="Q128">
        <v>1</v>
      </c>
      <c r="R128" t="s">
        <v>35</v>
      </c>
      <c r="S128" s="5">
        <v>0.41666666666666669</v>
      </c>
      <c r="T128" s="26">
        <v>440.57299999999998</v>
      </c>
      <c r="U128" s="49">
        <f>T128*E128</f>
        <v>14.204073519999998</v>
      </c>
      <c r="V128" s="46">
        <f>T128/L128</f>
        <v>3.5632668246483825</v>
      </c>
      <c r="W128" s="46">
        <f>T128-L128</f>
        <v>316.92999999999995</v>
      </c>
      <c r="X128" s="46">
        <f>U128-M128</f>
        <v>10.217823199999998</v>
      </c>
      <c r="Y128" s="3" t="s">
        <v>31</v>
      </c>
    </row>
    <row r="129" spans="1:25" x14ac:dyDescent="0.35">
      <c r="A129" t="s">
        <v>182</v>
      </c>
      <c r="B129" t="s">
        <v>144</v>
      </c>
      <c r="C129" t="s">
        <v>145</v>
      </c>
      <c r="D129" s="37">
        <v>30</v>
      </c>
      <c r="E129" s="54">
        <v>4.8800000000000003E-2</v>
      </c>
      <c r="F129" s="1">
        <v>44773</v>
      </c>
      <c r="G129">
        <v>1</v>
      </c>
      <c r="H129" t="s">
        <v>33</v>
      </c>
      <c r="I129">
        <v>1</v>
      </c>
      <c r="J129" t="s">
        <v>30</v>
      </c>
      <c r="K129" s="60">
        <v>0.65763888888888888</v>
      </c>
      <c r="L129" s="20">
        <v>123.836</v>
      </c>
      <c r="M129" s="20">
        <f>L129*E129</f>
        <v>6.0431968000000005</v>
      </c>
      <c r="N129" s="1">
        <v>44773</v>
      </c>
      <c r="O129">
        <v>1</v>
      </c>
      <c r="P129" t="s">
        <v>33</v>
      </c>
      <c r="Q129">
        <v>1</v>
      </c>
      <c r="R129" t="s">
        <v>30</v>
      </c>
      <c r="S129" s="5">
        <v>0.65763888888888888</v>
      </c>
      <c r="T129" s="26">
        <v>349.58</v>
      </c>
      <c r="U129" s="49">
        <f>T129*E129</f>
        <v>17.059504</v>
      </c>
      <c r="V129" s="46">
        <f>T129/L129</f>
        <v>2.8229270971284599</v>
      </c>
      <c r="W129" s="46">
        <f>T129-L129</f>
        <v>225.74399999999997</v>
      </c>
      <c r="X129" s="46">
        <f>U129-M129</f>
        <v>11.0163072</v>
      </c>
      <c r="Y129" s="3" t="s">
        <v>31</v>
      </c>
    </row>
    <row r="130" spans="1:25" x14ac:dyDescent="0.35">
      <c r="A130" t="s">
        <v>183</v>
      </c>
      <c r="B130" t="s">
        <v>144</v>
      </c>
      <c r="C130" t="s">
        <v>145</v>
      </c>
      <c r="D130" s="37">
        <v>30</v>
      </c>
      <c r="E130" s="54">
        <v>3.0599999999999999E-2</v>
      </c>
      <c r="F130" s="1">
        <v>44773</v>
      </c>
      <c r="G130">
        <v>3</v>
      </c>
      <c r="H130" t="s">
        <v>33</v>
      </c>
      <c r="I130">
        <v>1</v>
      </c>
      <c r="J130" t="s">
        <v>30</v>
      </c>
      <c r="K130" s="60" t="s">
        <v>34</v>
      </c>
      <c r="L130" s="20">
        <v>128.63800000000001</v>
      </c>
      <c r="M130" s="20">
        <f>L130*E130</f>
        <v>3.9363228000000001</v>
      </c>
      <c r="N130" s="1">
        <v>44775</v>
      </c>
      <c r="O130">
        <v>3</v>
      </c>
      <c r="P130" t="s">
        <v>33</v>
      </c>
      <c r="Q130">
        <v>1</v>
      </c>
      <c r="R130" t="s">
        <v>30</v>
      </c>
      <c r="S130" s="5">
        <v>0.66249999999999998</v>
      </c>
      <c r="T130" s="26">
        <v>445.94</v>
      </c>
      <c r="U130" s="49">
        <f>T130*E130</f>
        <v>13.645764</v>
      </c>
      <c r="V130" s="46">
        <f>T130/L130</f>
        <v>3.4666272796529793</v>
      </c>
      <c r="W130" s="46">
        <f>T130-L130</f>
        <v>317.30200000000002</v>
      </c>
      <c r="X130" s="46">
        <f>U130-M130</f>
        <v>9.7094412000000005</v>
      </c>
      <c r="Y130" s="3" t="s">
        <v>31</v>
      </c>
    </row>
    <row r="131" spans="1:25" x14ac:dyDescent="0.35">
      <c r="A131" t="s">
        <v>164</v>
      </c>
      <c r="B131" t="s">
        <v>144</v>
      </c>
      <c r="C131" t="s">
        <v>145</v>
      </c>
      <c r="D131" s="37">
        <v>30</v>
      </c>
      <c r="E131" s="54">
        <v>3.0810000000000001E-2</v>
      </c>
      <c r="F131" s="1">
        <v>44773</v>
      </c>
      <c r="G131">
        <v>3</v>
      </c>
      <c r="H131" t="s">
        <v>33</v>
      </c>
      <c r="I131">
        <v>1</v>
      </c>
      <c r="J131" t="s">
        <v>35</v>
      </c>
      <c r="K131" s="60">
        <v>0.46458333333333335</v>
      </c>
      <c r="L131" s="20">
        <v>249.053</v>
      </c>
      <c r="M131" s="20">
        <f>L131*E131</f>
        <v>7.6733229300000003</v>
      </c>
      <c r="N131" s="1">
        <v>44773</v>
      </c>
      <c r="O131">
        <v>3</v>
      </c>
      <c r="P131" t="s">
        <v>33</v>
      </c>
      <c r="Q131">
        <v>1</v>
      </c>
      <c r="R131" t="s">
        <v>35</v>
      </c>
      <c r="S131" s="5">
        <v>0.46458333333333335</v>
      </c>
      <c r="T131" s="26">
        <v>352.07799999999997</v>
      </c>
      <c r="U131" s="49">
        <f>T131*E131</f>
        <v>10.84752318</v>
      </c>
      <c r="V131" s="46">
        <f>T131/L131</f>
        <v>1.413666970484194</v>
      </c>
      <c r="W131" s="46">
        <f>T131-L131</f>
        <v>103.02499999999998</v>
      </c>
      <c r="X131" s="46">
        <f>U131-M131</f>
        <v>3.1742002499999993</v>
      </c>
      <c r="Y131" s="3" t="s">
        <v>31</v>
      </c>
    </row>
    <row r="132" spans="1:25" x14ac:dyDescent="0.35">
      <c r="A132" t="s">
        <v>181</v>
      </c>
      <c r="B132" t="s">
        <v>144</v>
      </c>
      <c r="C132" t="s">
        <v>145</v>
      </c>
      <c r="D132" s="37">
        <v>30</v>
      </c>
      <c r="E132" s="54">
        <v>4.7100000000000003E-2</v>
      </c>
      <c r="F132" s="1">
        <v>44772</v>
      </c>
      <c r="G132">
        <v>2</v>
      </c>
      <c r="H132" t="s">
        <v>33</v>
      </c>
      <c r="I132">
        <v>1</v>
      </c>
      <c r="J132" t="s">
        <v>30</v>
      </c>
      <c r="K132" s="60">
        <v>0.61527777777777781</v>
      </c>
      <c r="L132" s="20">
        <v>200.6</v>
      </c>
      <c r="M132" s="20">
        <f>L132*E132</f>
        <v>9.4482600000000012</v>
      </c>
      <c r="N132" s="1">
        <v>44772</v>
      </c>
      <c r="O132">
        <v>2</v>
      </c>
      <c r="P132" t="s">
        <v>33</v>
      </c>
      <c r="Q132">
        <v>1</v>
      </c>
      <c r="R132" t="s">
        <v>30</v>
      </c>
      <c r="S132" s="5">
        <v>0.61527777777777781</v>
      </c>
      <c r="T132" s="26">
        <v>472.721</v>
      </c>
      <c r="U132" s="49">
        <f>T132*E132</f>
        <v>22.265159100000002</v>
      </c>
      <c r="V132" s="46">
        <f>T132/L132</f>
        <v>2.3565353938185445</v>
      </c>
      <c r="W132" s="46">
        <f>T132-L132</f>
        <v>272.12099999999998</v>
      </c>
      <c r="X132" s="46">
        <f>U132-M132</f>
        <v>12.816899100000001</v>
      </c>
      <c r="Y132" s="3" t="s">
        <v>31</v>
      </c>
    </row>
    <row r="133" spans="1:25" x14ac:dyDescent="0.35">
      <c r="A133" t="s">
        <v>184</v>
      </c>
      <c r="B133" t="s">
        <v>144</v>
      </c>
      <c r="C133" t="s">
        <v>145</v>
      </c>
      <c r="D133" s="37">
        <v>30</v>
      </c>
      <c r="E133" s="54">
        <v>4.5400000000000003E-2</v>
      </c>
      <c r="F133" s="1">
        <v>44774</v>
      </c>
      <c r="G133">
        <v>1</v>
      </c>
      <c r="H133" t="s">
        <v>29</v>
      </c>
      <c r="I133">
        <v>2</v>
      </c>
      <c r="J133" t="s">
        <v>35</v>
      </c>
      <c r="K133" s="60">
        <v>0.43888888888888888</v>
      </c>
      <c r="L133" s="20">
        <v>187.65100000000001</v>
      </c>
      <c r="M133" s="20">
        <f>L133*E133</f>
        <v>8.5193554000000002</v>
      </c>
      <c r="N133" s="1">
        <v>44774</v>
      </c>
      <c r="O133">
        <v>1</v>
      </c>
      <c r="P133" t="s">
        <v>29</v>
      </c>
      <c r="Q133">
        <v>2</v>
      </c>
      <c r="R133" t="s">
        <v>35</v>
      </c>
      <c r="S133" s="5">
        <v>0.43888888888888888</v>
      </c>
      <c r="T133" s="26">
        <v>256.49459999999999</v>
      </c>
      <c r="U133" s="49">
        <f>T133*E133</f>
        <v>11.644854840000001</v>
      </c>
      <c r="V133" s="46">
        <f>T133/L133</f>
        <v>1.3668704136935055</v>
      </c>
      <c r="W133" s="46">
        <f>T133-L133</f>
        <v>68.843599999999981</v>
      </c>
      <c r="X133" s="46">
        <f>U133-M133</f>
        <v>3.1254994400000005</v>
      </c>
      <c r="Y133" s="3" t="s">
        <v>31</v>
      </c>
    </row>
    <row r="134" spans="1:25" x14ac:dyDescent="0.35">
      <c r="A134" t="s">
        <v>187</v>
      </c>
      <c r="B134" t="s">
        <v>144</v>
      </c>
      <c r="C134" t="s">
        <v>145</v>
      </c>
      <c r="D134" s="37">
        <v>30</v>
      </c>
      <c r="E134" s="54">
        <v>3.6720000000000003E-2</v>
      </c>
      <c r="F134" s="1">
        <v>44775</v>
      </c>
      <c r="G134">
        <v>4</v>
      </c>
      <c r="H134" t="s">
        <v>33</v>
      </c>
      <c r="I134">
        <v>1</v>
      </c>
      <c r="J134" t="s">
        <v>35</v>
      </c>
      <c r="K134" s="60">
        <v>0.4368055555555555</v>
      </c>
      <c r="L134" s="20">
        <v>146.94900000000001</v>
      </c>
      <c r="M134" s="20">
        <f>L134*E134</f>
        <v>5.3959672800000007</v>
      </c>
      <c r="N134" s="1">
        <v>44775</v>
      </c>
      <c r="O134">
        <v>4</v>
      </c>
      <c r="P134" t="s">
        <v>33</v>
      </c>
      <c r="Q134">
        <v>1</v>
      </c>
      <c r="R134" t="s">
        <v>35</v>
      </c>
      <c r="S134" s="5">
        <v>0.4368055555555555</v>
      </c>
      <c r="T134" s="26">
        <v>386.90699999999998</v>
      </c>
      <c r="U134" s="49">
        <f>T134*E134</f>
        <v>14.207225040000001</v>
      </c>
      <c r="V134" s="46">
        <f>T134/L134</f>
        <v>2.632933875017863</v>
      </c>
      <c r="W134" s="46">
        <f>T134-L134</f>
        <v>239.95799999999997</v>
      </c>
      <c r="X134" s="46">
        <f>U134-M134</f>
        <v>8.8112577600000002</v>
      </c>
      <c r="Y134" s="3" t="s">
        <v>31</v>
      </c>
    </row>
    <row r="135" spans="1:25" x14ac:dyDescent="0.35">
      <c r="A135" t="s">
        <v>222</v>
      </c>
      <c r="B135" t="s">
        <v>197</v>
      </c>
      <c r="C135" t="s">
        <v>145</v>
      </c>
      <c r="D135" s="37">
        <v>30</v>
      </c>
      <c r="E135" s="54">
        <v>4.9070000000000003E-2</v>
      </c>
      <c r="F135" s="1">
        <v>44773</v>
      </c>
      <c r="G135">
        <v>2</v>
      </c>
      <c r="H135" t="s">
        <v>29</v>
      </c>
      <c r="I135">
        <v>2</v>
      </c>
      <c r="J135" t="s">
        <v>30</v>
      </c>
      <c r="K135" s="60">
        <v>0.69166666666666676</v>
      </c>
      <c r="L135" s="20">
        <v>138.077</v>
      </c>
      <c r="M135" s="20">
        <f>L135*E135</f>
        <v>6.7754383900000006</v>
      </c>
      <c r="N135" s="1">
        <v>44773</v>
      </c>
      <c r="O135">
        <v>2</v>
      </c>
      <c r="P135" t="s">
        <v>29</v>
      </c>
      <c r="Q135">
        <v>2</v>
      </c>
      <c r="R135" t="s">
        <v>30</v>
      </c>
      <c r="S135" s="5">
        <v>0.69166666666666676</v>
      </c>
      <c r="T135" s="26">
        <v>350.435</v>
      </c>
      <c r="U135" s="49">
        <f>T135*E135</f>
        <v>17.19584545</v>
      </c>
      <c r="V135" s="46">
        <f>T135/L135</f>
        <v>2.5379679454217574</v>
      </c>
      <c r="W135" s="46">
        <f>T135-L135</f>
        <v>212.358</v>
      </c>
      <c r="X135" s="46">
        <f>U135-M135</f>
        <v>10.420407059999999</v>
      </c>
      <c r="Y135" s="3" t="s">
        <v>31</v>
      </c>
    </row>
    <row r="136" spans="1:25" x14ac:dyDescent="0.35">
      <c r="A136" t="s">
        <v>210</v>
      </c>
      <c r="B136" t="s">
        <v>197</v>
      </c>
      <c r="C136" t="s">
        <v>145</v>
      </c>
      <c r="D136" s="37">
        <v>30</v>
      </c>
      <c r="E136" s="54">
        <v>2.477E-2</v>
      </c>
      <c r="F136" s="1">
        <v>44773</v>
      </c>
      <c r="G136">
        <v>4</v>
      </c>
      <c r="H136" t="s">
        <v>29</v>
      </c>
      <c r="I136">
        <v>2</v>
      </c>
      <c r="J136" t="s">
        <v>30</v>
      </c>
      <c r="K136" s="60">
        <v>0.73958333333333337</v>
      </c>
      <c r="L136" s="20">
        <v>218.20140000000001</v>
      </c>
      <c r="M136" s="20">
        <f>L136*E136</f>
        <v>5.4048486780000005</v>
      </c>
      <c r="N136" s="1">
        <v>44773</v>
      </c>
      <c r="O136">
        <v>4</v>
      </c>
      <c r="P136" t="s">
        <v>29</v>
      </c>
      <c r="Q136">
        <v>2</v>
      </c>
      <c r="R136" t="s">
        <v>30</v>
      </c>
      <c r="S136" s="5">
        <v>0.73958333333333337</v>
      </c>
      <c r="T136" s="48">
        <v>432.27499999999998</v>
      </c>
      <c r="U136" s="50">
        <f>T136*E136</f>
        <v>10.707451749999999</v>
      </c>
      <c r="V136" s="46">
        <f>T136/L136</f>
        <v>1.9810826145020148</v>
      </c>
      <c r="W136" s="46">
        <f>T136-L136</f>
        <v>214.07359999999997</v>
      </c>
      <c r="X136" s="46">
        <f>U136-M136</f>
        <v>5.3026030719999984</v>
      </c>
      <c r="Y136" s="2" t="s">
        <v>37</v>
      </c>
    </row>
    <row r="137" spans="1:25" x14ac:dyDescent="0.35">
      <c r="A137" t="s">
        <v>223</v>
      </c>
      <c r="B137" t="s">
        <v>197</v>
      </c>
      <c r="C137" t="s">
        <v>145</v>
      </c>
      <c r="D137" s="37">
        <v>30</v>
      </c>
      <c r="E137" s="54">
        <v>4.5999999999999999E-2</v>
      </c>
      <c r="F137" s="1">
        <v>44774</v>
      </c>
      <c r="G137">
        <v>3</v>
      </c>
      <c r="H137" t="s">
        <v>33</v>
      </c>
      <c r="I137">
        <v>1</v>
      </c>
      <c r="J137" t="s">
        <v>30</v>
      </c>
      <c r="K137" s="60">
        <v>0.7006944444444444</v>
      </c>
      <c r="L137" s="20">
        <v>135.048</v>
      </c>
      <c r="M137" s="20">
        <f>L137*E137</f>
        <v>6.2122080000000004</v>
      </c>
      <c r="N137" s="1">
        <v>44774</v>
      </c>
      <c r="O137">
        <v>3</v>
      </c>
      <c r="P137" t="s">
        <v>33</v>
      </c>
      <c r="Q137">
        <v>1</v>
      </c>
      <c r="R137" t="s">
        <v>30</v>
      </c>
      <c r="S137" s="5">
        <v>0.7006944444444444</v>
      </c>
      <c r="T137" s="11">
        <v>379.70699999999999</v>
      </c>
      <c r="U137" s="50">
        <f>T137*E137</f>
        <v>17.466521999999998</v>
      </c>
      <c r="V137" s="46">
        <f>T137/L137</f>
        <v>2.8116447485338547</v>
      </c>
      <c r="W137" s="46">
        <f>T137-L137</f>
        <v>244.65899999999999</v>
      </c>
      <c r="X137" s="46">
        <f>U137-M137</f>
        <v>11.254313999999997</v>
      </c>
      <c r="Y137" s="3" t="s">
        <v>31</v>
      </c>
    </row>
    <row r="138" spans="1:25" x14ac:dyDescent="0.35">
      <c r="A138" t="s">
        <v>224</v>
      </c>
      <c r="B138" t="s">
        <v>197</v>
      </c>
      <c r="C138" t="s">
        <v>145</v>
      </c>
      <c r="D138" s="37">
        <v>30</v>
      </c>
      <c r="E138" s="54">
        <v>5.2780000000000001E-2</v>
      </c>
      <c r="F138" s="1">
        <v>44774</v>
      </c>
      <c r="G138">
        <v>3</v>
      </c>
      <c r="H138" t="s">
        <v>29</v>
      </c>
      <c r="I138">
        <v>2</v>
      </c>
      <c r="J138" t="s">
        <v>35</v>
      </c>
      <c r="K138" s="60">
        <v>0.47638888888888892</v>
      </c>
      <c r="L138" s="20">
        <v>188.315</v>
      </c>
      <c r="M138" s="20">
        <f>L138*E138</f>
        <v>9.9392657</v>
      </c>
      <c r="N138" s="1">
        <v>44774</v>
      </c>
      <c r="O138">
        <v>3</v>
      </c>
      <c r="P138" t="s">
        <v>29</v>
      </c>
      <c r="Q138">
        <v>2</v>
      </c>
      <c r="R138" t="s">
        <v>35</v>
      </c>
      <c r="S138" s="5">
        <v>0.47638888888888892</v>
      </c>
      <c r="T138" s="11">
        <v>366.08499999999998</v>
      </c>
      <c r="U138" s="50">
        <f>T138*E138</f>
        <v>19.3219663</v>
      </c>
      <c r="V138" s="46">
        <f>T138/L138</f>
        <v>1.9440033985609217</v>
      </c>
      <c r="W138" s="46">
        <f>T138-L138</f>
        <v>177.76999999999998</v>
      </c>
      <c r="X138" s="46">
        <f>U138-M138</f>
        <v>9.3827005999999997</v>
      </c>
      <c r="Y138" s="51" t="s">
        <v>53</v>
      </c>
    </row>
    <row r="139" spans="1:25" x14ac:dyDescent="0.35">
      <c r="A139" t="s">
        <v>211</v>
      </c>
      <c r="B139" t="s">
        <v>197</v>
      </c>
      <c r="C139" t="s">
        <v>145</v>
      </c>
      <c r="D139" s="37">
        <v>30</v>
      </c>
      <c r="E139" s="54">
        <v>3.6179999999999997E-2</v>
      </c>
      <c r="F139" s="1">
        <v>44773</v>
      </c>
      <c r="G139">
        <v>1</v>
      </c>
      <c r="H139" t="s">
        <v>33</v>
      </c>
      <c r="I139">
        <v>1</v>
      </c>
      <c r="J139" t="s">
        <v>35</v>
      </c>
      <c r="K139" s="60">
        <v>0.42569444444444443</v>
      </c>
      <c r="L139" s="20">
        <v>161.94999999999999</v>
      </c>
      <c r="M139" s="20">
        <f>L139*E139</f>
        <v>5.8593509999999993</v>
      </c>
      <c r="N139" s="1">
        <v>44773</v>
      </c>
      <c r="O139">
        <v>1</v>
      </c>
      <c r="P139" t="s">
        <v>33</v>
      </c>
      <c r="Q139">
        <v>1</v>
      </c>
      <c r="R139" t="s">
        <v>35</v>
      </c>
      <c r="S139" s="5">
        <v>0.42569444444444443</v>
      </c>
      <c r="T139" s="11">
        <v>435.39600000000002</v>
      </c>
      <c r="U139" s="50">
        <f>T139*E139</f>
        <v>15.752627279999999</v>
      </c>
      <c r="V139" s="46">
        <f>T139/L139</f>
        <v>2.6884594010497072</v>
      </c>
      <c r="W139" s="46">
        <f>T139-L139</f>
        <v>273.44600000000003</v>
      </c>
      <c r="X139" s="46">
        <f>U139-M139</f>
        <v>9.8932762799999985</v>
      </c>
      <c r="Y139" s="3" t="s">
        <v>31</v>
      </c>
    </row>
    <row r="140" spans="1:25" x14ac:dyDescent="0.35">
      <c r="A140" t="s">
        <v>220</v>
      </c>
      <c r="B140" t="s">
        <v>197</v>
      </c>
      <c r="C140" t="s">
        <v>145</v>
      </c>
      <c r="D140" s="37">
        <v>30</v>
      </c>
      <c r="E140" s="54">
        <v>4.0770000000000001E-2</v>
      </c>
      <c r="F140" s="1">
        <v>44772</v>
      </c>
      <c r="G140">
        <v>4</v>
      </c>
      <c r="H140" t="s">
        <v>29</v>
      </c>
      <c r="I140">
        <v>2</v>
      </c>
      <c r="J140" t="s">
        <v>30</v>
      </c>
      <c r="K140" s="60">
        <v>0.67083333333333339</v>
      </c>
      <c r="L140" s="20">
        <v>188.505</v>
      </c>
      <c r="M140" s="20">
        <f>L140*E140</f>
        <v>7.6853488499999996</v>
      </c>
      <c r="N140" s="1">
        <v>44772</v>
      </c>
      <c r="O140">
        <v>4</v>
      </c>
      <c r="P140" t="s">
        <v>29</v>
      </c>
      <c r="Q140">
        <v>2</v>
      </c>
      <c r="R140" t="s">
        <v>30</v>
      </c>
      <c r="S140" s="5">
        <v>0.67083333333333339</v>
      </c>
      <c r="T140" s="11">
        <v>425.38</v>
      </c>
      <c r="U140" s="50">
        <f>T140*E140</f>
        <v>17.342742600000001</v>
      </c>
      <c r="V140" s="46">
        <f>T140/L140</f>
        <v>2.2565979682236548</v>
      </c>
      <c r="W140" s="46">
        <f>T140-L140</f>
        <v>236.875</v>
      </c>
      <c r="X140" s="46">
        <f>U140-M140</f>
        <v>9.6573937500000007</v>
      </c>
      <c r="Y140" s="3" t="s">
        <v>31</v>
      </c>
    </row>
    <row r="141" spans="1:25" x14ac:dyDescent="0.35">
      <c r="A141" t="s">
        <v>225</v>
      </c>
      <c r="B141" t="s">
        <v>197</v>
      </c>
      <c r="C141" t="s">
        <v>145</v>
      </c>
      <c r="D141" s="37">
        <v>30</v>
      </c>
      <c r="E141" s="54">
        <v>3.7920000000000002E-2</v>
      </c>
      <c r="F141" s="1">
        <v>44774</v>
      </c>
      <c r="G141">
        <v>2</v>
      </c>
      <c r="H141" t="s">
        <v>33</v>
      </c>
      <c r="I141">
        <v>1</v>
      </c>
      <c r="J141" t="s">
        <v>35</v>
      </c>
      <c r="K141" s="60">
        <v>0.4458333333333333</v>
      </c>
      <c r="L141" s="20">
        <v>141.41</v>
      </c>
      <c r="M141" s="20">
        <f>L141*E141</f>
        <v>5.3622671999999998</v>
      </c>
      <c r="N141" s="1">
        <v>44774</v>
      </c>
      <c r="O141">
        <v>2</v>
      </c>
      <c r="P141" t="s">
        <v>33</v>
      </c>
      <c r="Q141">
        <v>1</v>
      </c>
      <c r="R141" t="s">
        <v>35</v>
      </c>
      <c r="S141" s="5">
        <v>0.4458333333333333</v>
      </c>
      <c r="T141" s="11">
        <v>323.08100000000002</v>
      </c>
      <c r="U141" s="50">
        <f>T141*E141</f>
        <v>12.251231520000001</v>
      </c>
      <c r="V141" s="46">
        <f>T141/L141</f>
        <v>2.2847111236829081</v>
      </c>
      <c r="W141" s="46">
        <f>T141-L141</f>
        <v>181.67100000000002</v>
      </c>
      <c r="X141" s="46">
        <f>U141-M141</f>
        <v>6.8889643200000013</v>
      </c>
      <c r="Y141" s="3" t="s">
        <v>31</v>
      </c>
    </row>
    <row r="142" spans="1:25" x14ac:dyDescent="0.35">
      <c r="A142" t="s">
        <v>221</v>
      </c>
      <c r="B142" t="s">
        <v>197</v>
      </c>
      <c r="C142" t="s">
        <v>145</v>
      </c>
      <c r="D142" s="37">
        <v>30</v>
      </c>
      <c r="E142" s="54">
        <v>4.6899999999999997E-2</v>
      </c>
      <c r="F142" s="1">
        <v>44772</v>
      </c>
      <c r="G142">
        <v>3</v>
      </c>
      <c r="H142" t="s">
        <v>33</v>
      </c>
      <c r="I142">
        <v>1</v>
      </c>
      <c r="J142" t="s">
        <v>30</v>
      </c>
      <c r="K142" s="60">
        <v>0.63611111111111118</v>
      </c>
      <c r="L142" s="20">
        <v>140.452</v>
      </c>
      <c r="M142" s="20">
        <f>L142*E142</f>
        <v>6.5871987999999995</v>
      </c>
      <c r="N142" s="1">
        <v>44775</v>
      </c>
      <c r="O142">
        <v>3</v>
      </c>
      <c r="P142" t="s">
        <v>33</v>
      </c>
      <c r="Q142">
        <v>1</v>
      </c>
      <c r="R142" t="s">
        <v>30</v>
      </c>
      <c r="S142" s="5">
        <v>0.63611111111111118</v>
      </c>
      <c r="T142" s="11">
        <v>419.68099999999998</v>
      </c>
      <c r="U142" s="50">
        <f>T142*E142</f>
        <v>19.6830389</v>
      </c>
      <c r="V142" s="46">
        <f>T142/L142</f>
        <v>2.9880742175262722</v>
      </c>
      <c r="W142" s="46">
        <f>T142-L142</f>
        <v>279.22899999999998</v>
      </c>
      <c r="X142" s="46">
        <f>U142-M142</f>
        <v>13.0958401</v>
      </c>
      <c r="Y142" s="3" t="s">
        <v>31</v>
      </c>
    </row>
    <row r="143" spans="1:25" x14ac:dyDescent="0.35">
      <c r="A143" t="s">
        <v>264</v>
      </c>
      <c r="B143" t="s">
        <v>234</v>
      </c>
      <c r="C143" t="s">
        <v>145</v>
      </c>
      <c r="D143" s="37">
        <v>30</v>
      </c>
      <c r="E143" s="54">
        <v>4.4819999999999999E-2</v>
      </c>
      <c r="F143" s="1">
        <v>44774</v>
      </c>
      <c r="G143">
        <v>4</v>
      </c>
      <c r="H143" t="s">
        <v>29</v>
      </c>
      <c r="I143">
        <v>2</v>
      </c>
      <c r="J143" t="s">
        <v>35</v>
      </c>
      <c r="K143" s="60">
        <v>0.49791666666666662</v>
      </c>
      <c r="L143" s="20">
        <v>207.649</v>
      </c>
      <c r="M143" s="71">
        <f>L143*E143</f>
        <v>9.3068281800000001</v>
      </c>
      <c r="N143" s="1">
        <v>44774</v>
      </c>
      <c r="O143">
        <v>4</v>
      </c>
      <c r="P143" t="s">
        <v>29</v>
      </c>
      <c r="Q143">
        <v>2</v>
      </c>
      <c r="R143" t="s">
        <v>35</v>
      </c>
      <c r="S143" s="5">
        <v>0.49791666666666662</v>
      </c>
      <c r="T143" s="52">
        <v>447.24</v>
      </c>
      <c r="U143" s="11">
        <f>T143*E143</f>
        <v>20.045296799999999</v>
      </c>
      <c r="V143" s="72">
        <f>T143/L143</f>
        <v>2.1538268905701448</v>
      </c>
      <c r="W143" s="72">
        <f>T143-L143</f>
        <v>239.59100000000001</v>
      </c>
      <c r="X143" s="72">
        <f>U143-M143</f>
        <v>10.738468619999999</v>
      </c>
      <c r="Y143" s="3" t="s">
        <v>31</v>
      </c>
    </row>
    <row r="144" spans="1:25" x14ac:dyDescent="0.35">
      <c r="A144" t="s">
        <v>261</v>
      </c>
      <c r="B144" t="s">
        <v>234</v>
      </c>
      <c r="C144" t="s">
        <v>145</v>
      </c>
      <c r="D144" s="37">
        <v>30</v>
      </c>
      <c r="E144" s="54">
        <v>2.8750000000000001E-2</v>
      </c>
      <c r="F144" s="1">
        <v>44773</v>
      </c>
      <c r="G144">
        <v>2</v>
      </c>
      <c r="H144" t="s">
        <v>33</v>
      </c>
      <c r="I144">
        <v>1</v>
      </c>
      <c r="J144" t="s">
        <v>35</v>
      </c>
      <c r="K144" s="60">
        <v>0.44513888888888892</v>
      </c>
      <c r="L144" s="20">
        <v>196.33</v>
      </c>
      <c r="M144" s="18">
        <f>L144*E144</f>
        <v>5.6444875000000003</v>
      </c>
      <c r="N144" s="1">
        <v>44773</v>
      </c>
      <c r="O144">
        <v>2</v>
      </c>
      <c r="P144" t="s">
        <v>33</v>
      </c>
      <c r="Q144">
        <v>1</v>
      </c>
      <c r="R144" t="s">
        <v>35</v>
      </c>
      <c r="S144" s="5">
        <v>0.44513888888888892</v>
      </c>
      <c r="T144" s="52">
        <v>473.37</v>
      </c>
      <c r="U144" s="11">
        <f>T144*E144</f>
        <v>13.6093875</v>
      </c>
      <c r="V144" s="15">
        <f>T144/L144</f>
        <v>2.4110935669535984</v>
      </c>
      <c r="W144" s="15">
        <f>T144-L144</f>
        <v>277.03999999999996</v>
      </c>
      <c r="X144" s="15">
        <f>U144-M144</f>
        <v>7.9649000000000001</v>
      </c>
      <c r="Y144" s="3" t="s">
        <v>31</v>
      </c>
    </row>
    <row r="145" spans="1:26" x14ac:dyDescent="0.35">
      <c r="A145" t="s">
        <v>262</v>
      </c>
      <c r="B145" t="s">
        <v>234</v>
      </c>
      <c r="C145" t="s">
        <v>145</v>
      </c>
      <c r="D145" s="37">
        <v>30</v>
      </c>
      <c r="E145" s="54">
        <v>3.1800000000000002E-2</v>
      </c>
      <c r="F145" s="1">
        <v>44773</v>
      </c>
      <c r="G145">
        <v>3</v>
      </c>
      <c r="H145" t="s">
        <v>29</v>
      </c>
      <c r="I145">
        <v>2</v>
      </c>
      <c r="J145" t="s">
        <v>30</v>
      </c>
      <c r="K145" s="60">
        <v>0.72638888888888886</v>
      </c>
      <c r="L145" s="20">
        <v>217.464</v>
      </c>
      <c r="M145" s="18">
        <f>L145*E145</f>
        <v>6.9153552000000005</v>
      </c>
      <c r="N145" s="1">
        <v>44773</v>
      </c>
      <c r="O145">
        <v>3</v>
      </c>
      <c r="P145" t="s">
        <v>29</v>
      </c>
      <c r="Q145">
        <v>2</v>
      </c>
      <c r="R145" t="s">
        <v>30</v>
      </c>
      <c r="S145" s="5">
        <v>0.72638888888888886</v>
      </c>
      <c r="T145" s="53">
        <v>425.69099999999997</v>
      </c>
      <c r="U145" s="11">
        <f>T145*E145</f>
        <v>13.5369738</v>
      </c>
      <c r="V145" s="15">
        <f>T145/L145</f>
        <v>1.9575240039730712</v>
      </c>
      <c r="W145" s="15">
        <f>T145-L145</f>
        <v>208.22699999999998</v>
      </c>
      <c r="X145" s="15">
        <f>U145-M145</f>
        <v>6.6216185999999997</v>
      </c>
      <c r="Y145" s="3" t="s">
        <v>31</v>
      </c>
    </row>
    <row r="146" spans="1:26" x14ac:dyDescent="0.35">
      <c r="A146" t="s">
        <v>251</v>
      </c>
      <c r="B146" t="s">
        <v>234</v>
      </c>
      <c r="C146" t="s">
        <v>145</v>
      </c>
      <c r="D146" s="37">
        <v>30</v>
      </c>
      <c r="E146" s="54">
        <v>4.7329999999999997E-2</v>
      </c>
      <c r="F146" s="1">
        <v>44775</v>
      </c>
      <c r="G146">
        <v>1</v>
      </c>
      <c r="H146" t="s">
        <v>33</v>
      </c>
      <c r="I146">
        <v>1</v>
      </c>
      <c r="J146" t="s">
        <v>35</v>
      </c>
      <c r="K146" s="60">
        <v>0.37708333333333338</v>
      </c>
      <c r="L146" s="20">
        <v>131.321</v>
      </c>
      <c r="M146" s="18">
        <f>L146*E146</f>
        <v>6.2154229299999999</v>
      </c>
      <c r="N146" s="1">
        <v>44775</v>
      </c>
      <c r="O146">
        <v>1</v>
      </c>
      <c r="P146" t="s">
        <v>33</v>
      </c>
      <c r="Q146">
        <v>1</v>
      </c>
      <c r="R146" t="s">
        <v>35</v>
      </c>
      <c r="S146" s="5">
        <v>0.37708333333333338</v>
      </c>
      <c r="T146" s="53">
        <v>386.19499999999999</v>
      </c>
      <c r="U146" s="11">
        <f>T146*E146</f>
        <v>18.27860935</v>
      </c>
      <c r="V146" s="15">
        <f>T146/L146</f>
        <v>2.9408472369232643</v>
      </c>
      <c r="W146" s="15">
        <f>T146-L146</f>
        <v>254.874</v>
      </c>
      <c r="X146" s="15">
        <f>U146-M146</f>
        <v>12.063186420000001</v>
      </c>
      <c r="Y146" s="3" t="s">
        <v>31</v>
      </c>
    </row>
    <row r="147" spans="1:26" x14ac:dyDescent="0.35">
      <c r="A147" t="s">
        <v>263</v>
      </c>
      <c r="B147" t="s">
        <v>234</v>
      </c>
      <c r="C147" t="s">
        <v>145</v>
      </c>
      <c r="D147" s="37">
        <v>30</v>
      </c>
      <c r="E147" s="54">
        <v>3.9879999999999999E-2</v>
      </c>
      <c r="F147" s="1">
        <v>44773</v>
      </c>
      <c r="G147">
        <v>4</v>
      </c>
      <c r="H147" t="s">
        <v>33</v>
      </c>
      <c r="I147">
        <v>1</v>
      </c>
      <c r="J147" t="s">
        <v>30</v>
      </c>
      <c r="K147" s="60">
        <v>0.73333333333333339</v>
      </c>
      <c r="L147" s="20">
        <v>176.685</v>
      </c>
      <c r="M147" s="18">
        <f>L147*E147</f>
        <v>7.0461977999999998</v>
      </c>
      <c r="N147" s="1">
        <v>44773</v>
      </c>
      <c r="O147">
        <v>4</v>
      </c>
      <c r="P147" t="s">
        <v>33</v>
      </c>
      <c r="Q147">
        <v>1</v>
      </c>
      <c r="R147" t="s">
        <v>30</v>
      </c>
      <c r="S147" s="5">
        <v>0.73333333333333339</v>
      </c>
      <c r="T147" s="53">
        <v>402.96499999999997</v>
      </c>
      <c r="U147" s="11">
        <f>T147*E147</f>
        <v>16.070244199999998</v>
      </c>
      <c r="V147" s="15">
        <f>T147/L147</f>
        <v>2.2806972861306845</v>
      </c>
      <c r="W147" s="15">
        <f>T147-L147</f>
        <v>226.27999999999997</v>
      </c>
      <c r="X147" s="15">
        <f>U147-M147</f>
        <v>9.0240463999999978</v>
      </c>
      <c r="Y147" s="3" t="s">
        <v>31</v>
      </c>
    </row>
    <row r="148" spans="1:26" x14ac:dyDescent="0.35">
      <c r="A148" t="s">
        <v>249</v>
      </c>
      <c r="B148" t="s">
        <v>234</v>
      </c>
      <c r="C148" t="s">
        <v>145</v>
      </c>
      <c r="D148" s="37">
        <v>30</v>
      </c>
      <c r="E148" s="54">
        <v>4.2279999999999998E-2</v>
      </c>
      <c r="F148" s="1">
        <v>44774</v>
      </c>
      <c r="G148">
        <v>4</v>
      </c>
      <c r="H148" t="s">
        <v>29</v>
      </c>
      <c r="I148">
        <v>2</v>
      </c>
      <c r="J148" t="s">
        <v>30</v>
      </c>
      <c r="K148" s="60">
        <v>0.73611111111111116</v>
      </c>
      <c r="L148" s="20">
        <v>179.97200000000001</v>
      </c>
      <c r="M148" s="18">
        <f>L148*E148</f>
        <v>7.6092161599999999</v>
      </c>
      <c r="N148" s="1">
        <v>44774</v>
      </c>
      <c r="O148">
        <v>4</v>
      </c>
      <c r="P148" t="s">
        <v>29</v>
      </c>
      <c r="Q148">
        <v>2</v>
      </c>
      <c r="R148" t="s">
        <v>30</v>
      </c>
      <c r="S148" s="5">
        <v>0.73611111111111116</v>
      </c>
      <c r="T148" s="53">
        <v>414.90199999999999</v>
      </c>
      <c r="U148" s="11">
        <f>T148*E148</f>
        <v>17.542056559999999</v>
      </c>
      <c r="V148" s="15">
        <f>T148/L148</f>
        <v>2.3053697241793167</v>
      </c>
      <c r="W148" s="15">
        <f>T148-L148</f>
        <v>234.92999999999998</v>
      </c>
      <c r="X148" s="15">
        <f>U148-M148</f>
        <v>9.9328403999999999</v>
      </c>
      <c r="Y148" s="3" t="s">
        <v>31</v>
      </c>
    </row>
    <row r="149" spans="1:26" x14ac:dyDescent="0.35">
      <c r="A149" t="s">
        <v>250</v>
      </c>
      <c r="B149" t="s">
        <v>234</v>
      </c>
      <c r="C149" t="s">
        <v>145</v>
      </c>
      <c r="D149" s="37">
        <v>30</v>
      </c>
      <c r="E149" s="54">
        <v>5.2249999999999998E-2</v>
      </c>
      <c r="F149" s="1">
        <v>44774</v>
      </c>
      <c r="G149">
        <v>4</v>
      </c>
      <c r="H149" t="s">
        <v>33</v>
      </c>
      <c r="I149">
        <v>1</v>
      </c>
      <c r="J149" t="s">
        <v>30</v>
      </c>
      <c r="K149" s="60">
        <v>0.72152777777777777</v>
      </c>
      <c r="L149" s="20">
        <v>123.96</v>
      </c>
      <c r="M149" s="18">
        <f>L149*E149</f>
        <v>6.4769099999999993</v>
      </c>
      <c r="N149" s="1">
        <v>44774</v>
      </c>
      <c r="O149">
        <v>4</v>
      </c>
      <c r="P149" t="s">
        <v>33</v>
      </c>
      <c r="Q149">
        <v>1</v>
      </c>
      <c r="R149" t="s">
        <v>30</v>
      </c>
      <c r="S149" s="5">
        <v>0.72152777777777777</v>
      </c>
      <c r="T149" s="69">
        <v>360.91500000000002</v>
      </c>
      <c r="U149" s="11">
        <f>T149*E149</f>
        <v>18.85780875</v>
      </c>
      <c r="V149" s="15">
        <f>T149/L149</f>
        <v>2.9115440464666023</v>
      </c>
      <c r="W149" s="15">
        <f>T149-L149</f>
        <v>236.95500000000004</v>
      </c>
      <c r="X149" s="15">
        <f>U149-M149</f>
        <v>12.38089875</v>
      </c>
      <c r="Y149" s="3" t="s">
        <v>31</v>
      </c>
    </row>
    <row r="150" spans="1:26" x14ac:dyDescent="0.35">
      <c r="A150" t="s">
        <v>265</v>
      </c>
      <c r="B150" t="s">
        <v>234</v>
      </c>
      <c r="C150" t="s">
        <v>145</v>
      </c>
      <c r="D150" s="37">
        <v>30</v>
      </c>
      <c r="E150" s="54">
        <v>4.7050000000000002E-2</v>
      </c>
      <c r="F150" s="1">
        <v>44774</v>
      </c>
      <c r="G150">
        <v>2</v>
      </c>
      <c r="H150" t="s">
        <v>29</v>
      </c>
      <c r="I150">
        <v>2</v>
      </c>
      <c r="J150" t="s">
        <v>30</v>
      </c>
      <c r="K150" s="60">
        <v>0.69305555555555554</v>
      </c>
      <c r="L150" s="20">
        <v>141.83799999999999</v>
      </c>
      <c r="M150" s="18">
        <f>L150*E150</f>
        <v>6.6734779</v>
      </c>
      <c r="N150" s="1">
        <v>44774</v>
      </c>
      <c r="O150">
        <v>2</v>
      </c>
      <c r="P150" t="s">
        <v>29</v>
      </c>
      <c r="Q150">
        <v>2</v>
      </c>
      <c r="R150" t="s">
        <v>30</v>
      </c>
      <c r="S150" s="5">
        <v>0.69305555555555554</v>
      </c>
      <c r="T150" s="53">
        <v>390.16399999999999</v>
      </c>
      <c r="U150" s="11">
        <f>T150*E150</f>
        <v>18.3572162</v>
      </c>
      <c r="V150" s="15">
        <f>T150/L150</f>
        <v>2.7507720075015158</v>
      </c>
      <c r="W150" s="15">
        <f>T150-L150</f>
        <v>248.32599999999999</v>
      </c>
      <c r="X150" s="15">
        <f>U150-M150</f>
        <v>11.6837383</v>
      </c>
      <c r="Y150" s="3" t="s">
        <v>31</v>
      </c>
    </row>
    <row r="151" spans="1:26" x14ac:dyDescent="0.35">
      <c r="A151" t="s">
        <v>65</v>
      </c>
      <c r="B151" t="s">
        <v>27</v>
      </c>
      <c r="C151" t="s">
        <v>28</v>
      </c>
      <c r="D151" s="59">
        <v>31.5</v>
      </c>
      <c r="E151" s="54">
        <v>3.9050000000000001E-2</v>
      </c>
      <c r="F151" s="1">
        <v>44789</v>
      </c>
      <c r="G151">
        <v>1</v>
      </c>
      <c r="H151" t="s">
        <v>33</v>
      </c>
      <c r="I151">
        <v>1</v>
      </c>
      <c r="J151" t="s">
        <v>30</v>
      </c>
      <c r="K151" s="60">
        <v>0.68248842592592596</v>
      </c>
      <c r="L151" s="20">
        <v>145.42400000000001</v>
      </c>
      <c r="M151" s="18">
        <f>L151*E151</f>
        <v>5.6788072000000005</v>
      </c>
      <c r="N151" s="1">
        <v>44789</v>
      </c>
      <c r="O151">
        <v>1</v>
      </c>
      <c r="P151" t="s">
        <v>33</v>
      </c>
      <c r="Q151">
        <v>1</v>
      </c>
      <c r="R151" t="s">
        <v>30</v>
      </c>
      <c r="S151" s="60">
        <v>0.68248842592592596</v>
      </c>
      <c r="T151" s="26">
        <v>378.96699999999998</v>
      </c>
      <c r="U151" s="23">
        <f>T151*E151</f>
        <v>14.79866135</v>
      </c>
      <c r="V151" s="15">
        <f>T151/L151</f>
        <v>2.6059453735284408</v>
      </c>
      <c r="W151" s="15">
        <f>T151-L151</f>
        <v>233.54299999999998</v>
      </c>
      <c r="X151" s="15">
        <f>U151-M151</f>
        <v>9.1198541499999983</v>
      </c>
      <c r="Y151" s="57" t="s">
        <v>31</v>
      </c>
    </row>
    <row r="152" spans="1:26" x14ac:dyDescent="0.35">
      <c r="A152" t="s">
        <v>66</v>
      </c>
      <c r="B152" t="s">
        <v>27</v>
      </c>
      <c r="C152" t="s">
        <v>28</v>
      </c>
      <c r="D152" s="59">
        <v>31.5</v>
      </c>
      <c r="E152" s="54">
        <v>2.5610000000000001E-2</v>
      </c>
      <c r="F152" s="1">
        <v>44790</v>
      </c>
      <c r="G152">
        <v>2</v>
      </c>
      <c r="H152" t="s">
        <v>33</v>
      </c>
      <c r="I152">
        <v>1</v>
      </c>
      <c r="J152" t="s">
        <v>30</v>
      </c>
      <c r="K152" s="60">
        <v>0.69575231481481481</v>
      </c>
      <c r="L152" s="20">
        <v>248.93600000000001</v>
      </c>
      <c r="M152" s="18">
        <f>L152*E152</f>
        <v>6.3752509600000007</v>
      </c>
      <c r="N152" s="1">
        <v>44790</v>
      </c>
      <c r="O152">
        <v>2</v>
      </c>
      <c r="P152" t="s">
        <v>33</v>
      </c>
      <c r="Q152">
        <v>1</v>
      </c>
      <c r="R152" t="s">
        <v>30</v>
      </c>
      <c r="S152" s="60">
        <v>0.69575231481481481</v>
      </c>
      <c r="T152" s="26">
        <v>398.79700000000003</v>
      </c>
      <c r="U152" s="23">
        <f>T152*E152</f>
        <v>10.213191170000002</v>
      </c>
      <c r="V152" s="15">
        <f>T152/L152</f>
        <v>1.6020061381238553</v>
      </c>
      <c r="W152" s="15">
        <f>T152-L152</f>
        <v>149.86100000000002</v>
      </c>
      <c r="X152" s="15">
        <f>U152-M152</f>
        <v>3.8379402100000011</v>
      </c>
      <c r="Y152" s="51" t="s">
        <v>53</v>
      </c>
    </row>
    <row r="153" spans="1:26" x14ac:dyDescent="0.35">
      <c r="A153" t="s">
        <v>68</v>
      </c>
      <c r="B153" t="s">
        <v>27</v>
      </c>
      <c r="C153" t="s">
        <v>28</v>
      </c>
      <c r="D153" s="59">
        <v>31.5</v>
      </c>
      <c r="E153" s="54">
        <v>3.2030000000000003E-2</v>
      </c>
      <c r="F153" s="1">
        <v>44789</v>
      </c>
      <c r="G153">
        <v>1</v>
      </c>
      <c r="H153" t="s">
        <v>29</v>
      </c>
      <c r="I153">
        <v>2</v>
      </c>
      <c r="J153" t="s">
        <v>30</v>
      </c>
      <c r="K153" s="60">
        <v>0.69508101851851845</v>
      </c>
      <c r="L153" s="20">
        <v>188.417</v>
      </c>
      <c r="M153" s="18">
        <f>L153*E153</f>
        <v>6.0349965100000009</v>
      </c>
      <c r="N153" s="1">
        <v>44788</v>
      </c>
      <c r="O153">
        <v>3</v>
      </c>
      <c r="P153" t="s">
        <v>33</v>
      </c>
      <c r="Q153">
        <v>1</v>
      </c>
      <c r="R153" t="s">
        <v>35</v>
      </c>
      <c r="S153" s="60">
        <v>0.51604166666666662</v>
      </c>
      <c r="T153" s="26">
        <v>309.17700000000002</v>
      </c>
      <c r="U153" s="23">
        <f>T153*E153</f>
        <v>9.9029393100000007</v>
      </c>
      <c r="V153" s="15">
        <f>T153/L153</f>
        <v>1.6409188130582697</v>
      </c>
      <c r="W153" s="15">
        <f>T153-L153</f>
        <v>120.76000000000002</v>
      </c>
      <c r="X153" s="15">
        <f>U153-M153</f>
        <v>3.8679427999999998</v>
      </c>
      <c r="Y153" s="57" t="s">
        <v>31</v>
      </c>
      <c r="Z153" t="s">
        <v>69</v>
      </c>
    </row>
    <row r="154" spans="1:26" x14ac:dyDescent="0.35">
      <c r="A154" t="s">
        <v>67</v>
      </c>
      <c r="B154" t="s">
        <v>27</v>
      </c>
      <c r="C154" t="s">
        <v>28</v>
      </c>
      <c r="D154" s="59">
        <v>31.5</v>
      </c>
      <c r="E154" s="54">
        <v>3.524E-2</v>
      </c>
      <c r="F154" s="1">
        <v>44788</v>
      </c>
      <c r="G154">
        <v>3</v>
      </c>
      <c r="H154" t="s">
        <v>33</v>
      </c>
      <c r="I154">
        <v>1</v>
      </c>
      <c r="J154" t="s">
        <v>35</v>
      </c>
      <c r="K154" s="60">
        <v>0.51627314814814818</v>
      </c>
      <c r="L154" s="20">
        <v>171.292</v>
      </c>
      <c r="M154" s="18">
        <f>L154*E154</f>
        <v>6.0363300799999999</v>
      </c>
      <c r="N154" s="1">
        <v>44791</v>
      </c>
      <c r="O154">
        <v>1</v>
      </c>
      <c r="P154" t="s">
        <v>29</v>
      </c>
      <c r="Q154">
        <v>2</v>
      </c>
      <c r="R154" t="s">
        <v>35</v>
      </c>
      <c r="S154" s="60">
        <v>0.44929398148148153</v>
      </c>
      <c r="T154" s="26">
        <v>321.88799999999998</v>
      </c>
      <c r="U154" s="23">
        <f>T154*E154</f>
        <v>11.343333119999999</v>
      </c>
      <c r="V154" s="15">
        <f>T154/L154</f>
        <v>1.8791770777385983</v>
      </c>
      <c r="W154" s="15">
        <f>T154-L154</f>
        <v>150.59599999999998</v>
      </c>
      <c r="X154" s="15">
        <f>U154-M154</f>
        <v>5.3070030399999988</v>
      </c>
      <c r="Y154" s="57" t="s">
        <v>31</v>
      </c>
    </row>
    <row r="155" spans="1:26" x14ac:dyDescent="0.35">
      <c r="A155" t="s">
        <v>64</v>
      </c>
      <c r="B155" t="s">
        <v>27</v>
      </c>
      <c r="C155" t="s">
        <v>28</v>
      </c>
      <c r="D155" s="59">
        <v>31.5</v>
      </c>
      <c r="E155" s="54">
        <v>2.9219999999999999E-2</v>
      </c>
      <c r="F155" s="1">
        <v>44788</v>
      </c>
      <c r="G155">
        <v>2</v>
      </c>
      <c r="H155" t="s">
        <v>29</v>
      </c>
      <c r="I155">
        <v>2</v>
      </c>
      <c r="J155" t="s">
        <v>35</v>
      </c>
      <c r="K155" s="60">
        <v>0.51627314814814818</v>
      </c>
      <c r="L155" s="20">
        <v>190.85400000000001</v>
      </c>
      <c r="M155" s="18">
        <f>L155*E155</f>
        <v>5.5767538800000001</v>
      </c>
      <c r="N155" s="1">
        <v>44788</v>
      </c>
      <c r="O155">
        <v>2</v>
      </c>
      <c r="P155" t="s">
        <v>29</v>
      </c>
      <c r="Q155">
        <v>2</v>
      </c>
      <c r="R155" t="s">
        <v>35</v>
      </c>
      <c r="S155" s="56">
        <v>0.51627314814814818</v>
      </c>
      <c r="T155" s="26">
        <v>420.387</v>
      </c>
      <c r="U155" s="23">
        <f>T155*E155</f>
        <v>12.28370814</v>
      </c>
      <c r="V155" s="15">
        <f>T155/L155</f>
        <v>2.2026627683988806</v>
      </c>
      <c r="W155" s="15">
        <f>T155-L155</f>
        <v>229.53299999999999</v>
      </c>
      <c r="X155" s="15">
        <f>U155-M155</f>
        <v>6.7069542599999998</v>
      </c>
      <c r="Y155" s="57" t="s">
        <v>31</v>
      </c>
    </row>
    <row r="156" spans="1:26" x14ac:dyDescent="0.35">
      <c r="A156" t="s">
        <v>26</v>
      </c>
      <c r="B156" t="s">
        <v>27</v>
      </c>
      <c r="C156" t="s">
        <v>28</v>
      </c>
      <c r="D156" s="59">
        <v>31.5</v>
      </c>
      <c r="E156" s="54">
        <v>2.0719999999999999E-2</v>
      </c>
      <c r="F156" s="1">
        <v>44789</v>
      </c>
      <c r="G156">
        <v>4</v>
      </c>
      <c r="H156" t="s">
        <v>29</v>
      </c>
      <c r="I156">
        <v>2</v>
      </c>
      <c r="J156" t="s">
        <v>30</v>
      </c>
      <c r="K156" s="60">
        <v>0.74769675925925927</v>
      </c>
      <c r="L156" s="20">
        <v>196.08600000000001</v>
      </c>
      <c r="M156" s="18">
        <f>L156*E156</f>
        <v>4.0629019199999998</v>
      </c>
      <c r="N156" s="1">
        <v>44789</v>
      </c>
      <c r="O156">
        <v>4</v>
      </c>
      <c r="P156" t="s">
        <v>29</v>
      </c>
      <c r="Q156">
        <v>2</v>
      </c>
      <c r="R156" t="s">
        <v>30</v>
      </c>
      <c r="S156" s="60">
        <v>0.74769675925925927</v>
      </c>
      <c r="T156" s="58">
        <v>397.072</v>
      </c>
      <c r="U156" s="23">
        <f>T156*E156</f>
        <v>8.2273318399999997</v>
      </c>
      <c r="V156" s="15">
        <f>T156/L156</f>
        <v>2.0249890354232325</v>
      </c>
      <c r="W156" s="15">
        <f>T156-L156</f>
        <v>200.98599999999999</v>
      </c>
      <c r="X156" s="15">
        <f>U156-M156</f>
        <v>4.1644299199999999</v>
      </c>
      <c r="Y156" s="57" t="s">
        <v>31</v>
      </c>
    </row>
    <row r="157" spans="1:26" x14ac:dyDescent="0.35">
      <c r="A157" t="s">
        <v>111</v>
      </c>
      <c r="B157" t="s">
        <v>73</v>
      </c>
      <c r="C157" t="s">
        <v>28</v>
      </c>
      <c r="D157" s="59">
        <v>31.5</v>
      </c>
      <c r="E157" s="54">
        <v>2.8000000000000001E-2</v>
      </c>
      <c r="F157" s="1">
        <v>44787</v>
      </c>
      <c r="G157">
        <v>3</v>
      </c>
      <c r="H157" t="s">
        <v>29</v>
      </c>
      <c r="I157">
        <v>2</v>
      </c>
      <c r="J157" t="s">
        <v>35</v>
      </c>
      <c r="K157" s="60">
        <v>0.56449074074074079</v>
      </c>
      <c r="L157" s="20">
        <v>210.09100000000001</v>
      </c>
      <c r="M157" s="18">
        <f>L157*E157</f>
        <v>5.8825480000000008</v>
      </c>
      <c r="N157" s="1">
        <v>44785</v>
      </c>
      <c r="O157">
        <v>3</v>
      </c>
      <c r="P157" t="s">
        <v>29</v>
      </c>
      <c r="Q157">
        <v>2</v>
      </c>
      <c r="R157" t="s">
        <v>35</v>
      </c>
      <c r="S157" s="56">
        <v>0.56449074074074079</v>
      </c>
      <c r="T157" s="26">
        <v>376.94400000000002</v>
      </c>
      <c r="U157" s="23">
        <f>T157*E157</f>
        <v>10.554432</v>
      </c>
      <c r="V157" s="15">
        <f>T157/L157</f>
        <v>1.7941939445287995</v>
      </c>
      <c r="W157" s="15">
        <f>T157-L157</f>
        <v>166.85300000000001</v>
      </c>
      <c r="X157" s="15">
        <f>U157-M157</f>
        <v>4.6718839999999995</v>
      </c>
      <c r="Y157" s="2" t="s">
        <v>37</v>
      </c>
      <c r="Z157" t="s">
        <v>112</v>
      </c>
    </row>
    <row r="158" spans="1:26" x14ac:dyDescent="0.35">
      <c r="A158" t="s">
        <v>119</v>
      </c>
      <c r="B158" t="s">
        <v>73</v>
      </c>
      <c r="C158" t="s">
        <v>28</v>
      </c>
      <c r="D158" s="59">
        <v>31.5</v>
      </c>
      <c r="E158" s="54">
        <v>3.4569999999999997E-2</v>
      </c>
      <c r="F158" s="1">
        <v>44787</v>
      </c>
      <c r="G158">
        <v>1</v>
      </c>
      <c r="H158" t="s">
        <v>33</v>
      </c>
      <c r="I158">
        <v>1</v>
      </c>
      <c r="J158" t="s">
        <v>35</v>
      </c>
      <c r="K158" s="60">
        <v>0.50620370370370371</v>
      </c>
      <c r="L158" s="20">
        <v>172.119</v>
      </c>
      <c r="M158" s="18">
        <f>L158*E158</f>
        <v>5.9501538299999996</v>
      </c>
      <c r="N158" s="1">
        <v>44791</v>
      </c>
      <c r="O158">
        <v>2</v>
      </c>
      <c r="P158" t="s">
        <v>33</v>
      </c>
      <c r="Q158">
        <v>1</v>
      </c>
      <c r="R158" t="s">
        <v>35</v>
      </c>
      <c r="S158" s="60">
        <v>0.43679398148148146</v>
      </c>
      <c r="T158" s="26">
        <v>274.37299999999999</v>
      </c>
      <c r="U158" s="23">
        <f>T158*E158</f>
        <v>9.4850746099999981</v>
      </c>
      <c r="V158" s="15">
        <f>T158/L158</f>
        <v>1.5940889733265937</v>
      </c>
      <c r="W158" s="15">
        <f>T158-L158</f>
        <v>102.25399999999999</v>
      </c>
      <c r="X158" s="15">
        <f>U158-M158</f>
        <v>3.5349207799999984</v>
      </c>
      <c r="Y158" s="51" t="s">
        <v>53</v>
      </c>
      <c r="Z158" t="s">
        <v>120</v>
      </c>
    </row>
    <row r="159" spans="1:26" x14ac:dyDescent="0.35">
      <c r="A159" t="s">
        <v>113</v>
      </c>
      <c r="B159" t="s">
        <v>73</v>
      </c>
      <c r="C159" t="s">
        <v>28</v>
      </c>
      <c r="D159" s="59">
        <v>31.5</v>
      </c>
      <c r="E159" s="54">
        <v>2.3709999999999998E-2</v>
      </c>
      <c r="F159" s="1">
        <v>44788</v>
      </c>
      <c r="G159">
        <v>1</v>
      </c>
      <c r="H159" t="s">
        <v>29</v>
      </c>
      <c r="I159">
        <v>2</v>
      </c>
      <c r="J159" t="s">
        <v>35</v>
      </c>
      <c r="K159" s="60">
        <v>0.49129629629629629</v>
      </c>
      <c r="L159" s="20">
        <v>173.07</v>
      </c>
      <c r="M159" s="18">
        <f>L159*E159</f>
        <v>4.1034896999999999</v>
      </c>
      <c r="N159" s="1">
        <v>44788</v>
      </c>
      <c r="O159">
        <v>1</v>
      </c>
      <c r="P159" t="s">
        <v>29</v>
      </c>
      <c r="Q159">
        <v>2</v>
      </c>
      <c r="R159" t="s">
        <v>35</v>
      </c>
      <c r="S159" s="56">
        <v>0.49129629629629629</v>
      </c>
      <c r="T159" s="26">
        <v>400.84699999999998</v>
      </c>
      <c r="U159" s="23">
        <f>T159*E159</f>
        <v>9.504082369999999</v>
      </c>
      <c r="V159" s="15">
        <f>T159/L159</f>
        <v>2.3160975327902005</v>
      </c>
      <c r="W159" s="15">
        <f>T159-L159</f>
        <v>227.77699999999999</v>
      </c>
      <c r="X159" s="15">
        <f>U159-M159</f>
        <v>5.4005926699999991</v>
      </c>
      <c r="Y159" s="57" t="s">
        <v>31</v>
      </c>
    </row>
    <row r="160" spans="1:26" x14ac:dyDescent="0.35">
      <c r="A160" t="s">
        <v>114</v>
      </c>
      <c r="B160" t="s">
        <v>73</v>
      </c>
      <c r="C160" t="s">
        <v>28</v>
      </c>
      <c r="D160" s="59">
        <v>31.5</v>
      </c>
      <c r="E160" s="54">
        <v>3.1699999999999999E-2</v>
      </c>
      <c r="F160" s="1">
        <v>44788</v>
      </c>
      <c r="G160">
        <v>3</v>
      </c>
      <c r="H160" t="s">
        <v>29</v>
      </c>
      <c r="I160">
        <v>2</v>
      </c>
      <c r="J160" t="s">
        <v>35</v>
      </c>
      <c r="K160" s="60">
        <v>0.52923611111111113</v>
      </c>
      <c r="L160" s="20">
        <v>211.41300000000001</v>
      </c>
      <c r="M160" s="18">
        <f>L160*E160</f>
        <v>6.7017921000000005</v>
      </c>
      <c r="N160" s="1">
        <v>44788</v>
      </c>
      <c r="O160">
        <v>3</v>
      </c>
      <c r="P160" t="s">
        <v>29</v>
      </c>
      <c r="Q160">
        <v>2</v>
      </c>
      <c r="R160" t="s">
        <v>35</v>
      </c>
      <c r="S160" s="56">
        <v>0.52923611111111113</v>
      </c>
      <c r="T160" s="26">
        <v>473.81200000000001</v>
      </c>
      <c r="U160" s="23">
        <f>T160*E160</f>
        <v>15.0198404</v>
      </c>
      <c r="V160" s="15">
        <f>T160/L160</f>
        <v>2.2411677616797454</v>
      </c>
      <c r="W160" s="15">
        <f>T160-L160</f>
        <v>262.399</v>
      </c>
      <c r="X160" s="15">
        <f>U160-M160</f>
        <v>8.3180482999999992</v>
      </c>
      <c r="Y160" s="57" t="s">
        <v>31</v>
      </c>
    </row>
    <row r="161" spans="1:26" x14ac:dyDescent="0.35">
      <c r="A161" t="s">
        <v>115</v>
      </c>
      <c r="B161" t="s">
        <v>73</v>
      </c>
      <c r="C161" t="s">
        <v>28</v>
      </c>
      <c r="D161" s="59">
        <v>31.5</v>
      </c>
      <c r="E161" s="54">
        <v>2.7879999999999999E-2</v>
      </c>
      <c r="F161" s="1">
        <v>44789</v>
      </c>
      <c r="G161">
        <v>3</v>
      </c>
      <c r="H161" t="s">
        <v>33</v>
      </c>
      <c r="I161">
        <v>1</v>
      </c>
      <c r="J161" t="s">
        <v>30</v>
      </c>
      <c r="K161" s="60">
        <v>0.72140046296296301</v>
      </c>
      <c r="L161" s="20">
        <v>181.364</v>
      </c>
      <c r="M161" s="18">
        <f>L161*E161</f>
        <v>5.0564283200000002</v>
      </c>
      <c r="N161" s="1">
        <v>44789</v>
      </c>
      <c r="O161">
        <v>3</v>
      </c>
      <c r="P161" t="s">
        <v>33</v>
      </c>
      <c r="Q161">
        <v>1</v>
      </c>
      <c r="R161" t="s">
        <v>30</v>
      </c>
      <c r="S161" s="60">
        <v>0.72140046296296301</v>
      </c>
      <c r="T161" s="26">
        <v>386.79399999999998</v>
      </c>
      <c r="U161" s="23">
        <f>T161*E161</f>
        <v>10.783816719999999</v>
      </c>
      <c r="V161" s="15">
        <f>T161/L161</f>
        <v>2.1326944707880284</v>
      </c>
      <c r="W161" s="15">
        <f>T161-L161</f>
        <v>205.42999999999998</v>
      </c>
      <c r="X161" s="15">
        <f>U161-M161</f>
        <v>5.7273883999999988</v>
      </c>
      <c r="Y161" s="57" t="s">
        <v>31</v>
      </c>
    </row>
    <row r="162" spans="1:26" x14ac:dyDescent="0.35">
      <c r="A162" t="s">
        <v>117</v>
      </c>
      <c r="B162" t="s">
        <v>73</v>
      </c>
      <c r="C162" t="s">
        <v>28</v>
      </c>
      <c r="D162" s="59">
        <v>31.5</v>
      </c>
      <c r="E162" s="54">
        <v>2.8799999999999999E-2</v>
      </c>
      <c r="F162" s="1">
        <v>44790</v>
      </c>
      <c r="G162">
        <v>4</v>
      </c>
      <c r="H162" t="s">
        <v>33</v>
      </c>
      <c r="I162">
        <v>1</v>
      </c>
      <c r="J162" t="s">
        <v>35</v>
      </c>
      <c r="K162" s="60">
        <v>0.48799768518518521</v>
      </c>
      <c r="L162" s="20">
        <v>248.70599999999999</v>
      </c>
      <c r="M162" s="18">
        <f>L162*E162</f>
        <v>7.1627327999999997</v>
      </c>
      <c r="N162" s="1">
        <v>44790</v>
      </c>
      <c r="O162">
        <v>4</v>
      </c>
      <c r="P162" t="s">
        <v>33</v>
      </c>
      <c r="Q162">
        <v>1</v>
      </c>
      <c r="R162" t="s">
        <v>35</v>
      </c>
      <c r="S162" s="60">
        <v>0.48799768518518521</v>
      </c>
      <c r="T162" s="26">
        <v>374.63400000000001</v>
      </c>
      <c r="U162" s="23">
        <f>T162*E162</f>
        <v>10.7894592</v>
      </c>
      <c r="V162" s="15">
        <f>T162/L162</f>
        <v>1.5063327784613159</v>
      </c>
      <c r="W162" s="15">
        <f>T162-L162</f>
        <v>125.92800000000003</v>
      </c>
      <c r="X162" s="15">
        <f>U162-M162</f>
        <v>3.6267263999999999</v>
      </c>
      <c r="Y162" s="57" t="s">
        <v>31</v>
      </c>
      <c r="Z162" t="s">
        <v>118</v>
      </c>
    </row>
    <row r="163" spans="1:26" x14ac:dyDescent="0.35">
      <c r="A163" t="s">
        <v>116</v>
      </c>
      <c r="B163" t="s">
        <v>73</v>
      </c>
      <c r="C163" t="s">
        <v>28</v>
      </c>
      <c r="D163" s="59">
        <v>31.5</v>
      </c>
      <c r="E163" s="54">
        <v>1.345E-2</v>
      </c>
      <c r="F163" s="1">
        <v>44789</v>
      </c>
      <c r="G163">
        <v>3</v>
      </c>
      <c r="H163" t="s">
        <v>29</v>
      </c>
      <c r="I163">
        <v>2</v>
      </c>
      <c r="J163" t="s">
        <v>30</v>
      </c>
      <c r="K163" s="60">
        <v>0.73373842592592586</v>
      </c>
      <c r="L163" s="20">
        <v>298.34399999999999</v>
      </c>
      <c r="M163" s="18">
        <f>L163*E163</f>
        <v>4.0127268000000003</v>
      </c>
      <c r="N163" s="1">
        <v>44789</v>
      </c>
      <c r="O163">
        <v>3</v>
      </c>
      <c r="P163" t="s">
        <v>29</v>
      </c>
      <c r="Q163">
        <v>2</v>
      </c>
      <c r="R163" t="s">
        <v>30</v>
      </c>
      <c r="S163" s="60">
        <v>0.73373842592592586</v>
      </c>
      <c r="T163" s="26">
        <v>525.27599999999995</v>
      </c>
      <c r="U163" s="23">
        <f>T163*E163</f>
        <v>7.0649621999999992</v>
      </c>
      <c r="V163" s="15">
        <f>T163/L163</f>
        <v>1.7606387257662295</v>
      </c>
      <c r="W163" s="15">
        <f>T163-L163</f>
        <v>226.93199999999996</v>
      </c>
      <c r="X163" s="15">
        <f>U163-M163</f>
        <v>3.0522353999999989</v>
      </c>
      <c r="Y163" s="57" t="s">
        <v>31</v>
      </c>
    </row>
    <row r="164" spans="1:26" x14ac:dyDescent="0.35">
      <c r="A164" t="s">
        <v>110</v>
      </c>
      <c r="B164" t="s">
        <v>73</v>
      </c>
      <c r="C164" t="s">
        <v>28</v>
      </c>
      <c r="D164" s="59">
        <v>31.5</v>
      </c>
      <c r="E164" s="54">
        <v>2.418E-2</v>
      </c>
      <c r="F164" s="1">
        <v>44787</v>
      </c>
      <c r="G164">
        <v>2</v>
      </c>
      <c r="H164" t="s">
        <v>29</v>
      </c>
      <c r="I164">
        <v>2</v>
      </c>
      <c r="J164" t="s">
        <v>35</v>
      </c>
      <c r="K164" s="60">
        <v>0.54062500000000002</v>
      </c>
      <c r="L164" s="20">
        <v>222.76499999999999</v>
      </c>
      <c r="M164" s="18">
        <f>L164*E164</f>
        <v>5.3864576999999993</v>
      </c>
      <c r="N164" s="1">
        <v>44785</v>
      </c>
      <c r="O164">
        <v>2</v>
      </c>
      <c r="P164" t="s">
        <v>29</v>
      </c>
      <c r="Q164">
        <v>2</v>
      </c>
      <c r="R164" t="s">
        <v>35</v>
      </c>
      <c r="S164" s="56">
        <v>0.54062500000000002</v>
      </c>
      <c r="T164" s="26">
        <v>453.13619999999997</v>
      </c>
      <c r="U164" s="23">
        <f>T164*E164</f>
        <v>10.956833315999999</v>
      </c>
      <c r="V164" s="15">
        <f>T164/L164</f>
        <v>2.0341445020537336</v>
      </c>
      <c r="W164" s="15">
        <f>T164-L164</f>
        <v>230.37119999999999</v>
      </c>
      <c r="X164" s="15">
        <f>U164-M164</f>
        <v>5.5703756159999998</v>
      </c>
      <c r="Y164" s="57" t="s">
        <v>31</v>
      </c>
    </row>
    <row r="165" spans="1:26" x14ac:dyDescent="0.35">
      <c r="A165" t="s">
        <v>141</v>
      </c>
      <c r="B165" t="s">
        <v>122</v>
      </c>
      <c r="C165" t="s">
        <v>28</v>
      </c>
      <c r="D165" s="59">
        <v>31.5</v>
      </c>
      <c r="E165" s="54">
        <v>4.0160000000000001E-2</v>
      </c>
      <c r="F165" s="1">
        <v>44789</v>
      </c>
      <c r="G165">
        <v>3</v>
      </c>
      <c r="H165" t="s">
        <v>33</v>
      </c>
      <c r="I165">
        <v>1</v>
      </c>
      <c r="J165" t="s">
        <v>35</v>
      </c>
      <c r="K165" s="60">
        <v>0.46718750000000003</v>
      </c>
      <c r="L165" s="20">
        <v>209.67400000000001</v>
      </c>
      <c r="M165" s="18">
        <f>L165*E165</f>
        <v>8.4205078400000009</v>
      </c>
      <c r="N165" s="1">
        <v>44789</v>
      </c>
      <c r="O165">
        <v>3</v>
      </c>
      <c r="P165" t="s">
        <v>33</v>
      </c>
      <c r="Q165">
        <v>1</v>
      </c>
      <c r="R165" t="s">
        <v>35</v>
      </c>
      <c r="S165" s="60">
        <v>0.46718750000000003</v>
      </c>
      <c r="T165" s="26">
        <v>295.85399999999998</v>
      </c>
      <c r="U165" s="23">
        <f>T165*E165</f>
        <v>11.88149664</v>
      </c>
      <c r="V165" s="15">
        <f>T165/L165</f>
        <v>1.4110190104638629</v>
      </c>
      <c r="W165" s="15">
        <f>T165-L165</f>
        <v>86.179999999999978</v>
      </c>
      <c r="X165" s="15">
        <f>U165-M165</f>
        <v>3.4609887999999991</v>
      </c>
      <c r="Y165" s="57" t="s">
        <v>31</v>
      </c>
    </row>
    <row r="166" spans="1:26" x14ac:dyDescent="0.35">
      <c r="A166" t="s">
        <v>142</v>
      </c>
      <c r="B166" t="s">
        <v>122</v>
      </c>
      <c r="C166" t="s">
        <v>28</v>
      </c>
      <c r="D166" s="59">
        <v>31.5</v>
      </c>
      <c r="E166" s="54">
        <v>4.0050000000000002E-2</v>
      </c>
      <c r="F166" s="1">
        <v>44788</v>
      </c>
      <c r="G166">
        <v>4</v>
      </c>
      <c r="H166" t="s">
        <v>29</v>
      </c>
      <c r="I166">
        <v>2</v>
      </c>
      <c r="J166" t="s">
        <v>35</v>
      </c>
      <c r="K166" s="60">
        <v>0.54806712962962967</v>
      </c>
      <c r="L166" s="20">
        <v>240.858</v>
      </c>
      <c r="M166" s="18">
        <f>L166*E166</f>
        <v>9.6463629000000015</v>
      </c>
      <c r="N166" s="1">
        <v>44791</v>
      </c>
      <c r="O166">
        <v>3</v>
      </c>
      <c r="P166" t="s">
        <v>33</v>
      </c>
      <c r="Q166">
        <v>1</v>
      </c>
      <c r="R166" t="s">
        <v>35</v>
      </c>
      <c r="S166" s="60">
        <v>0.49546296296296299</v>
      </c>
      <c r="T166" s="26">
        <v>352.59800000000001</v>
      </c>
      <c r="U166" s="23">
        <f>T166*E166</f>
        <v>14.121549900000002</v>
      </c>
      <c r="V166" s="15">
        <f>T166/L166</f>
        <v>1.4639248021655913</v>
      </c>
      <c r="W166" s="15">
        <f>T166-L166</f>
        <v>111.74000000000001</v>
      </c>
      <c r="X166" s="15">
        <f>U166-M166</f>
        <v>4.475187</v>
      </c>
      <c r="Y166" s="57" t="s">
        <v>31</v>
      </c>
    </row>
    <row r="167" spans="1:26" x14ac:dyDescent="0.35">
      <c r="A167" t="s">
        <v>139</v>
      </c>
      <c r="B167" t="s">
        <v>122</v>
      </c>
      <c r="C167" t="s">
        <v>28</v>
      </c>
      <c r="D167" s="59">
        <v>31.5</v>
      </c>
      <c r="E167" s="54">
        <v>4.2349999999999999E-2</v>
      </c>
      <c r="F167" s="1">
        <v>44788</v>
      </c>
      <c r="G167">
        <v>4</v>
      </c>
      <c r="H167" t="s">
        <v>33</v>
      </c>
      <c r="I167">
        <v>1</v>
      </c>
      <c r="J167" t="s">
        <v>35</v>
      </c>
      <c r="K167" s="60">
        <v>0.53597222222222218</v>
      </c>
      <c r="L167" s="20">
        <v>168.75299999999999</v>
      </c>
      <c r="M167" s="18">
        <f>L167*E167</f>
        <v>7.1466895499999996</v>
      </c>
      <c r="N167" s="1">
        <v>44788</v>
      </c>
      <c r="O167">
        <v>4</v>
      </c>
      <c r="P167" t="s">
        <v>33</v>
      </c>
      <c r="Q167">
        <v>1</v>
      </c>
      <c r="R167" t="s">
        <v>35</v>
      </c>
      <c r="S167" s="56">
        <v>0.53597222222222218</v>
      </c>
      <c r="T167" s="26">
        <v>394.14400000000001</v>
      </c>
      <c r="U167" s="23">
        <f>T167*E167</f>
        <v>16.691998399999999</v>
      </c>
      <c r="V167" s="15">
        <f>T167/L167</f>
        <v>2.3356266258970213</v>
      </c>
      <c r="W167" s="15">
        <f>T167-L167</f>
        <v>225.39100000000002</v>
      </c>
      <c r="X167" s="15">
        <f>U167-M167</f>
        <v>9.5453088499999996</v>
      </c>
      <c r="Y167" s="57" t="s">
        <v>31</v>
      </c>
      <c r="Z167" t="s">
        <v>140</v>
      </c>
    </row>
    <row r="168" spans="1:26" x14ac:dyDescent="0.35">
      <c r="A168" t="s">
        <v>138</v>
      </c>
      <c r="B168" t="s">
        <v>122</v>
      </c>
      <c r="C168" t="s">
        <v>28</v>
      </c>
      <c r="D168" s="59">
        <v>31.5</v>
      </c>
      <c r="E168" s="54">
        <v>1.8290000000000001E-2</v>
      </c>
      <c r="F168" s="1">
        <v>44787</v>
      </c>
      <c r="G168">
        <v>2</v>
      </c>
      <c r="H168" t="s">
        <v>33</v>
      </c>
      <c r="I168">
        <v>1</v>
      </c>
      <c r="J168" t="s">
        <v>35</v>
      </c>
      <c r="K168" s="60">
        <v>0.52634259259259253</v>
      </c>
      <c r="L168" s="20">
        <v>224.70500000000001</v>
      </c>
      <c r="M168" s="18">
        <f>L168*E168</f>
        <v>4.1098544500000003</v>
      </c>
      <c r="N168" s="1">
        <v>44785</v>
      </c>
      <c r="O168">
        <v>2</v>
      </c>
      <c r="P168" t="s">
        <v>33</v>
      </c>
      <c r="Q168">
        <v>1</v>
      </c>
      <c r="R168" t="s">
        <v>35</v>
      </c>
      <c r="S168" s="56">
        <v>0.52634259259259253</v>
      </c>
      <c r="T168" s="26">
        <v>497.93099999999998</v>
      </c>
      <c r="U168" s="23">
        <f>T168*E168</f>
        <v>9.1071579899999993</v>
      </c>
      <c r="V168" s="15">
        <f>T168/L168</f>
        <v>2.2159319997329829</v>
      </c>
      <c r="W168" s="15">
        <f>T168-L168</f>
        <v>273.226</v>
      </c>
      <c r="X168" s="15">
        <f>U168-M168</f>
        <v>4.997303539999999</v>
      </c>
      <c r="Y168" s="57" t="s">
        <v>31</v>
      </c>
    </row>
    <row r="169" spans="1:26" x14ac:dyDescent="0.35">
      <c r="A169" t="s">
        <v>193</v>
      </c>
      <c r="B169" t="s">
        <v>144</v>
      </c>
      <c r="C169" t="s">
        <v>145</v>
      </c>
      <c r="D169" s="59">
        <v>31.5</v>
      </c>
      <c r="E169" s="54">
        <v>3.7920000000000002E-2</v>
      </c>
      <c r="F169" s="1">
        <v>44790</v>
      </c>
      <c r="G169">
        <v>2</v>
      </c>
      <c r="H169" t="s">
        <v>33</v>
      </c>
      <c r="I169">
        <v>1</v>
      </c>
      <c r="J169" t="s">
        <v>35</v>
      </c>
      <c r="K169" s="60">
        <v>0.4392476851851852</v>
      </c>
      <c r="L169" s="20">
        <v>200.08199999999999</v>
      </c>
      <c r="M169" s="18">
        <f>L169*E169</f>
        <v>7.5871094399999999</v>
      </c>
      <c r="N169" s="1">
        <v>44790</v>
      </c>
      <c r="O169">
        <v>2</v>
      </c>
      <c r="P169" t="s">
        <v>33</v>
      </c>
      <c r="Q169">
        <v>1</v>
      </c>
      <c r="R169" t="s">
        <v>35</v>
      </c>
      <c r="S169" s="60">
        <v>0.4392476851851852</v>
      </c>
      <c r="T169" s="26">
        <v>433.88</v>
      </c>
      <c r="U169" s="23">
        <f>T169*E169</f>
        <v>16.452729600000001</v>
      </c>
      <c r="V169" s="15">
        <f>T169/L169</f>
        <v>2.1685109105266842</v>
      </c>
      <c r="W169" s="15">
        <f>T169-L169</f>
        <v>233.798</v>
      </c>
      <c r="X169" s="15">
        <f>U169-M169</f>
        <v>8.8656201600000024</v>
      </c>
      <c r="Y169" s="51" t="s">
        <v>53</v>
      </c>
    </row>
    <row r="170" spans="1:26" x14ac:dyDescent="0.35">
      <c r="A170" t="s">
        <v>194</v>
      </c>
      <c r="B170" t="s">
        <v>144</v>
      </c>
      <c r="C170" t="s">
        <v>145</v>
      </c>
      <c r="D170" s="59">
        <v>31.5</v>
      </c>
      <c r="E170" s="54">
        <v>5.0999999999999997E-2</v>
      </c>
      <c r="F170" s="1">
        <v>44790</v>
      </c>
      <c r="G170">
        <v>3</v>
      </c>
      <c r="H170" t="s">
        <v>29</v>
      </c>
      <c r="I170">
        <v>2</v>
      </c>
      <c r="J170" t="s">
        <v>35</v>
      </c>
      <c r="K170" s="60">
        <v>0.48059027777777774</v>
      </c>
      <c r="L170" s="20">
        <v>203.99700000000001</v>
      </c>
      <c r="M170" s="18">
        <f>L170*E170</f>
        <v>10.403847000000001</v>
      </c>
      <c r="N170" s="1">
        <v>44790</v>
      </c>
      <c r="O170">
        <v>3</v>
      </c>
      <c r="P170" t="s">
        <v>29</v>
      </c>
      <c r="Q170">
        <v>2</v>
      </c>
      <c r="R170" t="s">
        <v>35</v>
      </c>
      <c r="S170" s="60">
        <v>0.48059027777777774</v>
      </c>
      <c r="T170" s="26">
        <v>395.88900000000001</v>
      </c>
      <c r="U170" s="23">
        <f>T170*E170</f>
        <v>20.190338999999998</v>
      </c>
      <c r="V170" s="15">
        <f>T170/L170</f>
        <v>1.9406608920719421</v>
      </c>
      <c r="W170" s="15">
        <f>T170-L170</f>
        <v>191.892</v>
      </c>
      <c r="X170" s="15">
        <f>U170-M170</f>
        <v>9.7864919999999973</v>
      </c>
      <c r="Y170" s="57" t="s">
        <v>31</v>
      </c>
      <c r="Z170" t="s">
        <v>192</v>
      </c>
    </row>
    <row r="171" spans="1:26" x14ac:dyDescent="0.35">
      <c r="A171" t="s">
        <v>195</v>
      </c>
      <c r="B171" t="s">
        <v>144</v>
      </c>
      <c r="C171" t="s">
        <v>145</v>
      </c>
      <c r="D171" s="59">
        <v>31.5</v>
      </c>
      <c r="E171" s="54">
        <v>3.2239999999999998E-2</v>
      </c>
      <c r="F171" s="1">
        <v>44790</v>
      </c>
      <c r="G171">
        <v>1</v>
      </c>
      <c r="H171" t="s">
        <v>29</v>
      </c>
      <c r="I171">
        <v>2</v>
      </c>
      <c r="J171" t="s">
        <v>30</v>
      </c>
      <c r="K171" s="60">
        <v>0.70810185185185182</v>
      </c>
      <c r="L171" s="20">
        <v>172.68</v>
      </c>
      <c r="M171" s="18">
        <f>L171*E171</f>
        <v>5.5672031999999998</v>
      </c>
      <c r="N171" s="1">
        <v>44790</v>
      </c>
      <c r="O171">
        <v>1</v>
      </c>
      <c r="P171" t="s">
        <v>29</v>
      </c>
      <c r="Q171">
        <v>2</v>
      </c>
      <c r="R171" t="s">
        <v>30</v>
      </c>
      <c r="S171" s="60">
        <v>0.70810185185185182</v>
      </c>
      <c r="T171" s="26">
        <v>510.00599999999997</v>
      </c>
      <c r="U171" s="23">
        <f>T171*E171</f>
        <v>16.44259344</v>
      </c>
      <c r="V171" s="15">
        <f>T171/L171</f>
        <v>2.9534746351633077</v>
      </c>
      <c r="W171" s="15">
        <f>T171-L171</f>
        <v>337.32599999999996</v>
      </c>
      <c r="X171" s="15">
        <f>U171-M171</f>
        <v>10.87539024</v>
      </c>
      <c r="Y171" s="57" t="s">
        <v>31</v>
      </c>
    </row>
    <row r="172" spans="1:26" x14ac:dyDescent="0.35">
      <c r="A172" t="s">
        <v>189</v>
      </c>
      <c r="B172" t="s">
        <v>144</v>
      </c>
      <c r="C172" t="s">
        <v>145</v>
      </c>
      <c r="D172" s="59">
        <v>31.5</v>
      </c>
      <c r="E172" s="54">
        <v>4.8800000000000003E-2</v>
      </c>
      <c r="F172" s="1">
        <v>44788</v>
      </c>
      <c r="G172">
        <v>1</v>
      </c>
      <c r="H172" t="s">
        <v>33</v>
      </c>
      <c r="I172">
        <v>1</v>
      </c>
      <c r="J172" t="s">
        <v>35</v>
      </c>
      <c r="K172" s="60">
        <v>0.47954861111111113</v>
      </c>
      <c r="L172" s="20">
        <v>144.155</v>
      </c>
      <c r="M172" s="18">
        <f>L172*E172</f>
        <v>7.0347640000000009</v>
      </c>
      <c r="N172" s="1">
        <v>44788</v>
      </c>
      <c r="O172">
        <v>1</v>
      </c>
      <c r="P172" t="s">
        <v>33</v>
      </c>
      <c r="Q172">
        <v>1</v>
      </c>
      <c r="R172" t="s">
        <v>35</v>
      </c>
      <c r="S172" s="56">
        <v>0.47954861111111113</v>
      </c>
      <c r="T172" s="26">
        <v>417.40699999999998</v>
      </c>
      <c r="U172" s="23">
        <f>T172*E172</f>
        <v>20.369461600000001</v>
      </c>
      <c r="V172" s="15">
        <f>T172/L172</f>
        <v>2.895542991918421</v>
      </c>
      <c r="W172" s="15">
        <f>T172-L172</f>
        <v>273.25199999999995</v>
      </c>
      <c r="X172" s="15">
        <f>U172-M172</f>
        <v>13.3346976</v>
      </c>
      <c r="Y172" s="57" t="s">
        <v>31</v>
      </c>
    </row>
    <row r="173" spans="1:26" x14ac:dyDescent="0.35">
      <c r="A173" t="s">
        <v>168</v>
      </c>
      <c r="B173" t="s">
        <v>144</v>
      </c>
      <c r="C173" t="s">
        <v>145</v>
      </c>
      <c r="D173" s="59">
        <v>31.5</v>
      </c>
      <c r="E173" s="54">
        <v>3.0599999999999999E-2</v>
      </c>
      <c r="F173" s="1">
        <v>44790</v>
      </c>
      <c r="G173">
        <v>1</v>
      </c>
      <c r="H173" t="s">
        <v>33</v>
      </c>
      <c r="I173">
        <v>1</v>
      </c>
      <c r="J173" t="s">
        <v>35</v>
      </c>
      <c r="K173" s="60">
        <v>0.4203587962962963</v>
      </c>
      <c r="L173" s="20">
        <v>148.00299999999999</v>
      </c>
      <c r="M173" s="18">
        <f>L173*E173</f>
        <v>4.5288917999999994</v>
      </c>
      <c r="N173" s="1">
        <v>44790</v>
      </c>
      <c r="O173">
        <v>1</v>
      </c>
      <c r="P173" t="s">
        <v>33</v>
      </c>
      <c r="Q173">
        <v>1</v>
      </c>
      <c r="R173" t="s">
        <v>35</v>
      </c>
      <c r="S173" s="60">
        <v>0.4203587962962963</v>
      </c>
      <c r="T173" s="26">
        <v>362.72399999999999</v>
      </c>
      <c r="U173" s="23">
        <f>T173*E173</f>
        <v>11.099354399999999</v>
      </c>
      <c r="V173" s="15">
        <f>T173/L173</f>
        <v>2.4507881596994658</v>
      </c>
      <c r="W173" s="15">
        <f>T173-L173</f>
        <v>214.721</v>
      </c>
      <c r="X173" s="15">
        <f>U173-M173</f>
        <v>6.5704625999999999</v>
      </c>
      <c r="Y173" s="57" t="s">
        <v>31</v>
      </c>
      <c r="Z173" t="s">
        <v>169</v>
      </c>
    </row>
    <row r="174" spans="1:26" x14ac:dyDescent="0.35">
      <c r="A174" t="s">
        <v>167</v>
      </c>
      <c r="B174" t="s">
        <v>144</v>
      </c>
      <c r="C174" t="s">
        <v>145</v>
      </c>
      <c r="D174" s="59">
        <v>31.5</v>
      </c>
      <c r="E174" s="54">
        <v>3.0810000000000001E-2</v>
      </c>
      <c r="F174" s="1">
        <v>44789</v>
      </c>
      <c r="G174">
        <v>4</v>
      </c>
      <c r="H174" t="s">
        <v>29</v>
      </c>
      <c r="I174">
        <v>2</v>
      </c>
      <c r="J174" t="s">
        <v>35</v>
      </c>
      <c r="K174" s="60">
        <v>0.4982638888888889</v>
      </c>
      <c r="L174" s="20">
        <v>242.989</v>
      </c>
      <c r="M174" s="18">
        <f>L174*E174</f>
        <v>7.4864910900000003</v>
      </c>
      <c r="N174" s="1">
        <v>44789</v>
      </c>
      <c r="O174">
        <v>4</v>
      </c>
      <c r="P174" t="s">
        <v>29</v>
      </c>
      <c r="Q174">
        <v>2</v>
      </c>
      <c r="R174" t="s">
        <v>35</v>
      </c>
      <c r="S174" s="60">
        <v>0.4982638888888889</v>
      </c>
      <c r="T174" s="26">
        <v>536.81200000000001</v>
      </c>
      <c r="U174" s="23">
        <f>T174*E174</f>
        <v>16.539177720000001</v>
      </c>
      <c r="V174" s="15">
        <f>T174/L174</f>
        <v>2.2092028857273376</v>
      </c>
      <c r="W174" s="15">
        <f>T174-L174</f>
        <v>293.82299999999998</v>
      </c>
      <c r="X174" s="15">
        <f>U174-M174</f>
        <v>9.0526866300000002</v>
      </c>
      <c r="Y174" s="57" t="s">
        <v>31</v>
      </c>
    </row>
    <row r="175" spans="1:26" x14ac:dyDescent="0.35">
      <c r="A175" t="s">
        <v>188</v>
      </c>
      <c r="B175" t="s">
        <v>144</v>
      </c>
      <c r="C175" t="s">
        <v>145</v>
      </c>
      <c r="D175" s="59">
        <v>31.5</v>
      </c>
      <c r="E175" s="54">
        <v>4.7100000000000003E-2</v>
      </c>
      <c r="F175" s="1">
        <v>44787</v>
      </c>
      <c r="G175">
        <v>3</v>
      </c>
      <c r="H175" t="s">
        <v>33</v>
      </c>
      <c r="I175">
        <v>1</v>
      </c>
      <c r="J175" t="s">
        <v>35</v>
      </c>
      <c r="K175" s="60">
        <v>0.55215277777777783</v>
      </c>
      <c r="L175" s="20">
        <v>156.91200000000001</v>
      </c>
      <c r="M175" s="18">
        <f>L175*E175</f>
        <v>7.3905552000000005</v>
      </c>
      <c r="N175" s="1">
        <v>44785</v>
      </c>
      <c r="O175">
        <v>3</v>
      </c>
      <c r="P175" t="s">
        <v>33</v>
      </c>
      <c r="Q175">
        <v>1</v>
      </c>
      <c r="R175" t="s">
        <v>35</v>
      </c>
      <c r="S175" s="56">
        <v>0.55215277777777783</v>
      </c>
      <c r="T175" s="26">
        <v>458.928</v>
      </c>
      <c r="U175" s="23">
        <f>T175*E175</f>
        <v>21.615508800000001</v>
      </c>
      <c r="V175" s="15">
        <f>T175/L175</f>
        <v>2.924747629244417</v>
      </c>
      <c r="W175" s="15">
        <f>T175-L175</f>
        <v>302.01599999999996</v>
      </c>
      <c r="X175" s="15">
        <f>U175-M175</f>
        <v>14.224953599999999</v>
      </c>
      <c r="Y175" s="57" t="s">
        <v>31</v>
      </c>
    </row>
    <row r="176" spans="1:26" x14ac:dyDescent="0.35">
      <c r="A176" t="s">
        <v>191</v>
      </c>
      <c r="B176" t="s">
        <v>144</v>
      </c>
      <c r="C176" t="s">
        <v>145</v>
      </c>
      <c r="D176" s="59">
        <v>31.5</v>
      </c>
      <c r="E176" s="54">
        <v>4.5400000000000003E-2</v>
      </c>
      <c r="F176" s="1">
        <v>44790</v>
      </c>
      <c r="G176">
        <v>1</v>
      </c>
      <c r="H176" t="s">
        <v>29</v>
      </c>
      <c r="I176">
        <v>2</v>
      </c>
      <c r="J176" t="s">
        <v>35</v>
      </c>
      <c r="K176" s="60">
        <v>0.43193287037037037</v>
      </c>
      <c r="L176" s="20">
        <v>209.041</v>
      </c>
      <c r="M176" s="18">
        <f>L176*E176</f>
        <v>9.4904614000000009</v>
      </c>
      <c r="N176" s="1">
        <v>44790</v>
      </c>
      <c r="O176">
        <v>1</v>
      </c>
      <c r="P176" t="s">
        <v>29</v>
      </c>
      <c r="Q176">
        <v>2</v>
      </c>
      <c r="R176" t="s">
        <v>35</v>
      </c>
      <c r="S176" s="60">
        <v>0.43193287037037037</v>
      </c>
      <c r="T176" s="26">
        <v>277.24299999999999</v>
      </c>
      <c r="U176" s="23">
        <f>T176*E176</f>
        <v>12.5868322</v>
      </c>
      <c r="V176" s="15">
        <f>T176/L176</f>
        <v>1.3262613554278826</v>
      </c>
      <c r="W176" s="15">
        <f>T176-L176</f>
        <v>68.201999999999998</v>
      </c>
      <c r="X176" s="15">
        <f>U176-M176</f>
        <v>3.096370799999999</v>
      </c>
      <c r="Y176" s="57" t="s">
        <v>31</v>
      </c>
      <c r="Z176" t="s">
        <v>192</v>
      </c>
    </row>
    <row r="177" spans="1:26" x14ac:dyDescent="0.35">
      <c r="A177" t="s">
        <v>190</v>
      </c>
      <c r="B177" t="s">
        <v>144</v>
      </c>
      <c r="C177" t="s">
        <v>145</v>
      </c>
      <c r="D177" s="59">
        <v>31.5</v>
      </c>
      <c r="E177" s="54">
        <v>3.6720000000000003E-2</v>
      </c>
      <c r="F177" s="1">
        <v>44789</v>
      </c>
      <c r="G177">
        <v>4</v>
      </c>
      <c r="H177" t="s">
        <v>33</v>
      </c>
      <c r="I177">
        <v>1</v>
      </c>
      <c r="J177" t="s">
        <v>35</v>
      </c>
      <c r="K177" s="60">
        <v>0.48568287037037039</v>
      </c>
      <c r="L177" s="20">
        <v>183.82</v>
      </c>
      <c r="M177" s="18">
        <f>L177*E177</f>
        <v>6.7498703999999998</v>
      </c>
      <c r="N177" s="1">
        <v>44789</v>
      </c>
      <c r="O177">
        <v>4</v>
      </c>
      <c r="P177" t="s">
        <v>33</v>
      </c>
      <c r="Q177">
        <v>1</v>
      </c>
      <c r="R177" t="s">
        <v>35</v>
      </c>
      <c r="S177" s="60">
        <v>0.48568287037037039</v>
      </c>
      <c r="T177" s="26">
        <v>346.04300000000001</v>
      </c>
      <c r="U177" s="23">
        <f>T177*E177</f>
        <v>12.706698960000001</v>
      </c>
      <c r="V177" s="15">
        <f>T177/L177</f>
        <v>1.8825100641932326</v>
      </c>
      <c r="W177" s="15">
        <f>T177-L177</f>
        <v>162.22300000000001</v>
      </c>
      <c r="X177" s="15">
        <f>U177-M177</f>
        <v>5.9568285600000008</v>
      </c>
      <c r="Y177" s="57" t="s">
        <v>31</v>
      </c>
    </row>
    <row r="178" spans="1:26" x14ac:dyDescent="0.35">
      <c r="A178" t="s">
        <v>228</v>
      </c>
      <c r="B178" t="s">
        <v>197</v>
      </c>
      <c r="C178" t="s">
        <v>145</v>
      </c>
      <c r="D178" s="59">
        <v>31.5</v>
      </c>
      <c r="E178" s="54">
        <v>4.9070000000000003E-2</v>
      </c>
      <c r="F178" s="1">
        <v>44789</v>
      </c>
      <c r="G178">
        <v>2</v>
      </c>
      <c r="H178" t="s">
        <v>33</v>
      </c>
      <c r="I178">
        <v>1</v>
      </c>
      <c r="J178" t="s">
        <v>30</v>
      </c>
      <c r="K178" s="60">
        <v>0.70193287037037033</v>
      </c>
      <c r="L178" s="20">
        <v>177.99</v>
      </c>
      <c r="M178" s="18">
        <f>L178*E178</f>
        <v>8.7339693</v>
      </c>
      <c r="N178" s="1">
        <v>44789</v>
      </c>
      <c r="O178">
        <v>2</v>
      </c>
      <c r="P178" t="s">
        <v>33</v>
      </c>
      <c r="Q178">
        <v>1</v>
      </c>
      <c r="R178" t="s">
        <v>30</v>
      </c>
      <c r="S178" s="60">
        <v>0.70193287037037033</v>
      </c>
      <c r="T178" s="26">
        <v>310.86900000000003</v>
      </c>
      <c r="U178" s="23">
        <f>T178*E178</f>
        <v>15.254341830000001</v>
      </c>
      <c r="V178" s="15">
        <f>T178/L178</f>
        <v>1.7465531771447835</v>
      </c>
      <c r="W178" s="15">
        <f>T178-L178</f>
        <v>132.87900000000002</v>
      </c>
      <c r="X178" s="15">
        <f>U178-M178</f>
        <v>6.5203725300000013</v>
      </c>
      <c r="Y178" s="57" t="s">
        <v>31</v>
      </c>
      <c r="Z178" t="s">
        <v>229</v>
      </c>
    </row>
    <row r="179" spans="1:26" x14ac:dyDescent="0.35">
      <c r="A179" t="s">
        <v>227</v>
      </c>
      <c r="B179" t="s">
        <v>197</v>
      </c>
      <c r="C179" t="s">
        <v>145</v>
      </c>
      <c r="D179" s="59">
        <v>31.5</v>
      </c>
      <c r="E179" s="54">
        <v>2.477E-2</v>
      </c>
      <c r="F179" s="1">
        <v>44789</v>
      </c>
      <c r="G179">
        <v>1</v>
      </c>
      <c r="H179" t="s">
        <v>33</v>
      </c>
      <c r="I179">
        <v>1</v>
      </c>
      <c r="J179" t="s">
        <v>35</v>
      </c>
      <c r="K179" s="60">
        <v>0.42638888888888887</v>
      </c>
      <c r="L179" s="20">
        <v>172.274</v>
      </c>
      <c r="M179" s="18">
        <f>L179*E179</f>
        <v>4.2672269800000002</v>
      </c>
      <c r="N179" s="1">
        <v>44789</v>
      </c>
      <c r="O179">
        <v>1</v>
      </c>
      <c r="P179" t="s">
        <v>33</v>
      </c>
      <c r="Q179">
        <v>1</v>
      </c>
      <c r="R179" t="s">
        <v>35</v>
      </c>
      <c r="S179" s="60">
        <v>0.42638888888888887</v>
      </c>
      <c r="T179" s="26">
        <v>458.17</v>
      </c>
      <c r="U179" s="23">
        <f>T179*E179</f>
        <v>11.348870900000001</v>
      </c>
      <c r="V179" s="15">
        <f>T179/L179</f>
        <v>2.6595423569430094</v>
      </c>
      <c r="W179" s="15">
        <f>T179-L179</f>
        <v>285.89600000000002</v>
      </c>
      <c r="X179" s="15">
        <f>U179-M179</f>
        <v>7.0816439200000012</v>
      </c>
      <c r="Y179" s="57" t="s">
        <v>31</v>
      </c>
    </row>
    <row r="180" spans="1:26" x14ac:dyDescent="0.35">
      <c r="A180" t="s">
        <v>232</v>
      </c>
      <c r="B180" t="s">
        <v>197</v>
      </c>
      <c r="C180" t="s">
        <v>145</v>
      </c>
      <c r="D180" s="59">
        <v>31.5</v>
      </c>
      <c r="E180" s="54">
        <v>5.2780000000000001E-2</v>
      </c>
      <c r="F180" s="1">
        <v>44789</v>
      </c>
      <c r="G180">
        <v>2</v>
      </c>
      <c r="H180" t="s">
        <v>29</v>
      </c>
      <c r="I180">
        <v>2</v>
      </c>
      <c r="J180" t="s">
        <v>35</v>
      </c>
      <c r="K180" s="60">
        <v>0.45952546296296298</v>
      </c>
      <c r="L180" s="20">
        <v>189.893</v>
      </c>
      <c r="M180" s="18">
        <f>L180*E180</f>
        <v>10.02255254</v>
      </c>
      <c r="N180" s="1">
        <v>44791</v>
      </c>
      <c r="O180">
        <v>2</v>
      </c>
      <c r="P180" t="s">
        <v>29</v>
      </c>
      <c r="Q180">
        <v>2</v>
      </c>
      <c r="R180" t="s">
        <v>35</v>
      </c>
      <c r="S180" s="60">
        <v>0.50914351851851858</v>
      </c>
      <c r="T180" s="26">
        <v>359.339</v>
      </c>
      <c r="U180" s="23">
        <f>T180*E180</f>
        <v>18.965912419999999</v>
      </c>
      <c r="V180" s="15">
        <f>T180/L180</f>
        <v>1.892323571695639</v>
      </c>
      <c r="W180" s="15">
        <f>T180-L180</f>
        <v>169.446</v>
      </c>
      <c r="X180" s="15">
        <f>U180-M180</f>
        <v>8.9433598799999992</v>
      </c>
      <c r="Y180" s="57" t="s">
        <v>31</v>
      </c>
    </row>
    <row r="181" spans="1:26" x14ac:dyDescent="0.35">
      <c r="A181" t="s">
        <v>230</v>
      </c>
      <c r="B181" t="s">
        <v>197</v>
      </c>
      <c r="C181" t="s">
        <v>145</v>
      </c>
      <c r="D181" s="59">
        <v>31.5</v>
      </c>
      <c r="E181" s="54">
        <v>4.0770000000000001E-2</v>
      </c>
      <c r="F181" s="1">
        <v>44790</v>
      </c>
      <c r="G181">
        <v>3</v>
      </c>
      <c r="H181" t="s">
        <v>33</v>
      </c>
      <c r="I181">
        <v>1</v>
      </c>
      <c r="J181" t="s">
        <v>35</v>
      </c>
      <c r="K181" s="60">
        <v>0.46221064814814811</v>
      </c>
      <c r="L181" s="20">
        <v>178.054</v>
      </c>
      <c r="M181" s="18">
        <f>L181*E181</f>
        <v>7.2592615800000004</v>
      </c>
      <c r="N181" s="1">
        <v>44790</v>
      </c>
      <c r="O181">
        <v>3</v>
      </c>
      <c r="P181" t="s">
        <v>33</v>
      </c>
      <c r="Q181">
        <v>1</v>
      </c>
      <c r="R181" t="s">
        <v>35</v>
      </c>
      <c r="S181" s="60">
        <v>0.46221064814814811</v>
      </c>
      <c r="T181" s="26">
        <v>295.47300000000001</v>
      </c>
      <c r="U181" s="23">
        <f>T181*E181</f>
        <v>12.046434210000001</v>
      </c>
      <c r="V181" s="15">
        <f>T181/L181</f>
        <v>1.65945724330821</v>
      </c>
      <c r="W181" s="15">
        <f>T181-L181</f>
        <v>117.41900000000001</v>
      </c>
      <c r="X181" s="15">
        <f>U181-M181</f>
        <v>4.7871726300000006</v>
      </c>
      <c r="Y181" s="57" t="s">
        <v>31</v>
      </c>
    </row>
    <row r="182" spans="1:26" x14ac:dyDescent="0.35">
      <c r="A182" t="s">
        <v>226</v>
      </c>
      <c r="B182" t="s">
        <v>197</v>
      </c>
      <c r="C182" t="s">
        <v>145</v>
      </c>
      <c r="D182" s="59">
        <v>31.5</v>
      </c>
      <c r="E182" s="54">
        <v>3.7920000000000002E-2</v>
      </c>
      <c r="F182" s="1">
        <v>44787</v>
      </c>
      <c r="G182">
        <v>1</v>
      </c>
      <c r="H182" t="s">
        <v>29</v>
      </c>
      <c r="I182">
        <v>2</v>
      </c>
      <c r="J182" t="s">
        <v>35</v>
      </c>
      <c r="K182" s="60">
        <v>0.51887731481481481</v>
      </c>
      <c r="L182" s="20">
        <v>158.09399999999999</v>
      </c>
      <c r="M182" s="18">
        <f>L182*E182</f>
        <v>5.9949244799999999</v>
      </c>
      <c r="N182" s="1">
        <v>44785</v>
      </c>
      <c r="O182">
        <v>1</v>
      </c>
      <c r="P182" t="s">
        <v>29</v>
      </c>
      <c r="Q182">
        <v>2</v>
      </c>
      <c r="R182" t="s">
        <v>35</v>
      </c>
      <c r="S182" s="56">
        <v>0.51887731481481481</v>
      </c>
      <c r="T182" s="26">
        <v>353.26299999999998</v>
      </c>
      <c r="U182" s="23">
        <f>T182*E182</f>
        <v>13.39573296</v>
      </c>
      <c r="V182" s="15">
        <f>T182/L182</f>
        <v>2.2345123787113996</v>
      </c>
      <c r="W182" s="15">
        <f>T182-L182</f>
        <v>195.16899999999998</v>
      </c>
      <c r="X182" s="15">
        <f>U182-M182</f>
        <v>7.4008084800000002</v>
      </c>
      <c r="Y182" s="57" t="s">
        <v>31</v>
      </c>
      <c r="Z182" t="s">
        <v>92</v>
      </c>
    </row>
    <row r="183" spans="1:26" x14ac:dyDescent="0.35">
      <c r="A183" t="s">
        <v>231</v>
      </c>
      <c r="B183" t="s">
        <v>197</v>
      </c>
      <c r="C183" t="s">
        <v>145</v>
      </c>
      <c r="D183" s="59">
        <v>31.5</v>
      </c>
      <c r="E183" s="54">
        <v>4.6899999999999997E-2</v>
      </c>
      <c r="F183" s="1">
        <v>44790</v>
      </c>
      <c r="G183">
        <v>4</v>
      </c>
      <c r="H183" t="s">
        <v>29</v>
      </c>
      <c r="I183">
        <v>2</v>
      </c>
      <c r="J183" t="s">
        <v>35</v>
      </c>
      <c r="K183" s="60">
        <v>0.50059027777777776</v>
      </c>
      <c r="L183" s="20">
        <v>169.52799999999999</v>
      </c>
      <c r="M183" s="18">
        <f>L183*E183</f>
        <v>7.9508631999999988</v>
      </c>
      <c r="N183" s="1">
        <v>44791</v>
      </c>
      <c r="O183">
        <v>3</v>
      </c>
      <c r="P183" t="s">
        <v>29</v>
      </c>
      <c r="Q183">
        <v>2</v>
      </c>
      <c r="R183" t="s">
        <v>35</v>
      </c>
      <c r="S183" s="60">
        <v>0.53083333333333338</v>
      </c>
      <c r="T183" s="26">
        <v>376.678</v>
      </c>
      <c r="U183" s="23">
        <f>T183*E183</f>
        <v>17.6661982</v>
      </c>
      <c r="V183" s="15">
        <f>T183/L183</f>
        <v>2.2219220423764807</v>
      </c>
      <c r="W183" s="15">
        <f>T183-L183</f>
        <v>207.15</v>
      </c>
      <c r="X183" s="15">
        <f>U183-M183</f>
        <v>9.7153350000000014</v>
      </c>
      <c r="Y183" s="57" t="s">
        <v>31</v>
      </c>
    </row>
    <row r="184" spans="1:26" x14ac:dyDescent="0.35">
      <c r="A184" t="s">
        <v>270</v>
      </c>
      <c r="B184" t="s">
        <v>234</v>
      </c>
      <c r="C184" t="s">
        <v>145</v>
      </c>
      <c r="D184" s="59">
        <v>31.5</v>
      </c>
      <c r="E184" s="54">
        <v>4.4819999999999999E-2</v>
      </c>
      <c r="F184" s="1">
        <v>44789</v>
      </c>
      <c r="G184">
        <v>2</v>
      </c>
      <c r="H184" t="s">
        <v>29</v>
      </c>
      <c r="I184">
        <v>2</v>
      </c>
      <c r="J184" t="s">
        <v>30</v>
      </c>
      <c r="K184" s="60">
        <v>0.71456018518518516</v>
      </c>
      <c r="L184" s="20">
        <v>193.69800000000001</v>
      </c>
      <c r="M184" s="18">
        <f>L184*E184</f>
        <v>8.6815443600000002</v>
      </c>
      <c r="N184" s="1">
        <v>44789</v>
      </c>
      <c r="O184">
        <v>2</v>
      </c>
      <c r="P184" t="s">
        <v>29</v>
      </c>
      <c r="Q184">
        <v>2</v>
      </c>
      <c r="R184" t="s">
        <v>30</v>
      </c>
      <c r="S184" s="60">
        <v>0.71456018518518516</v>
      </c>
      <c r="T184" s="26">
        <v>425.91</v>
      </c>
      <c r="U184" s="23">
        <f>T184*E184</f>
        <v>19.0892862</v>
      </c>
      <c r="V184" s="15">
        <f>T184/L184</f>
        <v>2.198835300312858</v>
      </c>
      <c r="W184" s="15">
        <f>T184-L184</f>
        <v>232.21200000000002</v>
      </c>
      <c r="X184" s="15">
        <f>U184-M184</f>
        <v>10.40774184</v>
      </c>
      <c r="Y184" s="57" t="s">
        <v>31</v>
      </c>
      <c r="Z184" t="s">
        <v>271</v>
      </c>
    </row>
    <row r="185" spans="1:26" x14ac:dyDescent="0.35">
      <c r="A185" t="s">
        <v>252</v>
      </c>
      <c r="B185" t="s">
        <v>234</v>
      </c>
      <c r="C185" t="s">
        <v>145</v>
      </c>
      <c r="D185" s="59">
        <v>31.5</v>
      </c>
      <c r="E185" s="54">
        <v>2.8750000000000001E-2</v>
      </c>
      <c r="F185" s="1">
        <v>44787</v>
      </c>
      <c r="G185">
        <v>4</v>
      </c>
      <c r="H185" t="s">
        <v>29</v>
      </c>
      <c r="I185">
        <v>2</v>
      </c>
      <c r="J185" t="s">
        <v>35</v>
      </c>
      <c r="K185" s="60">
        <v>0.58452546296296293</v>
      </c>
      <c r="L185" s="20">
        <v>247.08799999999999</v>
      </c>
      <c r="M185" s="18">
        <f>L185*E185</f>
        <v>7.1037800000000004</v>
      </c>
      <c r="N185" s="1">
        <v>44785</v>
      </c>
      <c r="O185">
        <v>4</v>
      </c>
      <c r="P185" t="s">
        <v>29</v>
      </c>
      <c r="Q185">
        <v>2</v>
      </c>
      <c r="R185" t="s">
        <v>35</v>
      </c>
      <c r="S185" s="56">
        <v>0.58452546296296293</v>
      </c>
      <c r="T185" s="26">
        <v>456.99099999999999</v>
      </c>
      <c r="U185" s="23">
        <f>T185*E185</f>
        <v>13.13849125</v>
      </c>
      <c r="V185" s="15">
        <f>T185/L185</f>
        <v>1.8495070582140776</v>
      </c>
      <c r="W185" s="15">
        <f>T185-L185</f>
        <v>209.90299999999999</v>
      </c>
      <c r="X185" s="15">
        <f>U185-M185</f>
        <v>6.0347112499999991</v>
      </c>
      <c r="Y185" s="57" t="s">
        <v>31</v>
      </c>
    </row>
    <row r="186" spans="1:26" x14ac:dyDescent="0.35">
      <c r="A186" t="s">
        <v>269</v>
      </c>
      <c r="B186" t="s">
        <v>234</v>
      </c>
      <c r="C186" t="s">
        <v>145</v>
      </c>
      <c r="D186" s="59">
        <v>31.5</v>
      </c>
      <c r="E186" s="54">
        <v>3.1800000000000002E-2</v>
      </c>
      <c r="F186" s="1">
        <v>44789</v>
      </c>
      <c r="G186">
        <v>3</v>
      </c>
      <c r="H186" t="s">
        <v>29</v>
      </c>
      <c r="I186">
        <v>2</v>
      </c>
      <c r="J186" t="s">
        <v>35</v>
      </c>
      <c r="K186" s="60">
        <v>0.47895833333333332</v>
      </c>
      <c r="L186" s="20">
        <v>215.005</v>
      </c>
      <c r="M186" s="18">
        <f>L186*E186</f>
        <v>6.8371590000000007</v>
      </c>
      <c r="N186" s="1">
        <v>44789</v>
      </c>
      <c r="O186">
        <v>3</v>
      </c>
      <c r="P186" t="s">
        <v>29</v>
      </c>
      <c r="Q186">
        <v>2</v>
      </c>
      <c r="R186" t="s">
        <v>35</v>
      </c>
      <c r="S186" s="60">
        <v>0.47895833333333332</v>
      </c>
      <c r="T186" s="26">
        <v>542.20299999999997</v>
      </c>
      <c r="U186" s="23">
        <f>T186*E186</f>
        <v>17.242055400000002</v>
      </c>
      <c r="V186" s="15">
        <f>T186/L186</f>
        <v>2.5218157717262391</v>
      </c>
      <c r="W186" s="15">
        <f>T186-L186</f>
        <v>327.19799999999998</v>
      </c>
      <c r="X186" s="15">
        <f>U186-M186</f>
        <v>10.404896400000002</v>
      </c>
      <c r="Y186" s="57" t="s">
        <v>31</v>
      </c>
    </row>
    <row r="187" spans="1:26" x14ac:dyDescent="0.35">
      <c r="A187" t="s">
        <v>268</v>
      </c>
      <c r="B187" t="s">
        <v>234</v>
      </c>
      <c r="C187" t="s">
        <v>145</v>
      </c>
      <c r="D187" s="59">
        <v>31.5</v>
      </c>
      <c r="E187" s="54">
        <v>4.7329999999999997E-2</v>
      </c>
      <c r="F187" s="1">
        <v>44789</v>
      </c>
      <c r="G187">
        <v>2</v>
      </c>
      <c r="H187" t="s">
        <v>33</v>
      </c>
      <c r="I187">
        <v>1</v>
      </c>
      <c r="J187" t="s">
        <v>35</v>
      </c>
      <c r="K187" s="60">
        <v>0.44608796296296299</v>
      </c>
      <c r="L187" s="20">
        <v>179.88</v>
      </c>
      <c r="M187" s="18">
        <f>L187*E187</f>
        <v>8.5137203999999986</v>
      </c>
      <c r="N187" s="1">
        <v>44789</v>
      </c>
      <c r="O187">
        <v>2</v>
      </c>
      <c r="P187" t="s">
        <v>33</v>
      </c>
      <c r="Q187">
        <v>1</v>
      </c>
      <c r="R187" t="s">
        <v>35</v>
      </c>
      <c r="S187" s="60">
        <v>0.44608796296296299</v>
      </c>
      <c r="T187" s="26">
        <v>496.23599999999999</v>
      </c>
      <c r="U187" s="23">
        <f>T187*E187</f>
        <v>23.486849879999998</v>
      </c>
      <c r="V187" s="15">
        <f>T187/L187</f>
        <v>2.7587058038692462</v>
      </c>
      <c r="W187" s="15">
        <f>T187-L187</f>
        <v>316.35599999999999</v>
      </c>
      <c r="X187" s="15">
        <f>U187-M187</f>
        <v>14.973129479999999</v>
      </c>
      <c r="Y187" s="57" t="s">
        <v>31</v>
      </c>
    </row>
    <row r="188" spans="1:26" x14ac:dyDescent="0.35">
      <c r="A188" t="s">
        <v>267</v>
      </c>
      <c r="B188" t="s">
        <v>234</v>
      </c>
      <c r="C188" t="s">
        <v>145</v>
      </c>
      <c r="D188" s="59">
        <v>31.5</v>
      </c>
      <c r="E188" s="54">
        <v>4.2279999999999998E-2</v>
      </c>
      <c r="F188" s="1">
        <v>44789</v>
      </c>
      <c r="G188">
        <v>1</v>
      </c>
      <c r="H188" t="s">
        <v>29</v>
      </c>
      <c r="I188">
        <v>2</v>
      </c>
      <c r="J188" t="s">
        <v>35</v>
      </c>
      <c r="K188" s="60">
        <v>0.43837962962962962</v>
      </c>
      <c r="L188" s="20">
        <v>188.55600000000001</v>
      </c>
      <c r="M188" s="18">
        <f>L188*E188</f>
        <v>7.97214768</v>
      </c>
      <c r="N188" s="1">
        <v>44789</v>
      </c>
      <c r="O188">
        <v>1</v>
      </c>
      <c r="P188" t="s">
        <v>29</v>
      </c>
      <c r="Q188">
        <v>2</v>
      </c>
      <c r="R188" t="s">
        <v>35</v>
      </c>
      <c r="S188" s="60">
        <v>0.43837962962962962</v>
      </c>
      <c r="T188" s="26">
        <v>370.983</v>
      </c>
      <c r="U188" s="23">
        <f>T188*E188</f>
        <v>15.685161239999999</v>
      </c>
      <c r="V188" s="15">
        <f>T188/L188</f>
        <v>1.9674950677782728</v>
      </c>
      <c r="W188" s="15">
        <f>T188-L188</f>
        <v>182.42699999999999</v>
      </c>
      <c r="X188" s="15">
        <f>U188-M188</f>
        <v>7.7130135599999994</v>
      </c>
      <c r="Y188" s="57" t="s">
        <v>31</v>
      </c>
      <c r="Z188" t="s">
        <v>69</v>
      </c>
    </row>
    <row r="189" spans="1:26" x14ac:dyDescent="0.35">
      <c r="A189" t="s">
        <v>266</v>
      </c>
      <c r="B189" t="s">
        <v>234</v>
      </c>
      <c r="C189" t="s">
        <v>145</v>
      </c>
      <c r="D189" s="59">
        <v>31.5</v>
      </c>
      <c r="E189" s="54">
        <v>5.2249999999999998E-2</v>
      </c>
      <c r="F189" s="1">
        <v>44788</v>
      </c>
      <c r="G189">
        <v>2</v>
      </c>
      <c r="H189" t="s">
        <v>33</v>
      </c>
      <c r="I189">
        <v>1</v>
      </c>
      <c r="J189" t="s">
        <v>35</v>
      </c>
      <c r="K189" s="60">
        <v>0.49797453703703703</v>
      </c>
      <c r="L189" s="20">
        <v>168.99100000000001</v>
      </c>
      <c r="M189" s="18">
        <f>L189*E189</f>
        <v>8.8297797500000001</v>
      </c>
      <c r="N189" s="1">
        <v>44788</v>
      </c>
      <c r="O189">
        <v>2</v>
      </c>
      <c r="P189" t="s">
        <v>33</v>
      </c>
      <c r="Q189">
        <v>1</v>
      </c>
      <c r="R189" t="s">
        <v>35</v>
      </c>
      <c r="S189" s="56">
        <v>0.49797453703703703</v>
      </c>
      <c r="T189" s="26">
        <v>354.13400000000001</v>
      </c>
      <c r="U189" s="23">
        <f>T189*E189</f>
        <v>18.503501499999999</v>
      </c>
      <c r="V189" s="15">
        <f>T189/L189</f>
        <v>2.095579054505861</v>
      </c>
      <c r="W189" s="15">
        <f>T189-L189</f>
        <v>185.143</v>
      </c>
      <c r="X189" s="15">
        <f>U189-M189</f>
        <v>9.6737217499999986</v>
      </c>
      <c r="Y189" s="57" t="s">
        <v>31</v>
      </c>
    </row>
    <row r="190" spans="1:26" x14ac:dyDescent="0.35">
      <c r="A190" t="s">
        <v>272</v>
      </c>
      <c r="B190" t="s">
        <v>234</v>
      </c>
      <c r="C190" t="s">
        <v>145</v>
      </c>
      <c r="D190" s="59">
        <v>31.5</v>
      </c>
      <c r="E190" s="54">
        <v>4.7050000000000002E-2</v>
      </c>
      <c r="F190" s="1">
        <v>44790</v>
      </c>
      <c r="G190">
        <v>3</v>
      </c>
      <c r="H190" t="s">
        <v>33</v>
      </c>
      <c r="I190">
        <v>1</v>
      </c>
      <c r="J190" t="s">
        <v>30</v>
      </c>
      <c r="K190" s="60">
        <v>0.71496527777777785</v>
      </c>
      <c r="L190" s="20">
        <v>169.95099999999999</v>
      </c>
      <c r="M190" s="18">
        <f>L190*E190</f>
        <v>7.9961945500000002</v>
      </c>
      <c r="N190" s="1">
        <v>44790</v>
      </c>
      <c r="O190">
        <v>3</v>
      </c>
      <c r="P190" t="s">
        <v>33</v>
      </c>
      <c r="Q190">
        <v>1</v>
      </c>
      <c r="R190" t="s">
        <v>30</v>
      </c>
      <c r="S190" s="60">
        <v>0.71496527777777785</v>
      </c>
      <c r="T190" s="26">
        <v>363.85399999999998</v>
      </c>
      <c r="U190" s="23">
        <f>T190*E190</f>
        <v>17.119330699999999</v>
      </c>
      <c r="V190" s="15">
        <f>T190/L190</f>
        <v>2.1409347400132979</v>
      </c>
      <c r="W190" s="15">
        <f>T190-L190</f>
        <v>193.90299999999999</v>
      </c>
      <c r="X190" s="15">
        <f>U190-M190</f>
        <v>9.1231361499999988</v>
      </c>
      <c r="Y190" s="57" t="s">
        <v>31</v>
      </c>
    </row>
  </sheetData>
  <sortState xmlns:xlrd2="http://schemas.microsoft.com/office/spreadsheetml/2017/richdata2" ref="A2:Z190">
    <sortCondition ref="D2:D190"/>
    <sortCondition ref="B2:B190"/>
    <sortCondition ref="A2:A190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B242-AB73-41BF-8D36-5A619FC3CBFF}">
  <dimension ref="F4:AI55"/>
  <sheetViews>
    <sheetView topLeftCell="A10" zoomScale="90" zoomScaleNormal="90" workbookViewId="0">
      <selection activeCell="V47" sqref="V47"/>
    </sheetView>
  </sheetViews>
  <sheetFormatPr defaultRowHeight="14.5" x14ac:dyDescent="0.35"/>
  <sheetData>
    <row r="4" spans="31:35" x14ac:dyDescent="0.35">
      <c r="AE4" s="2" t="s">
        <v>273</v>
      </c>
      <c r="AF4" s="2"/>
      <c r="AG4" s="2"/>
      <c r="AH4" s="2"/>
      <c r="AI4" s="2"/>
    </row>
    <row r="5" spans="31:35" x14ac:dyDescent="0.35">
      <c r="AE5" s="2" t="s">
        <v>274</v>
      </c>
      <c r="AF5" s="2"/>
      <c r="AG5" s="2"/>
      <c r="AH5" s="2"/>
      <c r="AI5" s="2"/>
    </row>
    <row r="32" spans="16:21" x14ac:dyDescent="0.35">
      <c r="P32" s="2" t="s">
        <v>275</v>
      </c>
      <c r="Q32" s="2"/>
      <c r="R32" s="2"/>
      <c r="S32" s="2"/>
      <c r="T32" s="2"/>
      <c r="U32" s="2"/>
    </row>
    <row r="33" spans="16:26" x14ac:dyDescent="0.35">
      <c r="P33" s="2" t="s">
        <v>276</v>
      </c>
      <c r="Q33" s="2"/>
      <c r="R33" s="2"/>
      <c r="S33" s="2"/>
      <c r="T33" s="2"/>
      <c r="U33" s="2"/>
    </row>
    <row r="36" spans="16:26" x14ac:dyDescent="0.35">
      <c r="P36" s="3" t="s">
        <v>277</v>
      </c>
      <c r="Q36" s="3"/>
      <c r="R36" s="3"/>
      <c r="S36" s="3"/>
      <c r="T36" s="3"/>
    </row>
    <row r="37" spans="16:26" x14ac:dyDescent="0.35">
      <c r="P37" s="3" t="s">
        <v>278</v>
      </c>
      <c r="Q37" s="3"/>
      <c r="R37" s="3"/>
      <c r="S37" s="3"/>
      <c r="T37" s="3"/>
      <c r="U37" s="3"/>
      <c r="V37" s="3"/>
    </row>
    <row r="39" spans="16:26" x14ac:dyDescent="0.35">
      <c r="P39" s="2" t="s">
        <v>279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6:26" x14ac:dyDescent="0.35">
      <c r="P40" s="2" t="s">
        <v>280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55" spans="6:6" x14ac:dyDescent="0.35">
      <c r="F55" t="s">
        <v>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9C7-9393-412E-87F5-093B0CD5A5E6}">
  <dimension ref="A1"/>
  <sheetViews>
    <sheetView zoomScale="40" zoomScaleNormal="40" workbookViewId="0">
      <selection activeCell="AC38" sqref="AC3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CC31-29EC-426F-9D80-37D98128FCE3}">
  <dimension ref="A3:D29"/>
  <sheetViews>
    <sheetView workbookViewId="0">
      <selection activeCell="A3" sqref="A3"/>
    </sheetView>
  </sheetViews>
  <sheetFormatPr defaultRowHeight="14.5" x14ac:dyDescent="0.35"/>
  <cols>
    <col min="1" max="1" width="17.81640625" bestFit="1" customWidth="1"/>
    <col min="2" max="2" width="11.26953125" bestFit="1" customWidth="1"/>
    <col min="3" max="3" width="8" bestFit="1" customWidth="1"/>
    <col min="4" max="4" width="11.7265625" customWidth="1"/>
    <col min="5" max="5" width="10.7265625" bestFit="1" customWidth="1"/>
    <col min="6" max="6" width="7.1796875" bestFit="1" customWidth="1"/>
    <col min="7" max="7" width="9.1796875" bestFit="1" customWidth="1"/>
    <col min="8" max="8" width="8.54296875" bestFit="1" customWidth="1"/>
    <col min="9" max="9" width="11.453125" bestFit="1" customWidth="1"/>
    <col min="10" max="10" width="10.7265625" bestFit="1" customWidth="1"/>
  </cols>
  <sheetData>
    <row r="3" spans="1:4" x14ac:dyDescent="0.35">
      <c r="A3" s="36" t="s">
        <v>282</v>
      </c>
      <c r="B3" s="36" t="s">
        <v>2</v>
      </c>
    </row>
    <row r="4" spans="1:4" x14ac:dyDescent="0.35">
      <c r="A4" s="36" t="s">
        <v>3</v>
      </c>
      <c r="B4" t="s">
        <v>145</v>
      </c>
      <c r="C4" t="s">
        <v>28</v>
      </c>
      <c r="D4" t="s">
        <v>283</v>
      </c>
    </row>
    <row r="5" spans="1:4" x14ac:dyDescent="0.35">
      <c r="A5">
        <v>27</v>
      </c>
      <c r="B5">
        <v>160.10918275862062</v>
      </c>
      <c r="C5">
        <v>174.82803200000001</v>
      </c>
      <c r="D5">
        <v>166.92346481481476</v>
      </c>
    </row>
    <row r="6" spans="1:4" x14ac:dyDescent="0.35">
      <c r="A6">
        <v>28.5</v>
      </c>
      <c r="B6">
        <v>160.7435785714286</v>
      </c>
      <c r="C6">
        <v>180.91550000000001</v>
      </c>
      <c r="D6">
        <v>169.61922400000003</v>
      </c>
    </row>
    <row r="7" spans="1:4" x14ac:dyDescent="0.35">
      <c r="A7">
        <v>30</v>
      </c>
      <c r="B7">
        <v>168.43489600000001</v>
      </c>
      <c r="C7">
        <v>190.051815</v>
      </c>
      <c r="D7">
        <v>178.04241555555555</v>
      </c>
    </row>
    <row r="8" spans="1:4" x14ac:dyDescent="0.35">
      <c r="A8" t="s">
        <v>283</v>
      </c>
      <c r="B8">
        <v>162.8641329268292</v>
      </c>
      <c r="C8">
        <v>181.37131492537318</v>
      </c>
      <c r="D8">
        <v>171.18615436241612</v>
      </c>
    </row>
    <row r="11" spans="1:4" x14ac:dyDescent="0.35">
      <c r="A11" s="36" t="s">
        <v>284</v>
      </c>
      <c r="B11" s="36" t="s">
        <v>2</v>
      </c>
    </row>
    <row r="12" spans="1:4" x14ac:dyDescent="0.35">
      <c r="A12" s="36" t="s">
        <v>3</v>
      </c>
      <c r="B12" t="s">
        <v>145</v>
      </c>
      <c r="C12" t="s">
        <v>28</v>
      </c>
      <c r="D12" t="s">
        <v>283</v>
      </c>
    </row>
    <row r="13" spans="1:4" x14ac:dyDescent="0.35">
      <c r="A13">
        <v>27</v>
      </c>
      <c r="B13">
        <v>28.772345257209636</v>
      </c>
      <c r="C13">
        <v>27.646576433902137</v>
      </c>
      <c r="D13">
        <v>28.954222062220492</v>
      </c>
    </row>
    <row r="14" spans="1:4" x14ac:dyDescent="0.35">
      <c r="A14">
        <v>28.5</v>
      </c>
      <c r="B14">
        <v>27.324070572087191</v>
      </c>
      <c r="C14">
        <v>35.553553869312353</v>
      </c>
      <c r="D14">
        <v>32.487541269906686</v>
      </c>
    </row>
    <row r="15" spans="1:4" x14ac:dyDescent="0.35">
      <c r="A15">
        <v>30</v>
      </c>
      <c r="B15">
        <v>35.449963980758334</v>
      </c>
      <c r="C15">
        <v>29.272990686768818</v>
      </c>
      <c r="D15">
        <v>34.256444218397291</v>
      </c>
    </row>
    <row r="16" spans="1:4" x14ac:dyDescent="0.35">
      <c r="A16" t="s">
        <v>283</v>
      </c>
      <c r="B16">
        <v>30.35199178893933</v>
      </c>
      <c r="C16">
        <v>31.079654155344535</v>
      </c>
      <c r="D16">
        <v>31.941932848277141</v>
      </c>
    </row>
    <row r="19" spans="1:4" x14ac:dyDescent="0.35">
      <c r="A19" s="36" t="s">
        <v>285</v>
      </c>
      <c r="B19" s="36" t="s">
        <v>2</v>
      </c>
    </row>
    <row r="20" spans="1:4" x14ac:dyDescent="0.35">
      <c r="A20" s="36" t="s">
        <v>3</v>
      </c>
      <c r="B20" t="s">
        <v>145</v>
      </c>
      <c r="C20" t="s">
        <v>28</v>
      </c>
      <c r="D20" t="s">
        <v>283</v>
      </c>
    </row>
    <row r="21" spans="1:4" x14ac:dyDescent="0.35">
      <c r="A21">
        <v>27</v>
      </c>
      <c r="B21">
        <v>29</v>
      </c>
      <c r="C21">
        <v>25</v>
      </c>
      <c r="D21">
        <v>54</v>
      </c>
    </row>
    <row r="22" spans="1:4" x14ac:dyDescent="0.35">
      <c r="A22">
        <v>28.5</v>
      </c>
      <c r="B22">
        <v>28</v>
      </c>
      <c r="C22">
        <v>22</v>
      </c>
      <c r="D22">
        <v>50</v>
      </c>
    </row>
    <row r="23" spans="1:4" x14ac:dyDescent="0.35">
      <c r="A23">
        <v>30</v>
      </c>
      <c r="B23">
        <v>25</v>
      </c>
      <c r="C23">
        <v>20</v>
      </c>
      <c r="D23">
        <v>45</v>
      </c>
    </row>
    <row r="24" spans="1:4" x14ac:dyDescent="0.35">
      <c r="A24" t="s">
        <v>283</v>
      </c>
      <c r="B24">
        <v>82</v>
      </c>
      <c r="C24">
        <v>67</v>
      </c>
      <c r="D24">
        <v>149</v>
      </c>
    </row>
    <row r="27" spans="1:4" x14ac:dyDescent="0.35">
      <c r="A27" t="s">
        <v>2</v>
      </c>
      <c r="B27" s="16" t="s">
        <v>145</v>
      </c>
      <c r="C27" s="16" t="s">
        <v>28</v>
      </c>
    </row>
    <row r="28" spans="1:4" x14ac:dyDescent="0.35">
      <c r="A28" s="16">
        <v>27</v>
      </c>
      <c r="B28">
        <f>B13/SQRT(B21)</f>
        <v>5.3428903826844376</v>
      </c>
      <c r="C28">
        <f>C13/SQRT(C21)</f>
        <v>5.5293152867804274</v>
      </c>
    </row>
    <row r="29" spans="1:4" x14ac:dyDescent="0.35">
      <c r="A29" s="16">
        <v>28.5</v>
      </c>
      <c r="B29">
        <f>B14/SQRT(B22)</f>
        <v>5.1637639671229341</v>
      </c>
      <c r="C29">
        <f>C14/SQRT(C22)</f>
        <v>7.5800431539251782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F55A-0044-4E63-8327-A4D6C4722682}">
  <dimension ref="A3:D29"/>
  <sheetViews>
    <sheetView workbookViewId="0">
      <selection activeCell="N4" sqref="N4"/>
    </sheetView>
  </sheetViews>
  <sheetFormatPr defaultRowHeight="14.5" x14ac:dyDescent="0.35"/>
  <cols>
    <col min="1" max="1" width="17.81640625" bestFit="1" customWidth="1"/>
    <col min="2" max="4" width="12.54296875" bestFit="1" customWidth="1"/>
    <col min="5" max="5" width="11.7265625" bestFit="1" customWidth="1"/>
    <col min="6" max="6" width="8" bestFit="1" customWidth="1"/>
    <col min="7" max="7" width="10" bestFit="1" customWidth="1"/>
    <col min="8" max="8" width="9.26953125" bestFit="1" customWidth="1"/>
    <col min="9" max="9" width="12.453125" bestFit="1" customWidth="1"/>
    <col min="10" max="10" width="11.7265625" bestFit="1" customWidth="1"/>
  </cols>
  <sheetData>
    <row r="3" spans="1:4" x14ac:dyDescent="0.35">
      <c r="A3" s="36" t="s">
        <v>286</v>
      </c>
      <c r="B3" s="36" t="s">
        <v>2</v>
      </c>
    </row>
    <row r="4" spans="1:4" x14ac:dyDescent="0.35">
      <c r="A4" s="36" t="s">
        <v>3</v>
      </c>
      <c r="B4" t="s">
        <v>145</v>
      </c>
      <c r="C4" t="s">
        <v>28</v>
      </c>
      <c r="D4" t="s">
        <v>283</v>
      </c>
    </row>
    <row r="5" spans="1:4" x14ac:dyDescent="0.35">
      <c r="A5">
        <v>27</v>
      </c>
      <c r="B5">
        <v>192.1794321243992</v>
      </c>
      <c r="C5">
        <v>166.92398756180984</v>
      </c>
      <c r="D5">
        <v>180.48709667875596</v>
      </c>
    </row>
    <row r="6" spans="1:4" x14ac:dyDescent="0.35">
      <c r="A6">
        <v>28.5</v>
      </c>
      <c r="B6">
        <v>218.48295714285715</v>
      </c>
      <c r="C6">
        <v>197.98724545454544</v>
      </c>
      <c r="D6">
        <v>209.46484399999994</v>
      </c>
    </row>
    <row r="7" spans="1:4" x14ac:dyDescent="0.35">
      <c r="A7">
        <v>30</v>
      </c>
      <c r="B7">
        <v>226.89648799999998</v>
      </c>
      <c r="C7">
        <v>191.54834999999997</v>
      </c>
      <c r="D7">
        <v>211.18620444444448</v>
      </c>
    </row>
    <row r="8" spans="1:4" x14ac:dyDescent="0.35">
      <c r="A8" t="s">
        <v>283</v>
      </c>
      <c r="B8">
        <v>211.745591848873</v>
      </c>
      <c r="C8">
        <v>184.47441923948131</v>
      </c>
      <c r="D8">
        <v>199.48271557485114</v>
      </c>
    </row>
    <row r="11" spans="1:4" x14ac:dyDescent="0.35">
      <c r="A11" s="36" t="s">
        <v>287</v>
      </c>
      <c r="B11" s="36" t="s">
        <v>2</v>
      </c>
    </row>
    <row r="12" spans="1:4" x14ac:dyDescent="0.35">
      <c r="A12" s="36" t="s">
        <v>3</v>
      </c>
      <c r="B12" t="s">
        <v>145</v>
      </c>
      <c r="C12" t="s">
        <v>28</v>
      </c>
      <c r="D12" t="s">
        <v>283</v>
      </c>
    </row>
    <row r="13" spans="1:4" x14ac:dyDescent="0.35">
      <c r="A13">
        <v>27</v>
      </c>
      <c r="B13">
        <v>59.696151020260771</v>
      </c>
      <c r="C13">
        <v>92.591754762424827</v>
      </c>
      <c r="D13">
        <v>76.983556742856379</v>
      </c>
    </row>
    <row r="14" spans="1:4" x14ac:dyDescent="0.35">
      <c r="A14">
        <v>28.5</v>
      </c>
      <c r="B14">
        <v>55.777235358990083</v>
      </c>
      <c r="C14">
        <v>63.465179995180669</v>
      </c>
      <c r="D14">
        <v>59.549229196794329</v>
      </c>
    </row>
    <row r="15" spans="1:4" x14ac:dyDescent="0.35">
      <c r="A15">
        <v>30</v>
      </c>
      <c r="B15">
        <v>56.868291047738211</v>
      </c>
      <c r="C15">
        <v>81.851185837125755</v>
      </c>
      <c r="D15">
        <v>70.516279270530916</v>
      </c>
    </row>
    <row r="16" spans="1:4" x14ac:dyDescent="0.35">
      <c r="A16" t="s">
        <v>283</v>
      </c>
      <c r="B16">
        <v>58.742936135589652</v>
      </c>
      <c r="C16">
        <v>80.749621742684724</v>
      </c>
      <c r="D16">
        <v>70.580848631895321</v>
      </c>
    </row>
    <row r="19" spans="1:4" x14ac:dyDescent="0.35">
      <c r="A19" s="36" t="s">
        <v>288</v>
      </c>
      <c r="B19" s="36" t="s">
        <v>2</v>
      </c>
    </row>
    <row r="20" spans="1:4" x14ac:dyDescent="0.35">
      <c r="A20" s="36" t="s">
        <v>3</v>
      </c>
      <c r="B20" t="s">
        <v>145</v>
      </c>
      <c r="C20" t="s">
        <v>28</v>
      </c>
      <c r="D20" t="s">
        <v>283</v>
      </c>
    </row>
    <row r="21" spans="1:4" x14ac:dyDescent="0.35">
      <c r="A21">
        <v>27</v>
      </c>
      <c r="B21">
        <v>29</v>
      </c>
      <c r="C21">
        <v>25</v>
      </c>
      <c r="D21">
        <v>54</v>
      </c>
    </row>
    <row r="22" spans="1:4" x14ac:dyDescent="0.35">
      <c r="A22">
        <v>28.5</v>
      </c>
      <c r="B22">
        <v>28</v>
      </c>
      <c r="C22">
        <v>22</v>
      </c>
      <c r="D22">
        <v>50</v>
      </c>
    </row>
    <row r="23" spans="1:4" x14ac:dyDescent="0.35">
      <c r="A23">
        <v>30</v>
      </c>
      <c r="B23">
        <v>25</v>
      </c>
      <c r="C23">
        <v>20</v>
      </c>
      <c r="D23">
        <v>45</v>
      </c>
    </row>
    <row r="24" spans="1:4" x14ac:dyDescent="0.35">
      <c r="A24" t="s">
        <v>283</v>
      </c>
      <c r="B24">
        <v>82</v>
      </c>
      <c r="C24">
        <v>67</v>
      </c>
      <c r="D24">
        <v>149</v>
      </c>
    </row>
    <row r="27" spans="1:4" x14ac:dyDescent="0.35">
      <c r="A27" t="s">
        <v>2</v>
      </c>
      <c r="B27" s="16" t="s">
        <v>145</v>
      </c>
      <c r="C27" s="16" t="s">
        <v>28</v>
      </c>
    </row>
    <row r="28" spans="1:4" x14ac:dyDescent="0.35">
      <c r="A28" s="16">
        <v>27</v>
      </c>
      <c r="B28">
        <f>B13/SQRT(B21)</f>
        <v>11.085296951575684</v>
      </c>
      <c r="C28">
        <f>C13/SQRT(C21)</f>
        <v>18.518350952484965</v>
      </c>
    </row>
    <row r="29" spans="1:4" x14ac:dyDescent="0.35">
      <c r="A29" s="16">
        <v>28.5</v>
      </c>
      <c r="B29">
        <f>B14/SQRT(B22)</f>
        <v>10.54090668418616</v>
      </c>
      <c r="C29">
        <f>C14/SQRT(C22)</f>
        <v>13.530821838610274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D16B-D3EA-4460-AE2B-69E6B52C0F49}">
  <dimension ref="A1:Y32"/>
  <sheetViews>
    <sheetView workbookViewId="0">
      <selection activeCell="Y26" sqref="Y26"/>
    </sheetView>
  </sheetViews>
  <sheetFormatPr defaultRowHeight="14.5" x14ac:dyDescent="0.35"/>
  <cols>
    <col min="1" max="1" width="26.81640625" bestFit="1" customWidth="1"/>
    <col min="2" max="2" width="15.54296875" bestFit="1" customWidth="1"/>
    <col min="3" max="5" width="11.81640625" bestFit="1" customWidth="1"/>
    <col min="6" max="6" width="15.1796875" bestFit="1" customWidth="1"/>
    <col min="7" max="7" width="15.54296875" bestFit="1" customWidth="1"/>
    <col min="8" max="9" width="11.81640625" bestFit="1" customWidth="1"/>
    <col min="10" max="10" width="4.81640625" bestFit="1" customWidth="1"/>
    <col min="11" max="11" width="10.7265625" bestFit="1" customWidth="1"/>
    <col min="12" max="12" width="14.1796875" bestFit="1" customWidth="1"/>
    <col min="13" max="13" width="15.54296875" bestFit="1" customWidth="1"/>
    <col min="14" max="15" width="11.81640625" bestFit="1" customWidth="1"/>
    <col min="17" max="17" width="14.26953125" bestFit="1" customWidth="1"/>
    <col min="18" max="18" width="17.26953125" bestFit="1" customWidth="1"/>
    <col min="19" max="20" width="12.54296875" bestFit="1" customWidth="1"/>
    <col min="22" max="22" width="14.26953125" bestFit="1" customWidth="1"/>
    <col min="23" max="23" width="17.26953125" bestFit="1" customWidth="1"/>
    <col min="24" max="24" width="8" bestFit="1" customWidth="1"/>
    <col min="25" max="25" width="11.7265625" bestFit="1" customWidth="1"/>
  </cols>
  <sheetData>
    <row r="1" spans="1:25" x14ac:dyDescent="0.35">
      <c r="A1" s="16"/>
    </row>
    <row r="2" spans="1:25" ht="23.5" x14ac:dyDescent="0.55000000000000004">
      <c r="A2" s="63" t="s">
        <v>289</v>
      </c>
      <c r="F2" s="63" t="s">
        <v>290</v>
      </c>
      <c r="L2" s="63" t="s">
        <v>22</v>
      </c>
    </row>
    <row r="3" spans="1:25" x14ac:dyDescent="0.35">
      <c r="A3" s="36" t="s">
        <v>282</v>
      </c>
      <c r="B3" s="36" t="s">
        <v>291</v>
      </c>
      <c r="F3" s="36" t="s">
        <v>292</v>
      </c>
      <c r="G3" s="36" t="s">
        <v>291</v>
      </c>
      <c r="L3" s="36" t="s">
        <v>286</v>
      </c>
      <c r="M3" s="36" t="s">
        <v>291</v>
      </c>
      <c r="Q3" s="36" t="s">
        <v>287</v>
      </c>
      <c r="R3" s="36" t="s">
        <v>291</v>
      </c>
      <c r="V3" s="36" t="s">
        <v>288</v>
      </c>
      <c r="W3" s="36" t="s">
        <v>291</v>
      </c>
    </row>
    <row r="4" spans="1:25" x14ac:dyDescent="0.35">
      <c r="A4" s="36" t="s">
        <v>293</v>
      </c>
      <c r="B4" t="s">
        <v>145</v>
      </c>
      <c r="C4" t="s">
        <v>28</v>
      </c>
      <c r="D4" t="s">
        <v>283</v>
      </c>
      <c r="F4" s="36" t="s">
        <v>293</v>
      </c>
      <c r="G4" t="s">
        <v>145</v>
      </c>
      <c r="H4" t="s">
        <v>28</v>
      </c>
      <c r="I4" t="s">
        <v>283</v>
      </c>
      <c r="L4" s="36" t="s">
        <v>293</v>
      </c>
      <c r="M4" t="s">
        <v>145</v>
      </c>
      <c r="N4" t="s">
        <v>28</v>
      </c>
      <c r="O4" t="s">
        <v>283</v>
      </c>
      <c r="Q4" s="36" t="s">
        <v>293</v>
      </c>
      <c r="R4" t="s">
        <v>145</v>
      </c>
      <c r="S4" t="s">
        <v>28</v>
      </c>
      <c r="T4" t="s">
        <v>283</v>
      </c>
      <c r="V4" s="36" t="s">
        <v>293</v>
      </c>
      <c r="W4" t="s">
        <v>145</v>
      </c>
      <c r="X4" t="s">
        <v>28</v>
      </c>
      <c r="Y4" t="s">
        <v>283</v>
      </c>
    </row>
    <row r="5" spans="1:25" x14ac:dyDescent="0.35">
      <c r="A5" s="7">
        <v>27</v>
      </c>
      <c r="B5">
        <v>160.10918275862068</v>
      </c>
      <c r="C5">
        <v>174.82803199999998</v>
      </c>
      <c r="D5">
        <v>166.92346481481485</v>
      </c>
      <c r="F5" s="7">
        <v>27</v>
      </c>
      <c r="G5">
        <v>352.28861488301993</v>
      </c>
      <c r="H5">
        <v>341.75201956180985</v>
      </c>
      <c r="I5">
        <v>347.41056149357075</v>
      </c>
      <c r="L5" s="7">
        <v>27</v>
      </c>
      <c r="M5">
        <v>192.17943212439917</v>
      </c>
      <c r="N5">
        <v>166.92398756180989</v>
      </c>
      <c r="O5">
        <v>180.48709667875596</v>
      </c>
      <c r="Q5" s="7">
        <v>27</v>
      </c>
      <c r="R5" s="64">
        <v>59.696151020260913</v>
      </c>
      <c r="S5" s="64">
        <v>92.591754762424642</v>
      </c>
      <c r="T5" s="64">
        <v>76.983556742856379</v>
      </c>
      <c r="V5" s="7">
        <v>27</v>
      </c>
      <c r="W5" s="64">
        <v>29</v>
      </c>
      <c r="X5" s="64">
        <v>25</v>
      </c>
      <c r="Y5" s="64">
        <v>54</v>
      </c>
    </row>
    <row r="6" spans="1:25" x14ac:dyDescent="0.35">
      <c r="A6" s="7">
        <v>28.5</v>
      </c>
      <c r="B6">
        <v>160.74357857142857</v>
      </c>
      <c r="C6">
        <v>180.91550000000001</v>
      </c>
      <c r="D6">
        <v>169.619224</v>
      </c>
      <c r="F6" s="7">
        <v>28.5</v>
      </c>
      <c r="G6">
        <v>379.22653571428566</v>
      </c>
      <c r="H6">
        <v>378.90274545454554</v>
      </c>
      <c r="I6">
        <v>379.08406800000006</v>
      </c>
      <c r="L6" s="7">
        <v>28.5</v>
      </c>
      <c r="M6">
        <v>218.48295714285715</v>
      </c>
      <c r="N6">
        <v>197.98724545454544</v>
      </c>
      <c r="O6">
        <v>209.46484399999991</v>
      </c>
      <c r="Q6" s="7">
        <v>28.5</v>
      </c>
      <c r="R6" s="64">
        <v>55.777235358990005</v>
      </c>
      <c r="S6" s="64">
        <v>63.465179995180755</v>
      </c>
      <c r="T6" s="64">
        <v>59.549229196794329</v>
      </c>
      <c r="V6" s="7">
        <v>28.5</v>
      </c>
      <c r="W6" s="64">
        <v>28</v>
      </c>
      <c r="X6" s="64">
        <v>22</v>
      </c>
      <c r="Y6" s="64">
        <v>50</v>
      </c>
    </row>
    <row r="7" spans="1:25" x14ac:dyDescent="0.35">
      <c r="A7" s="7">
        <v>30</v>
      </c>
      <c r="B7">
        <v>168.43489600000001</v>
      </c>
      <c r="C7">
        <v>190.05181500000006</v>
      </c>
      <c r="D7">
        <v>178.04241555555555</v>
      </c>
      <c r="F7" s="7">
        <v>30</v>
      </c>
      <c r="G7">
        <v>395.33138399999996</v>
      </c>
      <c r="H7">
        <v>381.60016499999995</v>
      </c>
      <c r="I7">
        <v>389.22861999999992</v>
      </c>
      <c r="L7" s="7">
        <v>30</v>
      </c>
      <c r="M7">
        <v>226.89648799999998</v>
      </c>
      <c r="N7">
        <v>191.54834999999997</v>
      </c>
      <c r="O7">
        <v>211.18620444444448</v>
      </c>
      <c r="Q7" s="7">
        <v>30</v>
      </c>
      <c r="R7" s="64">
        <v>56.868291047738211</v>
      </c>
      <c r="S7" s="64">
        <v>81.851185837125783</v>
      </c>
      <c r="T7" s="64">
        <v>70.516279270530916</v>
      </c>
      <c r="V7" s="7">
        <v>30</v>
      </c>
      <c r="W7" s="64">
        <v>25</v>
      </c>
      <c r="X7" s="64">
        <v>20</v>
      </c>
      <c r="Y7" s="64">
        <v>45</v>
      </c>
    </row>
    <row r="8" spans="1:25" x14ac:dyDescent="0.35">
      <c r="A8" s="7">
        <v>31.5</v>
      </c>
      <c r="B8">
        <v>184.35691304347824</v>
      </c>
      <c r="C8">
        <v>205.71505555555555</v>
      </c>
      <c r="D8">
        <v>193.73365853658535</v>
      </c>
      <c r="F8" s="7">
        <v>31.5</v>
      </c>
      <c r="G8">
        <v>399.90869565217389</v>
      </c>
      <c r="H8">
        <v>390.70173333333327</v>
      </c>
      <c r="I8">
        <v>395.86661463414634</v>
      </c>
      <c r="L8" s="7">
        <v>31.5</v>
      </c>
      <c r="M8">
        <v>215.55178260869556</v>
      </c>
      <c r="N8">
        <v>184.98667777777777</v>
      </c>
      <c r="O8">
        <v>202.13295609756088</v>
      </c>
      <c r="Q8" s="7">
        <v>31.5</v>
      </c>
      <c r="R8" s="64">
        <v>72.237024810975868</v>
      </c>
      <c r="S8" s="64">
        <v>58.615606025624665</v>
      </c>
      <c r="T8" s="64">
        <v>67.572544065833995</v>
      </c>
      <c r="V8" s="7">
        <v>31.5</v>
      </c>
      <c r="W8" s="64">
        <v>23</v>
      </c>
      <c r="X8" s="64">
        <v>18</v>
      </c>
      <c r="Y8" s="64">
        <v>41</v>
      </c>
    </row>
    <row r="9" spans="1:25" x14ac:dyDescent="0.35">
      <c r="A9" s="7" t="s">
        <v>283</v>
      </c>
      <c r="B9">
        <v>167.57207523809512</v>
      </c>
      <c r="C9">
        <v>186.52646000000001</v>
      </c>
      <c r="D9">
        <v>176.05166842105265</v>
      </c>
      <c r="F9" s="7" t="s">
        <v>283</v>
      </c>
      <c r="G9">
        <v>380.15140411054836</v>
      </c>
      <c r="H9">
        <v>371.10935751817948</v>
      </c>
      <c r="I9">
        <v>376.10627800343593</v>
      </c>
      <c r="L9" s="7" t="s">
        <v>283</v>
      </c>
      <c r="M9">
        <v>212.5793288724532</v>
      </c>
      <c r="N9">
        <v>184.58289751817941</v>
      </c>
      <c r="O9">
        <v>200.05460958238322</v>
      </c>
      <c r="Q9" s="7" t="s">
        <v>283</v>
      </c>
      <c r="R9" s="64">
        <v>61.594961276726785</v>
      </c>
      <c r="S9" s="64">
        <v>76.279969431882449</v>
      </c>
      <c r="T9" s="64">
        <v>69.774879803766794</v>
      </c>
      <c r="V9" s="7" t="s">
        <v>283</v>
      </c>
      <c r="W9" s="64">
        <v>105</v>
      </c>
      <c r="X9" s="64">
        <v>85</v>
      </c>
      <c r="Y9" s="64">
        <v>190</v>
      </c>
    </row>
    <row r="14" spans="1:25" x14ac:dyDescent="0.35">
      <c r="Q14" t="s">
        <v>293</v>
      </c>
      <c r="R14" t="s">
        <v>145</v>
      </c>
      <c r="S14" t="s">
        <v>28</v>
      </c>
    </row>
    <row r="15" spans="1:25" x14ac:dyDescent="0.35">
      <c r="Q15">
        <v>27</v>
      </c>
      <c r="R15">
        <f>R5/SQRT(W5)</f>
        <v>11.08529695157571</v>
      </c>
      <c r="S15">
        <f>S5/SQRT(X5)</f>
        <v>18.51835095248493</v>
      </c>
    </row>
    <row r="16" spans="1:25" x14ac:dyDescent="0.35">
      <c r="Q16">
        <v>28.5</v>
      </c>
      <c r="R16">
        <f t="shared" ref="R16:S18" si="0">R6/SQRT(W6)</f>
        <v>10.540906684186146</v>
      </c>
      <c r="S16">
        <f t="shared" si="0"/>
        <v>13.530821838610294</v>
      </c>
    </row>
    <row r="17" spans="1:19" x14ac:dyDescent="0.35">
      <c r="Q17">
        <v>30</v>
      </c>
      <c r="R17">
        <f t="shared" si="0"/>
        <v>11.373658209547642</v>
      </c>
      <c r="S17">
        <f t="shared" si="0"/>
        <v>18.302481557078128</v>
      </c>
    </row>
    <row r="18" spans="1:19" x14ac:dyDescent="0.35">
      <c r="Q18">
        <v>31.5</v>
      </c>
      <c r="R18">
        <f t="shared" si="0"/>
        <v>15.062460901687006</v>
      </c>
      <c r="S18">
        <f t="shared" si="0"/>
        <v>13.815830834692754</v>
      </c>
    </row>
    <row r="26" spans="1:19" x14ac:dyDescent="0.35">
      <c r="A26" s="36" t="s">
        <v>294</v>
      </c>
      <c r="B26" s="36" t="s">
        <v>291</v>
      </c>
      <c r="F26" s="36" t="s">
        <v>295</v>
      </c>
      <c r="G26" s="36" t="s">
        <v>291</v>
      </c>
      <c r="L26" s="36" t="s">
        <v>296</v>
      </c>
      <c r="M26" s="36" t="s">
        <v>291</v>
      </c>
    </row>
    <row r="27" spans="1:19" x14ac:dyDescent="0.35">
      <c r="A27" s="36" t="s">
        <v>293</v>
      </c>
      <c r="B27" t="s">
        <v>145</v>
      </c>
      <c r="C27" t="s">
        <v>28</v>
      </c>
      <c r="D27" t="s">
        <v>283</v>
      </c>
      <c r="F27" s="36" t="s">
        <v>293</v>
      </c>
      <c r="G27" t="s">
        <v>145</v>
      </c>
      <c r="H27" t="s">
        <v>28</v>
      </c>
      <c r="I27" t="s">
        <v>283</v>
      </c>
      <c r="L27" s="36" t="s">
        <v>293</v>
      </c>
      <c r="M27" t="s">
        <v>145</v>
      </c>
      <c r="N27" t="s">
        <v>28</v>
      </c>
      <c r="O27" t="s">
        <v>283</v>
      </c>
    </row>
    <row r="28" spans="1:19" x14ac:dyDescent="0.35">
      <c r="A28" s="7">
        <v>27</v>
      </c>
      <c r="B28">
        <v>6.3636306681034478</v>
      </c>
      <c r="C28">
        <v>5.1508438079999994</v>
      </c>
      <c r="D28">
        <v>5.8021552699074057</v>
      </c>
      <c r="F28" s="7">
        <v>27</v>
      </c>
      <c r="G28">
        <v>13.9662978075027</v>
      </c>
      <c r="H28">
        <v>10.065738403893572</v>
      </c>
      <c r="I28">
        <v>12.160483268794771</v>
      </c>
      <c r="L28" s="7">
        <v>27</v>
      </c>
      <c r="M28">
        <v>7.6026671393992507</v>
      </c>
      <c r="N28">
        <v>4.9148945958935704</v>
      </c>
      <c r="O28">
        <v>6.3583279988873596</v>
      </c>
    </row>
    <row r="29" spans="1:19" x14ac:dyDescent="0.35">
      <c r="A29" s="7">
        <v>28.5</v>
      </c>
      <c r="B29">
        <v>6.4735265264285733</v>
      </c>
      <c r="C29">
        <v>5.2888147140909076</v>
      </c>
      <c r="D29">
        <v>5.9522533290000013</v>
      </c>
      <c r="F29" s="7">
        <v>28.5</v>
      </c>
      <c r="G29">
        <v>15.249128094642858</v>
      </c>
      <c r="H29">
        <v>11.066982422818182</v>
      </c>
      <c r="I29">
        <v>13.408983999039997</v>
      </c>
      <c r="L29" s="7">
        <v>28.5</v>
      </c>
      <c r="M29">
        <v>8.7756015682142863</v>
      </c>
      <c r="N29">
        <v>5.7781677087272731</v>
      </c>
      <c r="O29">
        <v>7.4567306700400025</v>
      </c>
    </row>
    <row r="30" spans="1:19" x14ac:dyDescent="0.35">
      <c r="A30" s="7">
        <v>30</v>
      </c>
      <c r="B30">
        <v>6.8332853063200014</v>
      </c>
      <c r="C30">
        <v>5.5067409816000019</v>
      </c>
      <c r="D30">
        <v>6.2437100508888888</v>
      </c>
      <c r="F30" s="7">
        <v>30</v>
      </c>
      <c r="G30">
        <v>16.105027750399998</v>
      </c>
      <c r="H30">
        <v>11.001866307499998</v>
      </c>
      <c r="I30">
        <v>13.836955997999997</v>
      </c>
      <c r="L30" s="7">
        <v>30</v>
      </c>
      <c r="M30">
        <v>9.2717424440799974</v>
      </c>
      <c r="N30">
        <v>5.4951253259000001</v>
      </c>
      <c r="O30">
        <v>7.5932459471111127</v>
      </c>
    </row>
    <row r="31" spans="1:19" x14ac:dyDescent="0.35">
      <c r="A31" s="7">
        <v>31.5</v>
      </c>
      <c r="B31">
        <v>7.5805730673913043</v>
      </c>
      <c r="C31">
        <v>5.9635991411111116</v>
      </c>
      <c r="D31">
        <v>6.8706820753658526</v>
      </c>
      <c r="F31" s="7">
        <v>31.5</v>
      </c>
      <c r="G31">
        <v>16.294523083043476</v>
      </c>
      <c r="H31">
        <v>11.262770482000001</v>
      </c>
      <c r="I31">
        <v>14.085460965512192</v>
      </c>
      <c r="L31" s="7">
        <v>31.5</v>
      </c>
      <c r="M31">
        <v>8.7139500156521734</v>
      </c>
      <c r="N31">
        <v>5.2991713408888872</v>
      </c>
      <c r="O31">
        <v>7.2147788901463379</v>
      </c>
    </row>
    <row r="32" spans="1:19" x14ac:dyDescent="0.35">
      <c r="A32" s="7" t="s">
        <v>283</v>
      </c>
      <c r="B32">
        <v>6.771327098314285</v>
      </c>
      <c r="C32">
        <v>5.4424073303764704</v>
      </c>
      <c r="D32">
        <v>6.1768103600263151</v>
      </c>
      <c r="F32" s="7" t="s">
        <v>283</v>
      </c>
      <c r="G32">
        <v>15.327599502262652</v>
      </c>
      <c r="H32">
        <v>10.798638449709873</v>
      </c>
      <c r="I32">
        <v>13.301485347173248</v>
      </c>
      <c r="L32" s="7" t="s">
        <v>283</v>
      </c>
      <c r="M32">
        <v>8.556272403948368</v>
      </c>
      <c r="N32">
        <v>5.3562311193334011</v>
      </c>
      <c r="O32">
        <v>7.1246749871469328</v>
      </c>
    </row>
  </sheetData>
  <pageMargins left="0.7" right="0.7" top="0.75" bottom="0.75" header="0.3" footer="0.3"/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5241-3BF5-4FE0-B78D-4DBC2D166B45}">
  <dimension ref="A1:Q36"/>
  <sheetViews>
    <sheetView workbookViewId="0">
      <selection activeCell="J1" sqref="J1"/>
    </sheetView>
  </sheetViews>
  <sheetFormatPr defaultRowHeight="14.5" x14ac:dyDescent="0.35"/>
  <cols>
    <col min="1" max="1" width="23.54296875" bestFit="1" customWidth="1"/>
    <col min="2" max="2" width="15.54296875" bestFit="1" customWidth="1"/>
    <col min="3" max="3" width="18" bestFit="1" customWidth="1"/>
    <col min="4" max="4" width="13.453125" bestFit="1" customWidth="1"/>
    <col min="5" max="5" width="12.26953125" bestFit="1" customWidth="1"/>
    <col min="6" max="8" width="11.81640625" bestFit="1" customWidth="1"/>
    <col min="9" max="9" width="12.81640625" bestFit="1" customWidth="1"/>
    <col min="10" max="10" width="19.1796875" bestFit="1" customWidth="1"/>
    <col min="11" max="11" width="15.54296875" bestFit="1" customWidth="1"/>
    <col min="12" max="12" width="18" bestFit="1" customWidth="1"/>
    <col min="13" max="13" width="13.453125" bestFit="1" customWidth="1"/>
    <col min="14" max="14" width="12.26953125" bestFit="1" customWidth="1"/>
    <col min="15" max="17" width="11.81640625" bestFit="1" customWidth="1"/>
  </cols>
  <sheetData>
    <row r="1" spans="1:17" x14ac:dyDescent="0.35">
      <c r="A1" s="36" t="s">
        <v>294</v>
      </c>
      <c r="B1" s="36" t="s">
        <v>291</v>
      </c>
      <c r="J1" s="36" t="s">
        <v>286</v>
      </c>
      <c r="K1" s="36" t="s">
        <v>291</v>
      </c>
    </row>
    <row r="2" spans="1:17" x14ac:dyDescent="0.35">
      <c r="A2" s="36" t="s">
        <v>293</v>
      </c>
      <c r="B2" t="s">
        <v>27</v>
      </c>
      <c r="C2" t="s">
        <v>73</v>
      </c>
      <c r="D2" t="s">
        <v>122</v>
      </c>
      <c r="E2" t="s">
        <v>144</v>
      </c>
      <c r="F2" t="s">
        <v>197</v>
      </c>
      <c r="G2" t="s">
        <v>234</v>
      </c>
      <c r="H2" t="s">
        <v>283</v>
      </c>
      <c r="J2" s="36" t="s">
        <v>293</v>
      </c>
      <c r="K2" t="s">
        <v>27</v>
      </c>
      <c r="L2" t="s">
        <v>73</v>
      </c>
      <c r="M2" t="s">
        <v>122</v>
      </c>
      <c r="N2" t="s">
        <v>144</v>
      </c>
      <c r="O2" t="s">
        <v>197</v>
      </c>
      <c r="P2" t="s">
        <v>234</v>
      </c>
      <c r="Q2" t="s">
        <v>283</v>
      </c>
    </row>
    <row r="3" spans="1:17" x14ac:dyDescent="0.35">
      <c r="A3" s="7">
        <v>27</v>
      </c>
      <c r="B3">
        <v>5.0239012088888906</v>
      </c>
      <c r="C3">
        <v>4.7242108651999999</v>
      </c>
      <c r="D3">
        <v>6.0523126113333339</v>
      </c>
      <c r="E3">
        <v>5.6624990821818182</v>
      </c>
      <c r="F3">
        <v>6.8282919275000005</v>
      </c>
      <c r="G3">
        <v>6.7631464051000005</v>
      </c>
      <c r="H3">
        <v>5.8021552699074057</v>
      </c>
      <c r="J3" s="7">
        <v>27</v>
      </c>
      <c r="K3">
        <v>127.80143934598173</v>
      </c>
      <c r="L3">
        <v>205.18008959596219</v>
      </c>
      <c r="M3">
        <v>161.84763982863151</v>
      </c>
      <c r="N3">
        <v>187.03890188366188</v>
      </c>
      <c r="O3">
        <v>185.56901009379246</v>
      </c>
      <c r="P3">
        <v>203.12235301369554</v>
      </c>
      <c r="Q3">
        <v>180.48709667875599</v>
      </c>
    </row>
    <row r="4" spans="1:17" x14ac:dyDescent="0.35">
      <c r="A4" s="7">
        <v>28.5</v>
      </c>
      <c r="B4">
        <v>5.4924979300000007</v>
      </c>
      <c r="C4">
        <v>4.9252036639999996</v>
      </c>
      <c r="D4">
        <v>5.730880312</v>
      </c>
      <c r="E4">
        <v>6.6441834480000015</v>
      </c>
      <c r="F4">
        <v>6.5554540912500006</v>
      </c>
      <c r="G4">
        <v>6.2373275530000001</v>
      </c>
      <c r="H4">
        <v>5.9522533290000004</v>
      </c>
      <c r="J4" s="7">
        <v>28.5</v>
      </c>
      <c r="K4">
        <v>143.82957142857143</v>
      </c>
      <c r="L4">
        <v>222.78333999999995</v>
      </c>
      <c r="M4">
        <v>224.2158</v>
      </c>
      <c r="N4">
        <v>205.41144999999997</v>
      </c>
      <c r="O4">
        <v>216.43441249999998</v>
      </c>
      <c r="P4">
        <v>233.19329999999997</v>
      </c>
      <c r="Q4">
        <v>209.46484400000006</v>
      </c>
    </row>
    <row r="5" spans="1:17" x14ac:dyDescent="0.35">
      <c r="A5" s="7">
        <v>30</v>
      </c>
      <c r="B5">
        <v>5.5801152960000007</v>
      </c>
      <c r="C5">
        <v>5.0919297555555554</v>
      </c>
      <c r="D5">
        <v>6.3116611900000006</v>
      </c>
      <c r="E5">
        <v>6.7909233744444455</v>
      </c>
      <c r="F5">
        <v>6.7282408272499996</v>
      </c>
      <c r="G5">
        <v>6.9859869587499999</v>
      </c>
      <c r="H5">
        <v>6.2437100508888914</v>
      </c>
      <c r="J5" s="7">
        <v>30</v>
      </c>
      <c r="K5">
        <v>151.54195714285714</v>
      </c>
      <c r="L5">
        <v>222.28881111111113</v>
      </c>
      <c r="M5">
        <v>192.39350000000002</v>
      </c>
      <c r="N5">
        <v>214.01195555555555</v>
      </c>
      <c r="O5">
        <v>227.51019999999997</v>
      </c>
      <c r="P5">
        <v>240.77787499999999</v>
      </c>
      <c r="Q5">
        <v>211.18620444444448</v>
      </c>
    </row>
    <row r="6" spans="1:17" x14ac:dyDescent="0.35">
      <c r="A6" s="7">
        <v>31.5</v>
      </c>
      <c r="B6">
        <v>5.6275067583333334</v>
      </c>
      <c r="C6">
        <v>5.53204115625</v>
      </c>
      <c r="D6">
        <v>7.330853685000001</v>
      </c>
      <c r="E6">
        <v>7.359910392222222</v>
      </c>
      <c r="F6">
        <v>7.4542373257142858</v>
      </c>
      <c r="G6">
        <v>7.9906179628571419</v>
      </c>
      <c r="H6">
        <v>6.8706820753658526</v>
      </c>
      <c r="J6" s="7">
        <v>31.5</v>
      </c>
      <c r="K6">
        <v>180.87983333333332</v>
      </c>
      <c r="L6">
        <v>193.49302499999999</v>
      </c>
      <c r="M6">
        <v>174.13425000000001</v>
      </c>
      <c r="N6">
        <v>230.80588888888886</v>
      </c>
      <c r="O6">
        <v>176.18514285714286</v>
      </c>
      <c r="P6">
        <v>235.30600000000001</v>
      </c>
      <c r="Q6">
        <v>202.13295609756091</v>
      </c>
    </row>
    <row r="7" spans="1:17" x14ac:dyDescent="0.35">
      <c r="A7" s="7" t="s">
        <v>283</v>
      </c>
      <c r="B7">
        <v>5.3961532417931037</v>
      </c>
      <c r="C7">
        <v>5.0426443876216229</v>
      </c>
      <c r="D7">
        <v>6.2914914067368413</v>
      </c>
      <c r="E7">
        <v>6.5663289303589769</v>
      </c>
      <c r="F7">
        <v>6.8734050338064518</v>
      </c>
      <c r="G7">
        <v>6.9093417425999997</v>
      </c>
      <c r="H7">
        <v>6.1768103600263151</v>
      </c>
      <c r="J7" s="7" t="s">
        <v>283</v>
      </c>
      <c r="K7">
        <v>148.38250531427022</v>
      </c>
      <c r="L7">
        <v>211.57237286377358</v>
      </c>
      <c r="M7">
        <v>187.27767573535732</v>
      </c>
      <c r="N7">
        <v>208.07443642872514</v>
      </c>
      <c r="O7">
        <v>202.23887034678512</v>
      </c>
      <c r="P7">
        <v>226.75775800391304</v>
      </c>
      <c r="Q7">
        <v>200.05460958238328</v>
      </c>
    </row>
    <row r="30" spans="1:17" x14ac:dyDescent="0.35">
      <c r="A30" s="36" t="s">
        <v>295</v>
      </c>
      <c r="B30" s="36" t="s">
        <v>291</v>
      </c>
      <c r="J30" s="36" t="s">
        <v>297</v>
      </c>
      <c r="K30" s="36" t="s">
        <v>291</v>
      </c>
    </row>
    <row r="31" spans="1:17" x14ac:dyDescent="0.35">
      <c r="A31" s="36" t="s">
        <v>293</v>
      </c>
      <c r="B31" t="s">
        <v>27</v>
      </c>
      <c r="C31" t="s">
        <v>73</v>
      </c>
      <c r="D31" t="s">
        <v>122</v>
      </c>
      <c r="E31" t="s">
        <v>144</v>
      </c>
      <c r="F31" t="s">
        <v>197</v>
      </c>
      <c r="G31" t="s">
        <v>234</v>
      </c>
      <c r="H31" t="s">
        <v>283</v>
      </c>
      <c r="J31" s="36" t="s">
        <v>293</v>
      </c>
      <c r="K31" t="s">
        <v>27</v>
      </c>
      <c r="L31" t="s">
        <v>73</v>
      </c>
      <c r="M31" t="s">
        <v>122</v>
      </c>
      <c r="N31" t="s">
        <v>144</v>
      </c>
      <c r="O31" t="s">
        <v>197</v>
      </c>
      <c r="P31" t="s">
        <v>234</v>
      </c>
      <c r="Q31" t="s">
        <v>283</v>
      </c>
    </row>
    <row r="32" spans="1:17" x14ac:dyDescent="0.35">
      <c r="A32" s="7">
        <v>27</v>
      </c>
      <c r="B32">
        <v>8.8936443506386862</v>
      </c>
      <c r="C32">
        <v>10.218142545372892</v>
      </c>
      <c r="D32">
        <v>11.569872581310355</v>
      </c>
      <c r="E32">
        <v>12.743929733245146</v>
      </c>
      <c r="F32">
        <v>14.549297847133641</v>
      </c>
      <c r="G32">
        <v>14.844502657481254</v>
      </c>
      <c r="H32">
        <v>12.160483268794772</v>
      </c>
      <c r="J32" s="7">
        <v>27</v>
      </c>
      <c r="K32">
        <v>34.82768827574818</v>
      </c>
      <c r="L32">
        <v>54.939316801728921</v>
      </c>
      <c r="M32">
        <v>33.105359819862116</v>
      </c>
      <c r="N32">
        <v>77.895737161696587</v>
      </c>
      <c r="O32">
        <v>61.768047357069115</v>
      </c>
      <c r="P32">
        <v>80.813562523812564</v>
      </c>
      <c r="Q32">
        <v>343.34971193991748</v>
      </c>
    </row>
    <row r="33" spans="1:17" x14ac:dyDescent="0.35">
      <c r="A33" s="7">
        <v>28.5</v>
      </c>
      <c r="B33">
        <v>9.6549073914285692</v>
      </c>
      <c r="C33">
        <v>10.8576749122</v>
      </c>
      <c r="D33">
        <v>13.462502488000002</v>
      </c>
      <c r="E33">
        <v>14.461795155000001</v>
      </c>
      <c r="F33">
        <v>15.748507897499998</v>
      </c>
      <c r="G33">
        <v>15.636957192000001</v>
      </c>
      <c r="H33">
        <v>13.408983999040004</v>
      </c>
      <c r="J33" s="7">
        <v>28.5</v>
      </c>
      <c r="K33">
        <v>29.136866229999995</v>
      </c>
      <c r="L33">
        <v>59.324712481999995</v>
      </c>
      <c r="M33">
        <v>38.658110880000002</v>
      </c>
      <c r="N33">
        <v>78.176117070000004</v>
      </c>
      <c r="O33">
        <v>73.544430450000007</v>
      </c>
      <c r="P33">
        <v>93.996296389999998</v>
      </c>
      <c r="Q33">
        <v>372.83653350200001</v>
      </c>
    </row>
    <row r="34" spans="1:17" x14ac:dyDescent="0.35">
      <c r="A34" s="7">
        <v>30</v>
      </c>
      <c r="B34">
        <v>10.115999232857144</v>
      </c>
      <c r="C34">
        <v>11.015632779999999</v>
      </c>
      <c r="D34">
        <v>12.521159125000001</v>
      </c>
      <c r="E34">
        <v>15.178519422222223</v>
      </c>
      <c r="F34">
        <v>16.215178224999999</v>
      </c>
      <c r="G34">
        <v>17.037199144999999</v>
      </c>
      <c r="H34">
        <v>13.836955998000002</v>
      </c>
      <c r="J34" s="7">
        <v>30</v>
      </c>
      <c r="K34">
        <v>31.751187557999998</v>
      </c>
      <c r="L34">
        <v>53.313327219999991</v>
      </c>
      <c r="M34">
        <v>24.83799174</v>
      </c>
      <c r="N34">
        <v>75.488364430000004</v>
      </c>
      <c r="O34">
        <v>75.895499181999995</v>
      </c>
      <c r="P34">
        <v>80.409697489999999</v>
      </c>
      <c r="Q34">
        <v>341.69606761999995</v>
      </c>
    </row>
    <row r="35" spans="1:17" x14ac:dyDescent="0.35">
      <c r="A35" s="7">
        <v>31.5</v>
      </c>
      <c r="B35">
        <v>11.128194154999997</v>
      </c>
      <c r="C35">
        <v>10.519812601999998</v>
      </c>
      <c r="D35">
        <v>12.950550732500002</v>
      </c>
      <c r="E35">
        <v>16.444743968888886</v>
      </c>
      <c r="F35">
        <v>14.643808431428569</v>
      </c>
      <c r="G35">
        <v>17.752096595714285</v>
      </c>
      <c r="H35">
        <v>14.085460965512192</v>
      </c>
      <c r="J35" s="7">
        <v>31.5</v>
      </c>
      <c r="K35">
        <v>33.00412438</v>
      </c>
      <c r="L35">
        <v>39.902171565999993</v>
      </c>
      <c r="M35">
        <v>22.478788189999996</v>
      </c>
      <c r="N35">
        <v>81.763502189999997</v>
      </c>
      <c r="O35">
        <v>50.326997740000003</v>
      </c>
      <c r="P35">
        <v>68.330350429999996</v>
      </c>
      <c r="Q35">
        <v>295.80593449599996</v>
      </c>
    </row>
    <row r="36" spans="1:17" x14ac:dyDescent="0.35">
      <c r="A36" s="7" t="s">
        <v>283</v>
      </c>
      <c r="B36">
        <v>9.8347693260602842</v>
      </c>
      <c r="C36">
        <v>10.650199200317001</v>
      </c>
      <c r="D36">
        <v>12.558873018834847</v>
      </c>
      <c r="E36">
        <v>14.600270490658886</v>
      </c>
      <c r="F36">
        <v>15.310017121840936</v>
      </c>
      <c r="G36">
        <v>16.153624794994641</v>
      </c>
      <c r="H36">
        <v>13.301485347173253</v>
      </c>
      <c r="J36" s="7" t="s">
        <v>283</v>
      </c>
      <c r="K36">
        <v>128.71986644374817</v>
      </c>
      <c r="L36">
        <v>207.4795280697289</v>
      </c>
      <c r="M36">
        <v>119.08025062986212</v>
      </c>
      <c r="N36">
        <v>313.32372085169658</v>
      </c>
      <c r="O36">
        <v>261.53497472906912</v>
      </c>
      <c r="P36">
        <v>323.54990683381254</v>
      </c>
      <c r="Q36">
        <v>1353.6882475579173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figures</vt:lpstr>
      <vt:lpstr>figures_30</vt:lpstr>
      <vt:lpstr>RMR</vt:lpstr>
      <vt:lpstr>NAS</vt:lpstr>
      <vt:lpstr>REGIONAL</vt:lpstr>
      <vt:lpstr>POPULATION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Elliott Schmidt</dc:creator>
  <cp:keywords/>
  <dc:description/>
  <cp:lastModifiedBy>Elliott Schmidt</cp:lastModifiedBy>
  <cp:revision/>
  <dcterms:created xsi:type="dcterms:W3CDTF">2022-06-29T23:24:11Z</dcterms:created>
  <dcterms:modified xsi:type="dcterms:W3CDTF">2022-09-22T01:09:50Z</dcterms:modified>
  <cp:category/>
  <cp:contentStatus/>
</cp:coreProperties>
</file>