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elliott_schmidt_my_jcu_edu_au/Documents/PhD dissertation/Data/Local_adaptation/"/>
    </mc:Choice>
  </mc:AlternateContent>
  <xr:revisionPtr revIDLastSave="3053" documentId="8_{A16F9DD8-FB0B-4442-82F3-966E67E77AFE}" xr6:coauthVersionLast="47" xr6:coauthVersionMax="47" xr10:uidLastSave="{C634F04C-76DE-447D-AA27-0ED679F61C17}"/>
  <bookViews>
    <workbookView xWindow="-110" yWindow="-110" windowWidth="19420" windowHeight="10420" activeTab="1" xr2:uid="{31B1C520-E7E7-4A22-964F-13A6B4CAF6E2}"/>
  </bookViews>
  <sheets>
    <sheet name="Sheet1" sheetId="4" r:id="rId1"/>
    <sheet name="Summary" sheetId="3" r:id="rId2"/>
    <sheet name="27" sheetId="1" r:id="rId3"/>
    <sheet name="28.5" sheetId="2" r:id="rId4"/>
    <sheet name="30" sheetId="5" r:id="rId5"/>
    <sheet name="31.5" sheetId="6" r:id="rId6"/>
  </sheets>
  <calcPr calcId="191028"/>
  <pivotCaches>
    <pivotCache cacheId="7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J35" i="3"/>
  <c r="J29" i="3"/>
  <c r="J34" i="3"/>
  <c r="J27" i="3"/>
  <c r="J28" i="3"/>
  <c r="J33" i="3"/>
  <c r="J32" i="3"/>
  <c r="J30" i="3"/>
  <c r="J25" i="3"/>
  <c r="J42" i="3"/>
  <c r="J36" i="3"/>
  <c r="J40" i="3"/>
  <c r="J43" i="3"/>
  <c r="J37" i="3"/>
  <c r="J39" i="3"/>
  <c r="J38" i="3"/>
  <c r="J41" i="3"/>
  <c r="J50" i="3"/>
  <c r="J44" i="3"/>
  <c r="J45" i="3"/>
  <c r="J46" i="3"/>
  <c r="J52" i="3"/>
  <c r="J48" i="3"/>
  <c r="J49" i="3"/>
  <c r="J53" i="3"/>
  <c r="J51" i="3"/>
  <c r="J47" i="3"/>
  <c r="J3" i="3"/>
  <c r="J9" i="3"/>
  <c r="J4" i="3"/>
  <c r="J8" i="3"/>
  <c r="J6" i="3"/>
  <c r="J7" i="3"/>
  <c r="J5" i="3"/>
  <c r="J2" i="3"/>
  <c r="J14" i="3"/>
  <c r="J19" i="3"/>
  <c r="J17" i="3"/>
  <c r="J11" i="3"/>
  <c r="J18" i="3"/>
  <c r="J13" i="3"/>
  <c r="J16" i="3"/>
  <c r="J15" i="3"/>
  <c r="J10" i="3"/>
  <c r="J12" i="3"/>
  <c r="J21" i="3"/>
  <c r="J23" i="3"/>
  <c r="J22" i="3"/>
  <c r="J24" i="3"/>
  <c r="J20" i="3"/>
  <c r="J26" i="3"/>
  <c r="Q23" i="6"/>
  <c r="Q27" i="6"/>
  <c r="Q8" i="6"/>
  <c r="Q32" i="6"/>
  <c r="Q4" i="6"/>
  <c r="Q2" i="6"/>
  <c r="Q18" i="6"/>
  <c r="Q11" i="6"/>
  <c r="Q37" i="6"/>
  <c r="Q19" i="6"/>
  <c r="Q12" i="6"/>
  <c r="Q34" i="6"/>
  <c r="Q28" i="6"/>
  <c r="Q35" i="6"/>
  <c r="Q25" i="6"/>
  <c r="Q6" i="6"/>
  <c r="Q38" i="6"/>
  <c r="Q36" i="6"/>
  <c r="Q5" i="6"/>
  <c r="Q20" i="6"/>
  <c r="Q9" i="6"/>
  <c r="Q31" i="6"/>
  <c r="Q33" i="6"/>
  <c r="Q30" i="6"/>
  <c r="Q39" i="6"/>
  <c r="Q21" i="6"/>
  <c r="Q13" i="6"/>
  <c r="Q22" i="6"/>
  <c r="Q14" i="6"/>
  <c r="Q17" i="6"/>
  <c r="Q15" i="6"/>
  <c r="Q3" i="6"/>
  <c r="Q26" i="6"/>
  <c r="Q24" i="6"/>
  <c r="Q29" i="6"/>
  <c r="Q16" i="6"/>
  <c r="Q40" i="6"/>
  <c r="Q10" i="6"/>
  <c r="Q7" i="6"/>
  <c r="K23" i="6"/>
  <c r="K27" i="6"/>
  <c r="K8" i="6"/>
  <c r="K32" i="6"/>
  <c r="K4" i="6"/>
  <c r="K2" i="6"/>
  <c r="K18" i="6"/>
  <c r="K11" i="6"/>
  <c r="K37" i="6"/>
  <c r="K19" i="6"/>
  <c r="K12" i="6"/>
  <c r="K34" i="6"/>
  <c r="K28" i="6"/>
  <c r="K35" i="6"/>
  <c r="K25" i="6"/>
  <c r="K6" i="6"/>
  <c r="K38" i="6"/>
  <c r="K36" i="6"/>
  <c r="K5" i="6"/>
  <c r="K20" i="6"/>
  <c r="K9" i="6"/>
  <c r="K31" i="6"/>
  <c r="K33" i="6"/>
  <c r="K30" i="6"/>
  <c r="K39" i="6"/>
  <c r="K21" i="6"/>
  <c r="K13" i="6"/>
  <c r="K22" i="6"/>
  <c r="K14" i="6"/>
  <c r="K17" i="6"/>
  <c r="K15" i="6"/>
  <c r="K3" i="6"/>
  <c r="K26" i="6"/>
  <c r="K24" i="6"/>
  <c r="K29" i="6"/>
  <c r="K16" i="6"/>
  <c r="K40" i="6"/>
  <c r="K10" i="6"/>
  <c r="K7" i="6"/>
  <c r="R7" i="6" l="1"/>
  <c r="R23" i="6"/>
  <c r="R32" i="6"/>
  <c r="R8" i="6"/>
  <c r="R27" i="6"/>
  <c r="R11" i="6"/>
  <c r="R19" i="6"/>
  <c r="R2" i="6"/>
  <c r="R4" i="6"/>
  <c r="R24" i="6"/>
  <c r="R21" i="6"/>
  <c r="R10" i="6"/>
  <c r="R29" i="6"/>
  <c r="R17" i="6"/>
  <c r="R30" i="6"/>
  <c r="R40" i="6"/>
  <c r="R16" i="6"/>
  <c r="R26" i="6"/>
  <c r="R3" i="6"/>
  <c r="R15" i="6"/>
  <c r="R14" i="6"/>
  <c r="R22" i="6"/>
  <c r="R13" i="6"/>
  <c r="R39" i="6"/>
  <c r="R37" i="6"/>
  <c r="R18" i="6"/>
  <c r="R6" i="6"/>
  <c r="R34" i="6"/>
  <c r="R33" i="6"/>
  <c r="R31" i="6"/>
  <c r="R9" i="6"/>
  <c r="R20" i="6"/>
  <c r="R5" i="6"/>
  <c r="R36" i="6"/>
  <c r="R38" i="6"/>
  <c r="R25" i="6"/>
  <c r="R35" i="6"/>
  <c r="R28" i="6"/>
  <c r="R12" i="6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  <c r="R18" i="2"/>
  <c r="R48" i="2"/>
  <c r="Q48" i="2"/>
  <c r="Q18" i="2"/>
  <c r="R38" i="2"/>
  <c r="Q38" i="2"/>
  <c r="B26" i="4"/>
  <c r="C26" i="4"/>
  <c r="C25" i="4"/>
  <c r="B25" i="4"/>
  <c r="K18" i="2"/>
  <c r="K48" i="2"/>
  <c r="K38" i="2"/>
  <c r="Q46" i="2"/>
  <c r="Q3" i="2"/>
  <c r="Q44" i="2"/>
  <c r="Q33" i="2"/>
  <c r="Q14" i="2"/>
  <c r="Q28" i="2"/>
  <c r="Q10" i="2"/>
  <c r="K46" i="2"/>
  <c r="K3" i="2"/>
  <c r="K44" i="2"/>
  <c r="K33" i="2"/>
  <c r="K14" i="2"/>
  <c r="K28" i="2"/>
  <c r="K10" i="2"/>
  <c r="Q41" i="2"/>
  <c r="Q45" i="2"/>
  <c r="Q4" i="2"/>
  <c r="Q47" i="2"/>
  <c r="Q8" i="2"/>
  <c r="Q25" i="2"/>
  <c r="Q36" i="2"/>
  <c r="Q34" i="2"/>
  <c r="Q9" i="2"/>
  <c r="Q49" i="2"/>
  <c r="Q29" i="2"/>
  <c r="Q37" i="2"/>
  <c r="Q35" i="2"/>
  <c r="K41" i="2"/>
  <c r="K45" i="2"/>
  <c r="K4" i="2"/>
  <c r="K47" i="2"/>
  <c r="K8" i="2"/>
  <c r="K25" i="2"/>
  <c r="K36" i="2"/>
  <c r="K34" i="2"/>
  <c r="R34" i="2" s="1"/>
  <c r="K9" i="2"/>
  <c r="K49" i="2"/>
  <c r="K29" i="2"/>
  <c r="K37" i="2"/>
  <c r="K35" i="2"/>
  <c r="Q42" i="2"/>
  <c r="Q2" i="2"/>
  <c r="Q11" i="2"/>
  <c r="Q5" i="2"/>
  <c r="Q40" i="2"/>
  <c r="Q19" i="2"/>
  <c r="Q22" i="2"/>
  <c r="Q50" i="2"/>
  <c r="Q15" i="2"/>
  <c r="Q23" i="2"/>
  <c r="Q20" i="2"/>
  <c r="Q27" i="2"/>
  <c r="Q26" i="2"/>
  <c r="K42" i="2"/>
  <c r="K2" i="2"/>
  <c r="K11" i="2"/>
  <c r="K5" i="2"/>
  <c r="K40" i="2"/>
  <c r="K19" i="2"/>
  <c r="K22" i="2"/>
  <c r="K50" i="2"/>
  <c r="K15" i="2"/>
  <c r="K23" i="2"/>
  <c r="K20" i="2"/>
  <c r="K27" i="2"/>
  <c r="K26" i="2"/>
  <c r="Q12" i="2"/>
  <c r="Q6" i="2"/>
  <c r="Q16" i="2"/>
  <c r="Q24" i="2"/>
  <c r="Q30" i="2"/>
  <c r="Q31" i="2"/>
  <c r="Q13" i="2"/>
  <c r="Q51" i="2"/>
  <c r="Q7" i="2"/>
  <c r="Q32" i="2"/>
  <c r="Q39" i="2"/>
  <c r="Q17" i="2"/>
  <c r="Q21" i="2"/>
  <c r="K12" i="2"/>
  <c r="K6" i="2"/>
  <c r="K16" i="2"/>
  <c r="K24" i="2"/>
  <c r="K30" i="2"/>
  <c r="K31" i="2"/>
  <c r="K13" i="2"/>
  <c r="K51" i="2"/>
  <c r="K7" i="2"/>
  <c r="K32" i="2"/>
  <c r="K39" i="2"/>
  <c r="K17" i="2"/>
  <c r="K21" i="2"/>
  <c r="Q40" i="1"/>
  <c r="Q53" i="1"/>
  <c r="Q4" i="1"/>
  <c r="Q3" i="1"/>
  <c r="Q21" i="1"/>
  <c r="Q52" i="1"/>
  <c r="Q15" i="1"/>
  <c r="Q28" i="1"/>
  <c r="Q26" i="1"/>
  <c r="Q20" i="1"/>
  <c r="Q49" i="1"/>
  <c r="Q51" i="1"/>
  <c r="Q33" i="1"/>
  <c r="Q45" i="1"/>
  <c r="Q41" i="1"/>
  <c r="Q30" i="1"/>
  <c r="Q18" i="1"/>
  <c r="K40" i="1"/>
  <c r="K53" i="1"/>
  <c r="K4" i="1"/>
  <c r="K3" i="1"/>
  <c r="K21" i="1"/>
  <c r="K52" i="1"/>
  <c r="K15" i="1"/>
  <c r="K28" i="1"/>
  <c r="K26" i="1"/>
  <c r="K20" i="1"/>
  <c r="K49" i="1"/>
  <c r="K51" i="1"/>
  <c r="K33" i="1"/>
  <c r="K45" i="1"/>
  <c r="K41" i="1"/>
  <c r="K30" i="1"/>
  <c r="K18" i="1"/>
  <c r="Q16" i="1"/>
  <c r="Q10" i="1"/>
  <c r="K16" i="1"/>
  <c r="K10" i="1"/>
  <c r="Q8" i="1"/>
  <c r="Q17" i="1"/>
  <c r="Q42" i="1"/>
  <c r="Q32" i="1"/>
  <c r="Q50" i="1"/>
  <c r="Q27" i="1"/>
  <c r="Q38" i="1"/>
  <c r="Q12" i="1"/>
  <c r="Q22" i="1"/>
  <c r="Q46" i="1"/>
  <c r="Q31" i="1"/>
  <c r="Q7" i="1"/>
  <c r="Q36" i="1"/>
  <c r="Q25" i="1"/>
  <c r="Q47" i="1"/>
  <c r="Q29" i="1"/>
  <c r="Q23" i="1"/>
  <c r="K8" i="1"/>
  <c r="K17" i="1"/>
  <c r="K42" i="1"/>
  <c r="K32" i="1"/>
  <c r="K50" i="1"/>
  <c r="K27" i="1"/>
  <c r="K38" i="1"/>
  <c r="K12" i="1"/>
  <c r="K22" i="1"/>
  <c r="K46" i="1"/>
  <c r="K31" i="1"/>
  <c r="K7" i="1"/>
  <c r="K36" i="1"/>
  <c r="K25" i="1"/>
  <c r="K47" i="1"/>
  <c r="K29" i="1"/>
  <c r="K23" i="1"/>
  <c r="Q5" i="1"/>
  <c r="Q6" i="1"/>
  <c r="Q34" i="1"/>
  <c r="Q13" i="1"/>
  <c r="Q11" i="1"/>
  <c r="Q9" i="1"/>
  <c r="Q44" i="1"/>
  <c r="Q19" i="1"/>
  <c r="Q39" i="1"/>
  <c r="Q2" i="1"/>
  <c r="Q43" i="1"/>
  <c r="Q35" i="1"/>
  <c r="Q37" i="1"/>
  <c r="Q14" i="1"/>
  <c r="Q24" i="1"/>
  <c r="K5" i="1"/>
  <c r="K6" i="1"/>
  <c r="K34" i="1"/>
  <c r="K13" i="1"/>
  <c r="K11" i="1"/>
  <c r="K9" i="1"/>
  <c r="K44" i="1"/>
  <c r="K19" i="1"/>
  <c r="K39" i="1"/>
  <c r="K2" i="1"/>
  <c r="K43" i="1"/>
  <c r="K35" i="1"/>
  <c r="K37" i="1"/>
  <c r="K14" i="1"/>
  <c r="K24" i="1"/>
  <c r="Q48" i="1"/>
  <c r="K48" i="1"/>
  <c r="R7" i="5" l="1"/>
  <c r="R10" i="5"/>
  <c r="R28" i="5"/>
  <c r="R38" i="5"/>
  <c r="R30" i="5"/>
  <c r="R22" i="5"/>
  <c r="R14" i="5"/>
  <c r="R6" i="5"/>
  <c r="R44" i="5"/>
  <c r="R36" i="5"/>
  <c r="R20" i="5"/>
  <c r="H9" i="4" s="1"/>
  <c r="R12" i="5"/>
  <c r="R43" i="5"/>
  <c r="R35" i="5"/>
  <c r="R27" i="5"/>
  <c r="R19" i="5"/>
  <c r="R11" i="5"/>
  <c r="R3" i="5"/>
  <c r="R2" i="5"/>
  <c r="H10" i="4" s="1"/>
  <c r="R37" i="5"/>
  <c r="R29" i="5"/>
  <c r="R21" i="5"/>
  <c r="R13" i="5"/>
  <c r="R5" i="5"/>
  <c r="R4" i="5"/>
  <c r="R42" i="5"/>
  <c r="R34" i="5"/>
  <c r="R26" i="5"/>
  <c r="R18" i="5"/>
  <c r="R41" i="5"/>
  <c r="R33" i="5"/>
  <c r="R25" i="5"/>
  <c r="R17" i="5"/>
  <c r="R9" i="5"/>
  <c r="R40" i="5"/>
  <c r="R32" i="5"/>
  <c r="R24" i="5"/>
  <c r="R16" i="5"/>
  <c r="R8" i="5"/>
  <c r="R39" i="5"/>
  <c r="R31" i="5"/>
  <c r="R23" i="5"/>
  <c r="R15" i="5"/>
  <c r="R29" i="2"/>
  <c r="R47" i="2"/>
  <c r="R46" i="2"/>
  <c r="R41" i="2"/>
  <c r="R10" i="2"/>
  <c r="R49" i="2"/>
  <c r="R14" i="2"/>
  <c r="R33" i="2"/>
  <c r="R8" i="2"/>
  <c r="R27" i="2"/>
  <c r="R28" i="2"/>
  <c r="R7" i="2"/>
  <c r="R20" i="2"/>
  <c r="R35" i="2"/>
  <c r="R36" i="2"/>
  <c r="R12" i="2"/>
  <c r="R51" i="2"/>
  <c r="R37" i="2"/>
  <c r="R25" i="2"/>
  <c r="R44" i="2"/>
  <c r="R21" i="2"/>
  <c r="R30" i="2"/>
  <c r="R4" i="2"/>
  <c r="R3" i="2"/>
  <c r="R19" i="2"/>
  <c r="R9" i="2"/>
  <c r="R45" i="2"/>
  <c r="R31" i="2"/>
  <c r="R13" i="2"/>
  <c r="R17" i="2"/>
  <c r="R24" i="2"/>
  <c r="R40" i="2"/>
  <c r="R39" i="2"/>
  <c r="R16" i="2"/>
  <c r="R5" i="2"/>
  <c r="R32" i="2"/>
  <c r="R6" i="2"/>
  <c r="R15" i="2"/>
  <c r="R50" i="2"/>
  <c r="R23" i="2"/>
  <c r="R11" i="2"/>
  <c r="R26" i="2"/>
  <c r="R2" i="2"/>
  <c r="R22" i="2"/>
  <c r="R42" i="2"/>
  <c r="R16" i="1"/>
  <c r="R29" i="1"/>
  <c r="R12" i="1"/>
  <c r="R45" i="1"/>
  <c r="R15" i="1"/>
  <c r="R3" i="1"/>
  <c r="R26" i="1"/>
  <c r="R33" i="1"/>
  <c r="R52" i="1"/>
  <c r="R10" i="1"/>
  <c r="R51" i="1"/>
  <c r="R21" i="1"/>
  <c r="R49" i="1"/>
  <c r="R20" i="1"/>
  <c r="R18" i="1"/>
  <c r="R4" i="1"/>
  <c r="R30" i="1"/>
  <c r="R53" i="1"/>
  <c r="R41" i="1"/>
  <c r="R28" i="1"/>
  <c r="R40" i="1"/>
  <c r="R47" i="1"/>
  <c r="R38" i="1"/>
  <c r="R19" i="1"/>
  <c r="R23" i="1"/>
  <c r="R22" i="1"/>
  <c r="R25" i="1"/>
  <c r="R27" i="1"/>
  <c r="R36" i="1"/>
  <c r="R7" i="1"/>
  <c r="R50" i="1"/>
  <c r="R32" i="1"/>
  <c r="R42" i="1"/>
  <c r="R31" i="1"/>
  <c r="R48" i="1"/>
  <c r="R46" i="1"/>
  <c r="R14" i="1"/>
  <c r="R9" i="1"/>
  <c r="R17" i="1"/>
  <c r="R8" i="1"/>
  <c r="R35" i="1"/>
  <c r="R13" i="1"/>
  <c r="R43" i="1"/>
  <c r="R34" i="1"/>
  <c r="R2" i="1"/>
  <c r="R6" i="1"/>
  <c r="R39" i="1"/>
  <c r="R24" i="1"/>
  <c r="R44" i="1"/>
  <c r="R5" i="1"/>
  <c r="R37" i="1"/>
  <c r="R11" i="1"/>
</calcChain>
</file>

<file path=xl/sharedStrings.xml><?xml version="1.0" encoding="utf-8"?>
<sst xmlns="http://schemas.openxmlformats.org/spreadsheetml/2006/main" count="882" uniqueCount="125">
  <si>
    <t>REGION</t>
  </si>
  <si>
    <t>Average of PHA_27</t>
  </si>
  <si>
    <t>Average of PHA_285</t>
  </si>
  <si>
    <t>Core</t>
  </si>
  <si>
    <t>Leading</t>
  </si>
  <si>
    <t>Grand Total</t>
  </si>
  <si>
    <t>StdDev of PHA_27</t>
  </si>
  <si>
    <t>StdDev of PHA_285</t>
  </si>
  <si>
    <t>Count of PHA_27</t>
  </si>
  <si>
    <t>Count of PHA_285</t>
  </si>
  <si>
    <t>FISH_ID</t>
  </si>
  <si>
    <t>POPULATION</t>
  </si>
  <si>
    <t>TANK</t>
  </si>
  <si>
    <t>MASS</t>
  </si>
  <si>
    <t>PHA_27</t>
  </si>
  <si>
    <t>PHA_285</t>
  </si>
  <si>
    <t>Notes</t>
  </si>
  <si>
    <t>CSUD004</t>
  </si>
  <si>
    <t xml:space="preserve">Sudbury Reef </t>
  </si>
  <si>
    <t>CSUD006</t>
  </si>
  <si>
    <t>CSUD008</t>
  </si>
  <si>
    <t>CSUD010</t>
  </si>
  <si>
    <t>CSUD014</t>
  </si>
  <si>
    <t>Has a bad eye</t>
  </si>
  <si>
    <t>CSUD018</t>
  </si>
  <si>
    <t>CSUD026</t>
  </si>
  <si>
    <t>CSUD074</t>
  </si>
  <si>
    <t>CSUD079</t>
  </si>
  <si>
    <t>CSUD085</t>
  </si>
  <si>
    <t>CSUD088</t>
  </si>
  <si>
    <t>NA</t>
  </si>
  <si>
    <t>CTON060</t>
  </si>
  <si>
    <t>Tongue Reef</t>
  </si>
  <si>
    <t>CTON061</t>
  </si>
  <si>
    <t>CTON062</t>
  </si>
  <si>
    <t>CTON065</t>
  </si>
  <si>
    <t>CTON067</t>
  </si>
  <si>
    <t>CTON068</t>
  </si>
  <si>
    <t>CTON069</t>
  </si>
  <si>
    <t>CTON110</t>
  </si>
  <si>
    <t>CVLA045</t>
  </si>
  <si>
    <t>Vlassof Cay</t>
  </si>
  <si>
    <t>CVLA046</t>
  </si>
  <si>
    <t>CVLA047</t>
  </si>
  <si>
    <t>CVLA052</t>
  </si>
  <si>
    <t>CVLA053</t>
  </si>
  <si>
    <t>CVLA054</t>
  </si>
  <si>
    <t>CVLA057</t>
  </si>
  <si>
    <t>CVLA097</t>
  </si>
  <si>
    <t>CVLA104</t>
  </si>
  <si>
    <t>CVLA105</t>
  </si>
  <si>
    <t>LCHA113</t>
  </si>
  <si>
    <t>Chauvel Reef</t>
  </si>
  <si>
    <t>LCHA114</t>
  </si>
  <si>
    <t>LCHA119</t>
  </si>
  <si>
    <t>LCHA124</t>
  </si>
  <si>
    <t>LCHA125</t>
  </si>
  <si>
    <t>LCHA135</t>
  </si>
  <si>
    <t>LCHA136</t>
  </si>
  <si>
    <t>LCHA138</t>
  </si>
  <si>
    <t>LCKM154</t>
  </si>
  <si>
    <t xml:space="preserve">Cockermouth Island </t>
  </si>
  <si>
    <t>LCKM158</t>
  </si>
  <si>
    <t>LCKM162</t>
  </si>
  <si>
    <t>LCKM163</t>
  </si>
  <si>
    <t>LCKM165</t>
  </si>
  <si>
    <t>LCKM166</t>
  </si>
  <si>
    <t>Has small lesion on body just before tail - immunocompromised??</t>
  </si>
  <si>
    <t>LCKM173</t>
  </si>
  <si>
    <t>Tail heavily damaged - immuncompromised - not tested</t>
  </si>
  <si>
    <t>LCKM174</t>
  </si>
  <si>
    <t>LCKM176</t>
  </si>
  <si>
    <t>LCKM180</t>
  </si>
  <si>
    <t>LKES141</t>
  </si>
  <si>
    <t xml:space="preserve">Keswick Island </t>
  </si>
  <si>
    <t>LKES142</t>
  </si>
  <si>
    <t>LKES143</t>
  </si>
  <si>
    <t>LKES145</t>
  </si>
  <si>
    <t>LKES172</t>
  </si>
  <si>
    <t>TEMP</t>
  </si>
  <si>
    <t>DATE_PRE</t>
  </si>
  <si>
    <t>TIME_PRE</t>
  </si>
  <si>
    <t>M1_PRE</t>
  </si>
  <si>
    <t>M2_PRE</t>
  </si>
  <si>
    <t>M3_PRE</t>
  </si>
  <si>
    <t>MEAN_PRE</t>
  </si>
  <si>
    <t>DATE_POST</t>
  </si>
  <si>
    <t>TIME_POST</t>
  </si>
  <si>
    <t>M1_POST</t>
  </si>
  <si>
    <t>M2_POST</t>
  </si>
  <si>
    <t>M3_POST</t>
  </si>
  <si>
    <t>MEAN_POST</t>
  </si>
  <si>
    <t>DIFFERENCE</t>
  </si>
  <si>
    <t>NOTES</t>
  </si>
  <si>
    <t>Sudbury Reef</t>
  </si>
  <si>
    <t>Original measurements for initial thickness were taken on 03/07/20222 and were 4.44, 4.35, 4.39</t>
  </si>
  <si>
    <t>Original measurements for initial thickness were taken on 05/07/20222 and were 3.62, 3.59, 3.53</t>
  </si>
  <si>
    <t>Original measurements for initial thickness were taken on 03/07/20222 and were 3.92, 3.88, 3.90</t>
  </si>
  <si>
    <t>Original measurements for initial thickness were taken on 03/07/20222 and were 4.00, 4.00, 4.04</t>
  </si>
  <si>
    <t>Original measurements for initial thickness were taken on 05/07/20222 and were 4.99, 4.91, 4.90</t>
  </si>
  <si>
    <t>Original measurements for initial thickness were taken on 03/07/20222 and were 3.83, 3.77, and 3.60</t>
  </si>
  <si>
    <t>Original measurements for initial thickness were taken on 03/07/20222 and were 4.89, 4.83, 4.81</t>
  </si>
  <si>
    <t>Cockermouth</t>
  </si>
  <si>
    <t>Original measurements for initial thickness were taken on 05/07/20222 and were 4.55, 4.49, 4.49</t>
  </si>
  <si>
    <t>Original measurements for initial thickness were taken on 05/07/20222 and were 4.53, 4.52, 4.50</t>
  </si>
  <si>
    <t>LCKME163</t>
  </si>
  <si>
    <t>Keswick Island</t>
  </si>
  <si>
    <t>used PHA that had been sitting for ~12 days in needle; remeasure</t>
  </si>
  <si>
    <t>remeasure</t>
  </si>
  <si>
    <t>fish has badly damaged tail, will likely influence any immunity measurement</t>
  </si>
  <si>
    <t>Cockermouth Island</t>
  </si>
  <si>
    <t>CSUD076</t>
  </si>
  <si>
    <t>redness on tail</t>
  </si>
  <si>
    <t>PHA_30</t>
  </si>
  <si>
    <t>Chavuel Reef</t>
  </si>
  <si>
    <t>22/082022</t>
  </si>
  <si>
    <t>PHA_31.5</t>
  </si>
  <si>
    <t>Column Labels</t>
  </si>
  <si>
    <t>Total Average of PHA_27</t>
  </si>
  <si>
    <t>Total Average of PHA_285</t>
  </si>
  <si>
    <t>Total Average of PHA_30</t>
  </si>
  <si>
    <t>Average of PHA_30</t>
  </si>
  <si>
    <t>Total Average of PHA_31.5</t>
  </si>
  <si>
    <t>Average of PHA_31.5</t>
  </si>
  <si>
    <t>AverageResponse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</si>
</sst>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0" fontId="0" fillId="8" borderId="0" xfId="0" applyFill="1"/>
    <xf numFmtId="0" fontId="0" fillId="0" borderId="0" xfId="0" pivotButton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Sheet1!$F$8:$H$8</c:f>
              <c:numCache>
                <c:formatCode>General</c:formatCod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numCache>
            </c:numRef>
          </c:cat>
          <c:val>
            <c:numRef>
              <c:f>Sheet1!$F$9:$H$9</c:f>
              <c:numCache>
                <c:formatCode>General</c:formatCode>
                <c:ptCount val="3"/>
                <c:pt idx="0">
                  <c:v>0.30620689655172412</c:v>
                </c:pt>
                <c:pt idx="1">
                  <c:v>0.25745679012345685</c:v>
                </c:pt>
                <c:pt idx="2" formatCode="0.00">
                  <c:v>0.13666666666666683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A-4F86-B0D9-62D8CC460A07}"/>
            </c:ext>
          </c:extLst>
        </c:ser>
        <c:ser>
          <c:idx val="1"/>
          <c:order val="1"/>
          <c:tx>
            <c:strRef>
              <c:f>Sheet1!$E$10</c:f>
              <c:strCache>
                <c:ptCount val="1"/>
                <c:pt idx="0">
                  <c:v>Leading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Sheet1!$F$8:$H$8</c:f>
              <c:numCache>
                <c:formatCode>General</c:formatCode>
                <c:ptCount val="3"/>
                <c:pt idx="0">
                  <c:v>27</c:v>
                </c:pt>
                <c:pt idx="1">
                  <c:v>28.5</c:v>
                </c:pt>
                <c:pt idx="2">
                  <c:v>30</c:v>
                </c:pt>
              </c:numCache>
            </c:num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0.17753623188405807</c:v>
                </c:pt>
                <c:pt idx="1">
                  <c:v>0.28526315789473683</c:v>
                </c:pt>
                <c:pt idx="2" formatCode="0.00">
                  <c:v>0.20185185185185189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A-4F86-B0D9-62D8CC46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73512"/>
        <c:axId val="1545381400"/>
      </c:lineChart>
      <c:catAx>
        <c:axId val="19853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81400"/>
        <c:crosses val="autoZero"/>
        <c:auto val="1"/>
        <c:lblAlgn val="ctr"/>
        <c:lblOffset val="100"/>
        <c:noMultiLvlLbl val="0"/>
      </c:catAx>
      <c:valAx>
        <c:axId val="15453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[pha_data.xlsx]Summary!PivotTable1</c:name>
    <c:fmtId val="0"/>
  </c:pivotSource>
  <c:chart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Summary!$S$2:$S$4</c:f>
              <c:strCache>
                <c:ptCount val="1"/>
                <c:pt idx="0">
                  <c:v>Core - Average of PHA_27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Summary!$S$5</c:f>
              <c:numCache>
                <c:formatCode>General</c:formatCode>
                <c:ptCount val="1"/>
                <c:pt idx="0">
                  <c:v>0.30620689655172417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2-404F-A444-3F32B0780DE0}"/>
            </c:ext>
          </c:extLst>
        </c:ser>
        <c:ser>
          <c:idx val="1"/>
          <c:order val="1"/>
          <c:tx>
            <c:strRef>
              <c:f>Summary!$T$2:$T$4</c:f>
              <c:strCache>
                <c:ptCount val="1"/>
                <c:pt idx="0">
                  <c:v>Core - Average of PHA_285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Summary!$T$5</c:f>
              <c:numCache>
                <c:formatCode>General</c:formatCode>
                <c:ptCount val="1"/>
                <c:pt idx="0">
                  <c:v>0.34838095238095246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2-404F-A444-3F32B0780DE0}"/>
            </c:ext>
          </c:extLst>
        </c:ser>
        <c:ser>
          <c:idx val="2"/>
          <c:order val="2"/>
          <c:tx>
            <c:strRef>
              <c:f>Summary!$U$2:$U$4</c:f>
              <c:strCache>
                <c:ptCount val="1"/>
                <c:pt idx="0">
                  <c:v>Core - Average of PHA_30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Summary!$U$5</c:f>
              <c:numCache>
                <c:formatCode>General</c:formatCode>
                <c:ptCount val="1"/>
                <c:pt idx="0">
                  <c:v>0.13653333333333348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2-404F-A444-3F32B0780DE0}"/>
            </c:ext>
          </c:extLst>
        </c:ser>
        <c:ser>
          <c:idx val="3"/>
          <c:order val="3"/>
          <c:tx>
            <c:strRef>
              <c:f>Summary!$V$2:$V$4</c:f>
              <c:strCache>
                <c:ptCount val="1"/>
                <c:pt idx="0">
                  <c:v>Core - Average of PHA_31.5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Summary!$V$5</c:f>
              <c:numCache>
                <c:formatCode>General</c:formatCode>
                <c:ptCount val="1"/>
                <c:pt idx="0">
                  <c:v>4.1428571428571474E-2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2-404F-A444-3F32B0780DE0}"/>
            </c:ext>
          </c:extLst>
        </c:ser>
        <c:ser>
          <c:idx val="4"/>
          <c:order val="4"/>
          <c:tx>
            <c:strRef>
              <c:f>Summary!$W$2:$W$4</c:f>
              <c:strCache>
                <c:ptCount val="1"/>
                <c:pt idx="0">
                  <c:v>Leading - Average of PHA_27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Summary!$W$5</c:f>
              <c:numCache>
                <c:formatCode>General</c:formatCode>
                <c:ptCount val="1"/>
                <c:pt idx="0">
                  <c:v>0.17753623188405807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2-404F-A444-3F32B0780DE0}"/>
            </c:ext>
          </c:extLst>
        </c:ser>
        <c:ser>
          <c:idx val="5"/>
          <c:order val="5"/>
          <c:tx>
            <c:strRef>
              <c:f>Summary!$X$2:$X$4</c:f>
              <c:strCache>
                <c:ptCount val="1"/>
                <c:pt idx="0">
                  <c:v>Leading - Average of PHA_285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Summary!$X$5</c:f>
              <c:numCache>
                <c:formatCode>General</c:formatCode>
                <c:ptCount val="1"/>
                <c:pt idx="0">
                  <c:v>0.31888888888888889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52-404F-A444-3F32B0780DE0}"/>
            </c:ext>
          </c:extLst>
        </c:ser>
        <c:ser>
          <c:idx val="6"/>
          <c:order val="6"/>
          <c:tx>
            <c:strRef>
              <c:f>Summary!$Y$2:$Y$4</c:f>
              <c:strCache>
                <c:ptCount val="1"/>
                <c:pt idx="0">
                  <c:v>Leading - Average of PHA_30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Summary!$Y$5</c:f>
              <c:numCache>
                <c:formatCode>General</c:formatCode>
                <c:ptCount val="1"/>
                <c:pt idx="0">
                  <c:v>0.20203703703703713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52-404F-A444-3F32B0780DE0}"/>
            </c:ext>
          </c:extLst>
        </c:ser>
        <c:ser>
          <c:idx val="7"/>
          <c:order val="7"/>
          <c:tx>
            <c:strRef>
              <c:f>Summary!$Z$2:$Z$4</c:f>
              <c:strCache>
                <c:ptCount val="1"/>
                <c:pt idx="0">
                  <c:v>Leading - Average of PHA_31.5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Summary!$S$5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Summary!$Z$5</c:f>
              <c:numCache>
                <c:formatCode>General</c:formatCode>
                <c:ptCount val="1"/>
                <c:pt idx="0">
                  <c:v>7.074074074074084E-2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52-404F-A444-3F32B078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803055"/>
        <c:axId val="871799727"/>
      </c:barChart>
      <c:catAx>
        <c:axId val="8718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9727"/>
        <c:crosses val="autoZero"/>
        <c:auto val="1"/>
        <c:lblAlgn val="ctr"/>
        <c:lblOffset val="100"/>
        <c:noMultiLvlLbl val="0"/>
      </c:catAx>
      <c:valAx>
        <c:axId val="8717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Summary!$J$1</c:f>
              <c:strCache>
                <c:ptCount val="1"/>
                <c:pt idx="0">
                  <c:v>AverageResponse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Summary!$E$2:$E$53</c:f>
              <c:numCache>
                <c:formatCode>General</c:formatCode>
                <c:ptCount val="52"/>
                <c:pt idx="0">
                  <c:v>2.0719999999999999E-2</c:v>
                </c:pt>
                <c:pt idx="1">
                  <c:v>2.445E-2</c:v>
                </c:pt>
                <c:pt idx="2">
                  <c:v>2.5610000000000001E-2</c:v>
                </c:pt>
                <c:pt idx="3">
                  <c:v>2.9219999999999999E-2</c:v>
                </c:pt>
                <c:pt idx="4">
                  <c:v>3.2030000000000003E-2</c:v>
                </c:pt>
                <c:pt idx="5">
                  <c:v>3.524E-2</c:v>
                </c:pt>
                <c:pt idx="6">
                  <c:v>3.6839999999999998E-2</c:v>
                </c:pt>
                <c:pt idx="7">
                  <c:v>3.9050000000000001E-2</c:v>
                </c:pt>
                <c:pt idx="8">
                  <c:v>1.345E-2</c:v>
                </c:pt>
                <c:pt idx="9">
                  <c:v>2.3709999999999998E-2</c:v>
                </c:pt>
                <c:pt idx="10">
                  <c:v>2.418E-2</c:v>
                </c:pt>
                <c:pt idx="11">
                  <c:v>2.7879999999999999E-2</c:v>
                </c:pt>
                <c:pt idx="12">
                  <c:v>2.8000000000000001E-2</c:v>
                </c:pt>
                <c:pt idx="13">
                  <c:v>2.8799999999999999E-2</c:v>
                </c:pt>
                <c:pt idx="14">
                  <c:v>3.0079999999999999E-2</c:v>
                </c:pt>
                <c:pt idx="15">
                  <c:v>3.075E-2</c:v>
                </c:pt>
                <c:pt idx="16">
                  <c:v>3.1699999999999999E-2</c:v>
                </c:pt>
                <c:pt idx="17">
                  <c:v>3.4569999999999997E-2</c:v>
                </c:pt>
                <c:pt idx="18">
                  <c:v>1.8290000000000001E-2</c:v>
                </c:pt>
                <c:pt idx="19">
                  <c:v>3.5610000000000003E-2</c:v>
                </c:pt>
                <c:pt idx="20">
                  <c:v>4.0050000000000002E-2</c:v>
                </c:pt>
                <c:pt idx="21">
                  <c:v>4.0160000000000001E-2</c:v>
                </c:pt>
                <c:pt idx="22">
                  <c:v>4.2349999999999999E-2</c:v>
                </c:pt>
                <c:pt idx="23">
                  <c:v>2.8400000000000002E-2</c:v>
                </c:pt>
                <c:pt idx="24">
                  <c:v>2.8840000000000001E-2</c:v>
                </c:pt>
                <c:pt idx="25">
                  <c:v>3.0599999999999999E-2</c:v>
                </c:pt>
                <c:pt idx="26">
                  <c:v>3.0810000000000001E-2</c:v>
                </c:pt>
                <c:pt idx="27">
                  <c:v>3.2239999999999998E-2</c:v>
                </c:pt>
                <c:pt idx="28">
                  <c:v>3.6720000000000003E-2</c:v>
                </c:pt>
                <c:pt idx="29">
                  <c:v>3.7920000000000002E-2</c:v>
                </c:pt>
                <c:pt idx="30">
                  <c:v>4.5400000000000003E-2</c:v>
                </c:pt>
                <c:pt idx="31">
                  <c:v>4.7100000000000003E-2</c:v>
                </c:pt>
                <c:pt idx="32">
                  <c:v>4.8800000000000003E-2</c:v>
                </c:pt>
                <c:pt idx="33">
                  <c:v>5.0999999999999997E-2</c:v>
                </c:pt>
                <c:pt idx="34">
                  <c:v>2.477E-2</c:v>
                </c:pt>
                <c:pt idx="35">
                  <c:v>3.6179999999999997E-2</c:v>
                </c:pt>
                <c:pt idx="36">
                  <c:v>3.7920000000000002E-2</c:v>
                </c:pt>
                <c:pt idx="37">
                  <c:v>4.0770000000000001E-2</c:v>
                </c:pt>
                <c:pt idx="38">
                  <c:v>4.5999999999999999E-2</c:v>
                </c:pt>
                <c:pt idx="39">
                  <c:v>4.6899999999999997E-2</c:v>
                </c:pt>
                <c:pt idx="40">
                  <c:v>4.9070000000000003E-2</c:v>
                </c:pt>
                <c:pt idx="41">
                  <c:v>5.2780000000000001E-2</c:v>
                </c:pt>
                <c:pt idx="42">
                  <c:v>2.8750000000000001E-2</c:v>
                </c:pt>
                <c:pt idx="43">
                  <c:v>3.1800000000000002E-2</c:v>
                </c:pt>
                <c:pt idx="44">
                  <c:v>3.3009999999999998E-2</c:v>
                </c:pt>
                <c:pt idx="45">
                  <c:v>3.6540000000000003E-2</c:v>
                </c:pt>
                <c:pt idx="46">
                  <c:v>3.9879999999999999E-2</c:v>
                </c:pt>
                <c:pt idx="47">
                  <c:v>4.2279999999999998E-2</c:v>
                </c:pt>
                <c:pt idx="48">
                  <c:v>4.4819999999999999E-2</c:v>
                </c:pt>
                <c:pt idx="49">
                  <c:v>4.7050000000000002E-2</c:v>
                </c:pt>
                <c:pt idx="50">
                  <c:v>4.7329999999999997E-2</c:v>
                </c:pt>
                <c:pt idx="51">
                  <c:v>5.2249999999999998E-2</c:v>
                </c:pt>
              </c:numCache>
            </c:numRef>
          </c:xVal>
          <c:yVal>
            <c:numRef>
              <c:f>Summary!$J$2:$J$53</c:f>
              <c:numCache>
                <c:formatCode>0.00</c:formatCode>
                <c:ptCount val="52"/>
                <c:pt idx="0">
                  <c:v>0.17416666666666658</c:v>
                </c:pt>
                <c:pt idx="1">
                  <c:v>0.13499999999999956</c:v>
                </c:pt>
                <c:pt idx="2">
                  <c:v>0.10999999999999988</c:v>
                </c:pt>
                <c:pt idx="3">
                  <c:v>0.14583333333333348</c:v>
                </c:pt>
                <c:pt idx="4">
                  <c:v>-4.6666666666666856E-2</c:v>
                </c:pt>
                <c:pt idx="5">
                  <c:v>0.14249999999999985</c:v>
                </c:pt>
                <c:pt idx="6">
                  <c:v>0.1733333333333329</c:v>
                </c:pt>
                <c:pt idx="7">
                  <c:v>0.25916666666666655</c:v>
                </c:pt>
                <c:pt idx="8">
                  <c:v>0.12833333333333341</c:v>
                </c:pt>
                <c:pt idx="9">
                  <c:v>0.24833333333333341</c:v>
                </c:pt>
                <c:pt idx="10">
                  <c:v>-3.5833333333333051E-2</c:v>
                </c:pt>
                <c:pt idx="11">
                  <c:v>0.33833333333333337</c:v>
                </c:pt>
                <c:pt idx="12">
                  <c:v>0.15083333333333337</c:v>
                </c:pt>
                <c:pt idx="13">
                  <c:v>0.20333333333333337</c:v>
                </c:pt>
                <c:pt idx="14">
                  <c:v>0.47000000000000108</c:v>
                </c:pt>
                <c:pt idx="15">
                  <c:v>0.25333333333333341</c:v>
                </c:pt>
                <c:pt idx="16">
                  <c:v>0.20500000000000007</c:v>
                </c:pt>
                <c:pt idx="17">
                  <c:v>1.7500000000000515E-2</c:v>
                </c:pt>
                <c:pt idx="18">
                  <c:v>0.44666666666666677</c:v>
                </c:pt>
                <c:pt idx="19">
                  <c:v>0.39500000000000002</c:v>
                </c:pt>
                <c:pt idx="20">
                  <c:v>0.36083333333333356</c:v>
                </c:pt>
                <c:pt idx="21">
                  <c:v>0.32222222222222258</c:v>
                </c:pt>
                <c:pt idx="22">
                  <c:v>0.21666666666666701</c:v>
                </c:pt>
                <c:pt idx="23">
                  <c:v>8.0000000000000071E-2</c:v>
                </c:pt>
                <c:pt idx="24">
                  <c:v>4.6666666666666856E-2</c:v>
                </c:pt>
                <c:pt idx="25">
                  <c:v>0.27583333333333315</c:v>
                </c:pt>
                <c:pt idx="26">
                  <c:v>0.13833333333333342</c:v>
                </c:pt>
                <c:pt idx="27">
                  <c:v>0.18250000000000022</c:v>
                </c:pt>
                <c:pt idx="28">
                  <c:v>0.21250000000000013</c:v>
                </c:pt>
                <c:pt idx="29">
                  <c:v>-1.1666666666666492E-2</c:v>
                </c:pt>
                <c:pt idx="30">
                  <c:v>0.33833333333333337</c:v>
                </c:pt>
                <c:pt idx="31">
                  <c:v>0.43888888888888938</c:v>
                </c:pt>
                <c:pt idx="32">
                  <c:v>0.13750000000000018</c:v>
                </c:pt>
                <c:pt idx="33">
                  <c:v>9.2833333333333323E-2</c:v>
                </c:pt>
                <c:pt idx="34">
                  <c:v>7.5000000000000067E-2</c:v>
                </c:pt>
                <c:pt idx="35">
                  <c:v>0.40444444444444433</c:v>
                </c:pt>
                <c:pt idx="36">
                  <c:v>0.17999999999999983</c:v>
                </c:pt>
                <c:pt idx="37">
                  <c:v>0.21583333333333332</c:v>
                </c:pt>
                <c:pt idx="38">
                  <c:v>0.42000000000000021</c:v>
                </c:pt>
                <c:pt idx="39">
                  <c:v>0.42333333333333356</c:v>
                </c:pt>
                <c:pt idx="40">
                  <c:v>0.24166666666666692</c:v>
                </c:pt>
                <c:pt idx="41">
                  <c:v>0.21416666666666728</c:v>
                </c:pt>
                <c:pt idx="42">
                  <c:v>9.2499999999999583E-2</c:v>
                </c:pt>
                <c:pt idx="43">
                  <c:v>0.25583333333333336</c:v>
                </c:pt>
                <c:pt idx="44">
                  <c:v>0.29500000000000037</c:v>
                </c:pt>
                <c:pt idx="45">
                  <c:v>0.25166666666666693</c:v>
                </c:pt>
                <c:pt idx="46">
                  <c:v>0.21666666666666709</c:v>
                </c:pt>
                <c:pt idx="47">
                  <c:v>0.15583333333333349</c:v>
                </c:pt>
                <c:pt idx="48">
                  <c:v>0.21916666666666673</c:v>
                </c:pt>
                <c:pt idx="49">
                  <c:v>0.2350000000000001</c:v>
                </c:pt>
                <c:pt idx="50">
                  <c:v>0.29333333333333322</c:v>
                </c:pt>
                <c:pt idx="51">
                  <c:v>0.3349999999999993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4CD3-9BB4-52B43B87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72815"/>
        <c:axId val="384679055"/>
      </c:scatterChart>
      <c:valAx>
        <c:axId val="3846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9055"/>
        <c:crosses val="autoZero"/>
        <c:crossBetween val="midCat"/>
      </c:valAx>
      <c:valAx>
        <c:axId val="3846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12</xdr:row>
      <xdr:rowOff>158750</xdr:rowOff>
    </xdr:from>
    <xdr:to>
      <xdr:col>7</xdr:col>
      <xdr:colOff>606425</xdr:colOff>
      <xdr:row>27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C359C-2A7B-9B09-E513-101EC79F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82095</xdr:colOff>
      <xdr:row>7</xdr:row>
      <xdr:rowOff>16328</xdr:rowOff>
    </xdr:from>
    <xdr:to>
      <xdr:col>21</xdr:col>
      <xdr:colOff>591908</xdr:colOff>
      <xdr:row>22</xdr:row>
      <xdr:rowOff>102960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51D44-7D3C-40C3-BD7A-3308FF92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102053</xdr:colOff>
      <xdr:row>23</xdr:row>
      <xdr:rowOff>105228</xdr:rowOff>
    </xdr:from>
    <xdr:to>
      <xdr:col>21</xdr:col>
      <xdr:colOff>517071</xdr:colOff>
      <xdr:row>41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E6F92-A24F-41D3-B985-AA1F6386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4.374881828706" createdVersion="8" refreshedVersion="8" minRefreshableVersion="3" recordCount="53" xr:uid="{38F0BAB7-3C41-4738-ABCD-AA340B6D78D8}">
  <cacheSource type="worksheet">
    <worksheetSource ref="A1:G1048576" sheet="Summary"/>
  </cacheSource>
  <cacheFields count="7">
    <cacheField name="FISH_ID" numFmtId="0">
      <sharedItems containsBlank="1"/>
    </cacheField>
    <cacheField name="POPULATION" numFmtId="0">
      <sharedItems containsBlank="1"/>
    </cacheField>
    <cacheField name="REGION" numFmtId="0">
      <sharedItems containsBlank="1" count="3">
        <s v="Core"/>
        <s v="Leading"/>
        <m/>
      </sharedItems>
    </cacheField>
    <cacheField name="TANK" numFmtId="0">
      <sharedItems containsString="0" containsBlank="1" containsNumber="1" containsInteger="1" minValue="1" maxValue="62"/>
    </cacheField>
    <cacheField name="MASS" numFmtId="0">
      <sharedItems containsString="0" containsBlank="1" containsNumber="1" minValue="1.345E-2" maxValue="5.2780000000000001E-2"/>
    </cacheField>
    <cacheField name="PHA_27" numFmtId="0">
      <sharedItems containsString="0" containsBlank="1" containsNumber="1" minValue="-8.9999999999999858E-2" maxValue="0.88000000000000078"/>
    </cacheField>
    <cacheField name="PHA_285" numFmtId="0">
      <sharedItems containsBlank="1" containsMixedTypes="1" containsNumber="1" minValue="-0.35666666666666647" maxValue="1.16333333333333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iott Schmidt" refreshedDate="44819.684038194442" createdVersion="7" refreshedVersion="7" minRefreshableVersion="3" recordCount="52" xr:uid="{04BBC088-2DDF-47E5-9F0F-EC3F9D5476C8}">
  <cacheSource type="worksheet">
    <worksheetSource ref="A1:K53" sheet="Summary"/>
  </cacheSource>
  <cacheFields count="10">
    <cacheField name="FISH_ID" numFmtId="0">
      <sharedItems/>
    </cacheField>
    <cacheField name="POPULATION" numFmtId="0">
      <sharedItems count="6">
        <s v="Cockermouth Island "/>
        <s v="Sudbury Reef "/>
        <s v="Chauvel Reef"/>
        <s v="Tongue Reef"/>
        <s v="Vlassof Cay"/>
        <s v="Keswick Island "/>
      </sharedItems>
    </cacheField>
    <cacheField name="REGION" numFmtId="0">
      <sharedItems count="2">
        <s v="Leading"/>
        <s v="Core"/>
      </sharedItems>
    </cacheField>
    <cacheField name="TANK" numFmtId="0">
      <sharedItems containsSemiMixedTypes="0" containsString="0" containsNumber="1" containsInteger="1" minValue="1" maxValue="62"/>
    </cacheField>
    <cacheField name="MASS" numFmtId="0">
      <sharedItems containsSemiMixedTypes="0" containsString="0" containsNumber="1" minValue="1.345E-2" maxValue="5.2780000000000001E-2"/>
    </cacheField>
    <cacheField name="PHA_27" numFmtId="2">
      <sharedItems containsSemiMixedTypes="0" containsString="0" containsNumber="1" minValue="-8.9999999999999858E-2" maxValue="0.88000000000000078"/>
    </cacheField>
    <cacheField name="PHA_285" numFmtId="0">
      <sharedItems containsMixedTypes="1" containsNumber="1" minValue="-0.52666666666666684" maxValue="1.3266666666666667"/>
    </cacheField>
    <cacheField name="PHA_30" numFmtId="2">
      <sharedItems containsString="0" containsBlank="1" containsNumber="1" minValue="-0.12666666666666693" maxValue="0.58333333333333304"/>
    </cacheField>
    <cacheField name="PHA_31.5" numFmtId="2">
      <sharedItems containsString="0" containsBlank="1" containsNumber="1" minValue="-0.29666666666666686" maxValue="0.3266666666666662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CSUD004"/>
    <s v="Sudbury Reef "/>
    <x v="0"/>
    <n v="12"/>
    <n v="2.8840000000000001E-2"/>
    <n v="2.6666666666667282E-2"/>
    <n v="6.666666666666643E-2"/>
  </r>
  <r>
    <s v="CSUD006"/>
    <s v="Sudbury Reef "/>
    <x v="0"/>
    <n v="35"/>
    <n v="3.7920000000000002E-2"/>
    <n v="0.16000000000000103"/>
    <n v="-0.35666666666666647"/>
  </r>
  <r>
    <s v="CSUD008"/>
    <s v="Sudbury Reef "/>
    <x v="0"/>
    <n v="36"/>
    <n v="5.0999999999999997E-2"/>
    <n v="0.22666666666666568"/>
    <n v="0.11133333333333351"/>
  </r>
  <r>
    <s v="CSUD010"/>
    <s v="Sudbury Reef "/>
    <x v="0"/>
    <n v="3"/>
    <n v="3.2239999999999998E-2"/>
    <n v="3.3333333333333215E-2"/>
    <n v="0.61333333333333373"/>
  </r>
  <r>
    <s v="CSUD014"/>
    <s v="Sudbury Reef "/>
    <x v="0"/>
    <n v="4"/>
    <n v="4.8800000000000003E-2"/>
    <n v="0.21666666666666679"/>
    <n v="0.24000000000000021"/>
  </r>
  <r>
    <s v="CSUD018"/>
    <s v="Sudbury Reef "/>
    <x v="0"/>
    <n v="49"/>
    <n v="3.0599999999999999E-2"/>
    <n v="1.6666666666666607E-2"/>
    <n v="0.4066666666666654"/>
  </r>
  <r>
    <s v="CSUD026"/>
    <s v="Sudbury Reef "/>
    <x v="0"/>
    <n v="60"/>
    <n v="3.0810000000000001E-2"/>
    <n v="9.666666666666579E-2"/>
    <n v="6.666666666666643E-2"/>
  </r>
  <r>
    <s v="CSUD074"/>
    <s v="Sudbury Reef "/>
    <x v="0"/>
    <n v="8"/>
    <n v="4.7100000000000003E-2"/>
    <n v="0.20999999999999996"/>
    <n v="1.0133333333333345"/>
  </r>
  <r>
    <s v="CSUD079"/>
    <s v="Sudbury Reef "/>
    <x v="0"/>
    <n v="61"/>
    <n v="4.5400000000000003E-2"/>
    <n v="0.65333333333333332"/>
    <n v="0.38666666666666583"/>
  </r>
  <r>
    <s v="CSUD085"/>
    <s v="Sudbury Reef "/>
    <x v="0"/>
    <n v="7"/>
    <n v="3.6720000000000003E-2"/>
    <n v="0.41666666666666696"/>
    <n v="0.41999999999999993"/>
  </r>
  <r>
    <s v="CSUD088"/>
    <s v="Sudbury Reef "/>
    <x v="0"/>
    <n v="53"/>
    <n v="2.8400000000000002E-2"/>
    <n v="8.0000000000000071E-2"/>
    <s v="NA"/>
  </r>
  <r>
    <s v="CTON060"/>
    <s v="Tongue Reef"/>
    <x v="0"/>
    <n v="6"/>
    <n v="4.9070000000000003E-2"/>
    <n v="0.36333333333333329"/>
    <n v="0.41000000000000103"/>
  </r>
  <r>
    <s v="CTON061"/>
    <s v="Tongue Reef"/>
    <x v="0"/>
    <n v="16"/>
    <n v="2.477E-2"/>
    <n v="-2.3333333333333428E-2"/>
    <n v="0.3066666666666662"/>
  </r>
  <r>
    <s v="CTON062"/>
    <s v="Tongue Reef"/>
    <x v="0"/>
    <n v="32"/>
    <n v="4.5999999999999999E-2"/>
    <n v="0.88000000000000078"/>
    <n v="8.6666666666666003E-2"/>
  </r>
  <r>
    <s v="CTON065"/>
    <s v="Tongue Reef"/>
    <x v="0"/>
    <n v="62"/>
    <n v="5.2780000000000001E-2"/>
    <n v="0.40666666666666806"/>
    <n v="-0.10999999999999943"/>
  </r>
  <r>
    <s v="CTON067"/>
    <s v="Tongue Reef"/>
    <x v="0"/>
    <n v="59"/>
    <n v="3.6179999999999997E-2"/>
    <n v="0.35999999999999943"/>
    <n v="0.87333333333333396"/>
  </r>
  <r>
    <s v="CTON068"/>
    <s v="Tongue Reef"/>
    <x v="0"/>
    <n v="20"/>
    <n v="4.0770000000000001E-2"/>
    <n v="0.43666666666666654"/>
    <n v="-0.32666666666666622"/>
  </r>
  <r>
    <s v="CTON069"/>
    <s v="Tongue Reef"/>
    <x v="0"/>
    <n v="10"/>
    <n v="3.7920000000000002E-2"/>
    <n v="0.32666666666666577"/>
    <m/>
  </r>
  <r>
    <s v="CTON110"/>
    <s v="Tongue Reef"/>
    <x v="0"/>
    <n v="28"/>
    <n v="4.6899999999999997E-2"/>
    <n v="0.52000000000000046"/>
    <n v="0.586666666666666"/>
  </r>
  <r>
    <s v="CVLA045"/>
    <s v="Vlassof Cay"/>
    <x v="0"/>
    <n v="34"/>
    <n v="4.4819999999999999E-2"/>
    <n v="0.20333333333333314"/>
    <n v="0.41999999999999993"/>
  </r>
  <r>
    <s v="CVLA046"/>
    <s v="Vlassof Cay"/>
    <x v="0"/>
    <n v="52"/>
    <n v="2.8750000000000001E-2"/>
    <n v="0.29999999999999982"/>
    <n v="7.6666666666665328E-2"/>
  </r>
  <r>
    <s v="CVLA047"/>
    <s v="Vlassof Cay"/>
    <x v="0"/>
    <n v="43"/>
    <n v="3.1800000000000002E-2"/>
    <n v="0.72333333333333272"/>
    <n v="0.61666666666666714"/>
  </r>
  <r>
    <s v="CVLA052"/>
    <s v="Vlassof Cay"/>
    <x v="0"/>
    <n v="18"/>
    <n v="3.3009999999999998E-2"/>
    <n v="0.42333333333333423"/>
    <n v="0.16666666666666652"/>
  </r>
  <r>
    <s v="CVLA053"/>
    <s v="Vlassof Cay"/>
    <x v="0"/>
    <n v="46"/>
    <n v="4.7329999999999997E-2"/>
    <n v="0.44666666666666632"/>
    <n v="0.49333333333333407"/>
  </r>
  <r>
    <s v="CVLA054"/>
    <s v="Vlassof Cay"/>
    <x v="0"/>
    <n v="29"/>
    <n v="3.9879999999999999E-2"/>
    <n v="0.45999999999999996"/>
    <n v="0.17666666666666764"/>
  </r>
  <r>
    <s v="CVLA057"/>
    <s v="Vlassof Cay"/>
    <x v="0"/>
    <n v="55"/>
    <n v="4.2279999999999998E-2"/>
    <n v="0.23666666666666725"/>
    <n v="-0.13666666666666671"/>
  </r>
  <r>
    <s v="CVLA097"/>
    <s v="Vlassof Cay"/>
    <x v="0"/>
    <n v="30"/>
    <n v="5.2249999999999998E-2"/>
    <n v="0.3199999999999994"/>
    <n v="2.000000000000135E-2"/>
  </r>
  <r>
    <s v="CVLA104"/>
    <s v="Vlassof Cay"/>
    <x v="0"/>
    <n v="44"/>
    <n v="4.7050000000000002E-2"/>
    <n v="0.19666666666666632"/>
    <n v="-1.6666666666666607E-2"/>
  </r>
  <r>
    <s v="CVLA105"/>
    <s v="Vlassof Cay"/>
    <x v="0"/>
    <n v="21"/>
    <n v="3.6540000000000003E-2"/>
    <n v="0.163333333333334"/>
    <n v="0.33999999999999986"/>
  </r>
  <r>
    <s v="LCHA113"/>
    <s v="Chauvel Reef"/>
    <x v="1"/>
    <n v="50"/>
    <n v="2.445E-2"/>
    <n v="6.333333333333302E-2"/>
    <n v="0.20666666666666611"/>
  </r>
  <r>
    <s v="LCHA114"/>
    <s v="Chauvel Reef"/>
    <x v="1"/>
    <n v="57"/>
    <n v="3.9050000000000001E-2"/>
    <n v="0.33999999999999986"/>
    <n v="0.55666666666666664"/>
  </r>
  <r>
    <s v="LCHA119"/>
    <s v="Chauvel Reef"/>
    <x v="1"/>
    <n v="24"/>
    <n v="2.5610000000000001E-2"/>
    <n v="0.23333333333333339"/>
    <n v="1.6666666666666607E-2"/>
  </r>
  <r>
    <s v="LCHA124"/>
    <s v="Chauvel Reef"/>
    <x v="1"/>
    <n v="5"/>
    <n v="3.6839999999999998E-2"/>
    <n v="0.1733333333333329"/>
    <s v="NA"/>
  </r>
  <r>
    <s v="LCHA125"/>
    <s v="Chauvel Reef"/>
    <x v="1"/>
    <n v="14"/>
    <n v="3.2030000000000003E-2"/>
    <n v="0.18333333333333313"/>
    <n v="-0.17999999999999972"/>
  </r>
  <r>
    <s v="LCHA135"/>
    <s v="Chauvel Reef"/>
    <x v="1"/>
    <n v="48"/>
    <n v="3.524E-2"/>
    <n v="0.21333333333333293"/>
    <n v="0.21666666666666679"/>
  </r>
  <r>
    <s v="LCHA136"/>
    <s v="Chauvel Reef"/>
    <x v="1"/>
    <n v="15"/>
    <n v="2.9219999999999999E-2"/>
    <n v="-3.0000000000000249E-2"/>
    <n v="0.38333333333333375"/>
  </r>
  <r>
    <s v="LCHA138"/>
    <s v="Chauvel Reef"/>
    <x v="1"/>
    <n v="54"/>
    <n v="2.0719999999999999E-2"/>
    <n v="9.0000000000000302E-2"/>
    <n v="0.12999999999999945"/>
  </r>
  <r>
    <s v="LCKM154"/>
    <s v="Cockermouth Island "/>
    <x v="1"/>
    <n v="11"/>
    <n v="2.8000000000000001E-2"/>
    <n v="5.3333333333333677E-2"/>
    <n v="-2.3333333333333428E-2"/>
  </r>
  <r>
    <s v="LCKM158"/>
    <s v="Cockermouth Island "/>
    <x v="1"/>
    <n v="38"/>
    <n v="3.4569999999999997E-2"/>
    <n v="-8.9999999999999858E-2"/>
    <m/>
  </r>
  <r>
    <s v="LCKM162"/>
    <s v="Cockermouth Island "/>
    <x v="1"/>
    <n v="22"/>
    <n v="3.075E-2"/>
    <n v="8.9999999999999858E-2"/>
    <n v="0.65000000000000036"/>
  </r>
  <r>
    <s v="LCKM163"/>
    <s v="Cockermouth Island "/>
    <x v="1"/>
    <n v="1"/>
    <n v="2.3709999999999998E-2"/>
    <n v="0.36333333333333329"/>
    <n v="0.17666666666666675"/>
  </r>
  <r>
    <s v="LCKM165"/>
    <s v="Cockermouth Island "/>
    <x v="1"/>
    <n v="58"/>
    <n v="3.1699999999999999E-2"/>
    <n v="0.29666666666666686"/>
    <n v="8.0000000000000959E-2"/>
  </r>
  <r>
    <s v="LCKM166"/>
    <s v="Cockermouth Island "/>
    <x v="1"/>
    <n v="13"/>
    <n v="2.7879999999999999E-2"/>
    <n v="9.3333333333333712E-2"/>
    <n v="0.77333333333333298"/>
  </r>
  <r>
    <s v="LCKM173"/>
    <s v="Cockermouth Island "/>
    <x v="1"/>
    <n v="9"/>
    <n v="3.0079999999999999E-2"/>
    <n v="0.47000000000000108"/>
    <s v="NA"/>
  </r>
  <r>
    <s v="LCKM174"/>
    <s v="Cockermouth Island "/>
    <x v="1"/>
    <n v="23"/>
    <n v="2.8799999999999999E-2"/>
    <n v="0.13333333333333375"/>
    <n v="0.17999999999999927"/>
  </r>
  <r>
    <s v="LCKM176"/>
    <s v="Cockermouth Island "/>
    <x v="1"/>
    <n v="51"/>
    <n v="1.345E-2"/>
    <n v="0.16333333333333355"/>
    <n v="-0.14666666666666694"/>
  </r>
  <r>
    <s v="LCKM180"/>
    <s v="Cockermouth Island "/>
    <x v="1"/>
    <n v="45"/>
    <n v="2.418E-2"/>
    <n v="0.21333333333333337"/>
    <n v="-0.23666666666666636"/>
  </r>
  <r>
    <s v="LKES141"/>
    <s v="Keswick Island "/>
    <x v="1"/>
    <n v="26"/>
    <n v="3.5610000000000003E-2"/>
    <n v="0.23666666666666725"/>
    <n v="0.55333333333333279"/>
  </r>
  <r>
    <s v="LKES142"/>
    <s v="Keswick Island "/>
    <x v="1"/>
    <n v="56"/>
    <n v="4.0160000000000001E-2"/>
    <n v="1.3333333333333641E-2"/>
    <m/>
  </r>
  <r>
    <s v="LKES143"/>
    <s v="Keswick Island "/>
    <x v="1"/>
    <n v="25"/>
    <n v="4.0050000000000002E-2"/>
    <n v="0.55666666666666664"/>
    <n v="0.37666666666666782"/>
  </r>
  <r>
    <s v="LKES145"/>
    <s v="Keswick Island "/>
    <x v="1"/>
    <n v="33"/>
    <n v="4.2349999999999999E-2"/>
    <n v="0.13333333333333375"/>
    <n v="0.543333333333333"/>
  </r>
  <r>
    <s v="LKES172"/>
    <s v="Keswick Island "/>
    <x v="1"/>
    <n v="37"/>
    <n v="1.8290000000000001E-2"/>
    <n v="8.9999999999999858E-2"/>
    <n v="1.1633333333333336"/>
  </r>
  <r>
    <m/>
    <m/>
    <x v="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LCKM163"/>
    <x v="0"/>
    <x v="0"/>
    <n v="1"/>
    <n v="2.3709999999999998E-2"/>
    <n v="0.36333333333333329"/>
    <n v="0.17666666666666675"/>
    <n v="0.37333333333333352"/>
    <n v="8.0000000000000071E-2"/>
    <m/>
  </r>
  <r>
    <s v="CSUD010"/>
    <x v="1"/>
    <x v="1"/>
    <n v="3"/>
    <n v="3.2239999999999998E-2"/>
    <n v="3.3333333333333215E-2"/>
    <n v="0.61333333333333373"/>
    <n v="3.3333333333333215E-2"/>
    <n v="5.0000000000000711E-2"/>
    <m/>
  </r>
  <r>
    <s v="CSUD014"/>
    <x v="1"/>
    <x v="1"/>
    <n v="4"/>
    <n v="4.8800000000000003E-2"/>
    <n v="0.21666666666666679"/>
    <n v="0.24000000000000021"/>
    <n v="6.3333333333333464E-2"/>
    <n v="3.0000000000000249E-2"/>
    <s v="Has a bad eye"/>
  </r>
  <r>
    <s v="LCHA124"/>
    <x v="2"/>
    <x v="0"/>
    <n v="5"/>
    <n v="3.6839999999999998E-2"/>
    <n v="0.1733333333333329"/>
    <s v="NA"/>
    <m/>
    <m/>
    <m/>
  </r>
  <r>
    <s v="CTON060"/>
    <x v="3"/>
    <x v="1"/>
    <n v="6"/>
    <n v="4.9070000000000003E-2"/>
    <n v="0.36333333333333329"/>
    <n v="0.41000000000000103"/>
    <n v="0.13666666666666671"/>
    <n v="5.6666666666666643E-2"/>
    <m/>
  </r>
  <r>
    <s v="CSUD085"/>
    <x v="1"/>
    <x v="1"/>
    <n v="7"/>
    <n v="3.6720000000000003E-2"/>
    <n v="0.41666666666666696"/>
    <n v="0.41999999999999993"/>
    <n v="-1.9999999999999574E-2"/>
    <n v="3.3333333333333215E-2"/>
    <m/>
  </r>
  <r>
    <s v="CSUD074"/>
    <x v="1"/>
    <x v="1"/>
    <n v="8"/>
    <n v="4.7100000000000003E-2"/>
    <n v="0.20999999999999996"/>
    <n v="1.0133333333333345"/>
    <n v="9.3333333333333712E-2"/>
    <m/>
    <m/>
  </r>
  <r>
    <s v="LCKM173"/>
    <x v="0"/>
    <x v="0"/>
    <n v="9"/>
    <n v="3.0079999999999999E-2"/>
    <n v="0.47000000000000108"/>
    <s v="NA"/>
    <m/>
    <m/>
    <s v="Tail heavily damaged - immuncompromised - not tested"/>
  </r>
  <r>
    <s v="CTON069"/>
    <x v="3"/>
    <x v="1"/>
    <n v="10"/>
    <n v="3.7920000000000002E-2"/>
    <n v="0.32666666666666577"/>
    <n v="0.22666666666666657"/>
    <n v="5.0000000000000711E-2"/>
    <n v="0.11666666666666625"/>
    <m/>
  </r>
  <r>
    <s v="LCKM154"/>
    <x v="0"/>
    <x v="0"/>
    <n v="11"/>
    <n v="2.8000000000000001E-2"/>
    <n v="5.3333333333333677E-2"/>
    <n v="0.16999999999999993"/>
    <n v="0.41000000000000014"/>
    <n v="-3.0000000000000249E-2"/>
    <m/>
  </r>
  <r>
    <s v="CSUD004"/>
    <x v="1"/>
    <x v="1"/>
    <n v="12"/>
    <n v="2.8840000000000001E-2"/>
    <n v="2.6666666666667282E-2"/>
    <n v="6.666666666666643E-2"/>
    <m/>
    <m/>
    <m/>
  </r>
  <r>
    <s v="LCKM166"/>
    <x v="0"/>
    <x v="0"/>
    <n v="13"/>
    <n v="2.7879999999999999E-2"/>
    <n v="9.3333333333333712E-2"/>
    <n v="0.77333333333333298"/>
    <n v="0.41999999999999948"/>
    <n v="6.6666666666667318E-2"/>
    <s v="Has small lesion on body just before tail - immunocompromised??"/>
  </r>
  <r>
    <s v="LCHA125"/>
    <x v="2"/>
    <x v="0"/>
    <n v="14"/>
    <n v="3.2030000000000003E-2"/>
    <n v="0.18333333333333313"/>
    <n v="-0.52666666666666684"/>
    <n v="-2.6666666666667282E-2"/>
    <n v="0.18333333333333357"/>
    <m/>
  </r>
  <r>
    <s v="LCHA136"/>
    <x v="2"/>
    <x v="0"/>
    <n v="15"/>
    <n v="2.9219999999999999E-2"/>
    <n v="-3.0000000000000249E-2"/>
    <n v="0.38333333333333375"/>
    <n v="0.23666666666666636"/>
    <n v="-6.6666666666659324E-3"/>
    <m/>
  </r>
  <r>
    <s v="CTON061"/>
    <x v="3"/>
    <x v="1"/>
    <n v="16"/>
    <n v="2.477E-2"/>
    <n v="-2.3333333333333428E-2"/>
    <n v="0.3066666666666662"/>
    <n v="-4.3333333333333002E-2"/>
    <n v="6.0000000000000497E-2"/>
    <m/>
  </r>
  <r>
    <s v="CVLA052"/>
    <x v="4"/>
    <x v="1"/>
    <n v="18"/>
    <n v="3.3009999999999998E-2"/>
    <n v="0.42333333333333423"/>
    <n v="0.16666666666666652"/>
    <m/>
    <m/>
    <m/>
  </r>
  <r>
    <s v="CTON068"/>
    <x v="3"/>
    <x v="1"/>
    <n v="20"/>
    <n v="4.0770000000000001E-2"/>
    <n v="0.43666666666666654"/>
    <n v="0.23000000000000043"/>
    <n v="0.38333333333333286"/>
    <n v="-0.18666666666666654"/>
    <m/>
  </r>
  <r>
    <s v="CVLA105"/>
    <x v="4"/>
    <x v="1"/>
    <n v="21"/>
    <n v="3.6540000000000003E-2"/>
    <n v="0.163333333333334"/>
    <n v="0.33999999999999986"/>
    <m/>
    <m/>
    <m/>
  </r>
  <r>
    <s v="LCKM162"/>
    <x v="0"/>
    <x v="0"/>
    <n v="22"/>
    <n v="3.075E-2"/>
    <n v="8.9999999999999858E-2"/>
    <n v="0.65000000000000036"/>
    <n v="2.0000000000000018E-2"/>
    <m/>
    <m/>
  </r>
  <r>
    <s v="LCKM174"/>
    <x v="0"/>
    <x v="0"/>
    <n v="23"/>
    <n v="2.8799999999999999E-2"/>
    <n v="0.13333333333333375"/>
    <n v="0.17999999999999927"/>
    <n v="0.39333333333333353"/>
    <n v="0.10666666666666691"/>
    <m/>
  </r>
  <r>
    <s v="LCHA119"/>
    <x v="2"/>
    <x v="0"/>
    <n v="24"/>
    <n v="2.5610000000000001E-2"/>
    <n v="0.23333333333333339"/>
    <n v="1.6666666666666607E-2"/>
    <n v="0.11666666666666625"/>
    <n v="7.333333333333325E-2"/>
    <m/>
  </r>
  <r>
    <s v="LKES143"/>
    <x v="5"/>
    <x v="0"/>
    <n v="25"/>
    <n v="4.0050000000000002E-2"/>
    <n v="0.55666666666666664"/>
    <n v="0.37666666666666782"/>
    <n v="0.48666666666666725"/>
    <n v="2.333333333333254E-2"/>
    <m/>
  </r>
  <r>
    <s v="LKES141"/>
    <x v="5"/>
    <x v="0"/>
    <n v="26"/>
    <n v="3.5610000000000003E-2"/>
    <n v="0.23666666666666725"/>
    <n v="0.55333333333333279"/>
    <m/>
    <m/>
    <m/>
  </r>
  <r>
    <s v="CTON110"/>
    <x v="3"/>
    <x v="1"/>
    <n v="28"/>
    <n v="4.6899999999999997E-2"/>
    <n v="0.52000000000000046"/>
    <n v="0.586666666666666"/>
    <n v="0.50666666666666682"/>
    <n v="8.0000000000000959E-2"/>
    <m/>
  </r>
  <r>
    <s v="CVLA054"/>
    <x v="4"/>
    <x v="1"/>
    <n v="29"/>
    <n v="3.9879999999999999E-2"/>
    <n v="0.45999999999999996"/>
    <n v="0.17666666666666764"/>
    <n v="1.3333333333333641E-2"/>
    <m/>
    <m/>
  </r>
  <r>
    <s v="CVLA097"/>
    <x v="4"/>
    <x v="1"/>
    <n v="30"/>
    <n v="5.2249999999999998E-2"/>
    <n v="0.3199999999999994"/>
    <n v="0.83999999999999986"/>
    <n v="0.43333333333333179"/>
    <n v="-0.25333333333333385"/>
    <m/>
  </r>
  <r>
    <s v="CTON062"/>
    <x v="3"/>
    <x v="1"/>
    <n v="32"/>
    <n v="4.5999999999999999E-2"/>
    <n v="0.88000000000000078"/>
    <n v="8.6666666666666003E-2"/>
    <n v="0.29333333333333389"/>
    <m/>
    <m/>
  </r>
  <r>
    <s v="LKES145"/>
    <x v="5"/>
    <x v="0"/>
    <n v="33"/>
    <n v="4.2349999999999999E-2"/>
    <n v="0.13333333333333375"/>
    <n v="0.543333333333333"/>
    <n v="0.10666666666666735"/>
    <n v="8.3333333333333925E-2"/>
    <m/>
  </r>
  <r>
    <s v="CVLA045"/>
    <x v="4"/>
    <x v="1"/>
    <n v="34"/>
    <n v="4.4819999999999999E-2"/>
    <n v="0.20333333333333314"/>
    <n v="0.41999999999999993"/>
    <n v="7.0000000000000284E-2"/>
    <n v="0.18333333333333357"/>
    <m/>
  </r>
  <r>
    <s v="CSUD006"/>
    <x v="1"/>
    <x v="1"/>
    <n v="35"/>
    <n v="3.7920000000000002E-2"/>
    <n v="0.16000000000000103"/>
    <n v="-0.10666666666666647"/>
    <n v="-0.12666666666666693"/>
    <n v="2.6666666666666394E-2"/>
    <m/>
  </r>
  <r>
    <s v="CSUD008"/>
    <x v="1"/>
    <x v="1"/>
    <n v="36"/>
    <n v="5.0999999999999997E-2"/>
    <n v="0.22666666666666568"/>
    <n v="0.11133333333333351"/>
    <n v="7.0000000000001172E-2"/>
    <n v="-3.6666666666667069E-2"/>
    <m/>
  </r>
  <r>
    <s v="LKES172"/>
    <x v="5"/>
    <x v="0"/>
    <n v="37"/>
    <n v="1.8290000000000001E-2"/>
    <n v="8.9999999999999858E-2"/>
    <n v="1.3266666666666667"/>
    <n v="0.14333333333333398"/>
    <n v="0.22666666666666657"/>
    <m/>
  </r>
  <r>
    <s v="LCKM158"/>
    <x v="0"/>
    <x v="0"/>
    <n v="38"/>
    <n v="3.4569999999999997E-2"/>
    <n v="-8.9999999999999858E-2"/>
    <n v="7.3333333333334139E-2"/>
    <n v="9.9999999999997868E-3"/>
    <n v="7.6666666666667993E-2"/>
    <m/>
  </r>
  <r>
    <s v="CVLA047"/>
    <x v="4"/>
    <x v="1"/>
    <n v="43"/>
    <n v="3.1800000000000002E-2"/>
    <n v="0.72333333333333272"/>
    <n v="0.61666666666666714"/>
    <n v="-1.9999999999999574E-2"/>
    <n v="-0.29666666666666686"/>
    <m/>
  </r>
  <r>
    <s v="CVLA104"/>
    <x v="4"/>
    <x v="1"/>
    <n v="44"/>
    <n v="4.7050000000000002E-2"/>
    <n v="0.19666666666666632"/>
    <n v="0.42666666666666675"/>
    <n v="0.25666666666666771"/>
    <n v="5.9999999999999609E-2"/>
    <m/>
  </r>
  <r>
    <s v="LCKM180"/>
    <x v="0"/>
    <x v="0"/>
    <n v="45"/>
    <n v="2.418E-2"/>
    <n v="0.21333333333333337"/>
    <n v="-0.41666666666666696"/>
    <n v="3.3333333333334103E-2"/>
    <n v="2.6666666666667282E-2"/>
    <m/>
  </r>
  <r>
    <s v="CVLA053"/>
    <x v="4"/>
    <x v="1"/>
    <n v="46"/>
    <n v="4.7329999999999997E-2"/>
    <n v="0.44666666666666632"/>
    <n v="0.49333333333333407"/>
    <n v="-9.3333333333333712E-2"/>
    <n v="0.32666666666666622"/>
    <m/>
  </r>
  <r>
    <s v="LCHA135"/>
    <x v="2"/>
    <x v="0"/>
    <n v="48"/>
    <n v="3.524E-2"/>
    <n v="0.21333333333333293"/>
    <n v="0.21666666666666679"/>
    <n v="1.3333333333332753E-2"/>
    <n v="0.12666666666666693"/>
    <m/>
  </r>
  <r>
    <s v="CSUD018"/>
    <x v="1"/>
    <x v="1"/>
    <n v="49"/>
    <n v="3.0599999999999999E-2"/>
    <n v="1.6666666666666607E-2"/>
    <n v="0.4066666666666654"/>
    <n v="0.58333333333333304"/>
    <n v="9.6666666666667567E-2"/>
    <m/>
  </r>
  <r>
    <s v="LCHA113"/>
    <x v="2"/>
    <x v="0"/>
    <n v="50"/>
    <n v="2.445E-2"/>
    <n v="6.333333333333302E-2"/>
    <n v="0.20666666666666611"/>
    <m/>
    <m/>
    <m/>
  </r>
  <r>
    <s v="LCKM176"/>
    <x v="0"/>
    <x v="0"/>
    <n v="51"/>
    <n v="1.345E-2"/>
    <n v="0.16333333333333355"/>
    <n v="0.32999999999999963"/>
    <n v="3.3333333333333659E-2"/>
    <n v="-1.3333333333333197E-2"/>
    <m/>
  </r>
  <r>
    <s v="CVLA046"/>
    <x v="4"/>
    <x v="1"/>
    <n v="52"/>
    <n v="2.8750000000000001E-2"/>
    <n v="0.29999999999999982"/>
    <n v="7.6666666666665328E-2"/>
    <n v="0"/>
    <n v="-6.6666666666668206E-3"/>
    <m/>
  </r>
  <r>
    <s v="CSUD088"/>
    <x v="1"/>
    <x v="1"/>
    <n v="53"/>
    <n v="2.8400000000000002E-2"/>
    <n v="8.0000000000000071E-2"/>
    <s v="NA"/>
    <m/>
    <m/>
    <m/>
  </r>
  <r>
    <s v="LCHA138"/>
    <x v="2"/>
    <x v="0"/>
    <n v="54"/>
    <n v="2.0719999999999999E-2"/>
    <n v="9.0000000000000302E-2"/>
    <n v="0.12999999999999945"/>
    <n v="0.44666666666666721"/>
    <n v="2.9999999999999361E-2"/>
    <m/>
  </r>
  <r>
    <s v="CVLA057"/>
    <x v="4"/>
    <x v="1"/>
    <n v="55"/>
    <n v="4.2279999999999998E-2"/>
    <n v="0.23666666666666725"/>
    <n v="-9.3333333333331936E-2"/>
    <n v="0.29666666666666686"/>
    <n v="0.18333333333333179"/>
    <m/>
  </r>
  <r>
    <s v="LKES142"/>
    <x v="5"/>
    <x v="0"/>
    <n v="56"/>
    <n v="4.0160000000000001E-2"/>
    <n v="1.3333333333333641E-2"/>
    <n v="0.89666666666666739"/>
    <m/>
    <n v="5.6666666666666643E-2"/>
    <m/>
  </r>
  <r>
    <s v="LCHA114"/>
    <x v="2"/>
    <x v="0"/>
    <n v="57"/>
    <n v="3.9050000000000001E-2"/>
    <n v="0.33999999999999986"/>
    <n v="0.55666666666666664"/>
    <n v="2.3333333333333428E-2"/>
    <n v="0.11666666666666625"/>
    <m/>
  </r>
  <r>
    <s v="LCKM165"/>
    <x v="0"/>
    <x v="0"/>
    <n v="58"/>
    <n v="3.1699999999999999E-2"/>
    <n v="0.29666666666666686"/>
    <n v="8.0000000000000959E-2"/>
    <n v="0.3966666666666665"/>
    <n v="4.6666666666665968E-2"/>
    <m/>
  </r>
  <r>
    <s v="CTON067"/>
    <x v="3"/>
    <x v="1"/>
    <n v="59"/>
    <n v="3.6179999999999997E-2"/>
    <n v="0.35999999999999943"/>
    <n v="0.87333333333333396"/>
    <n v="-2.0000000000000462E-2"/>
    <m/>
    <m/>
  </r>
  <r>
    <s v="CSUD026"/>
    <x v="1"/>
    <x v="1"/>
    <n v="60"/>
    <n v="3.0810000000000001E-2"/>
    <n v="9.666666666666579E-2"/>
    <n v="6.666666666666643E-2"/>
    <n v="0.40000000000000036"/>
    <n v="-9.9999999999988987E-3"/>
    <m/>
  </r>
  <r>
    <s v="CSUD079"/>
    <x v="1"/>
    <x v="1"/>
    <n v="61"/>
    <n v="4.5400000000000003E-2"/>
    <n v="0.65333333333333332"/>
    <n v="0.38666666666666583"/>
    <n v="4.333333333333389E-2"/>
    <n v="0.27000000000000046"/>
    <m/>
  </r>
  <r>
    <s v="CTON065"/>
    <x v="3"/>
    <x v="1"/>
    <n v="62"/>
    <n v="5.2780000000000001E-2"/>
    <n v="0.40666666666666806"/>
    <n v="0.35333333333333439"/>
    <n v="9.9999999999997868E-3"/>
    <n v="8.6666666666666892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7F1AD-792F-4D57-8CF5-31102515E14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C20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HA_27" fld="5" subtotal="count" baseField="0" baseItem="0"/>
    <dataField name="Count of PHA_285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B20CE-A7CA-472E-9B22-753CF5269CE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0:C13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PHA_27" fld="5" subtotal="stdDev" baseField="0" baseItem="0"/>
    <dataField name="StdDev of PHA_285" fld="6" subtotal="stdDev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8F3D-D5C2-4719-A432-5ACF8CB79C6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6" firstHeaderRow="0" firstDataRow="1" firstDataCol="1"/>
  <pivotFields count="7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HA_27" fld="5" subtotal="average" baseField="0" baseItem="0"/>
    <dataField name="Average of PHA_285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89131-22D8-4FA9-A2A0-8922C4C0AA81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S2:AD5" firstHeaderRow="1" firstDataRow="3" firstDataCol="0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2" showAll="0"/>
    <pivotField dataField="1" showAll="0"/>
    <pivotField dataField="1" showAll="0"/>
    <pivotField dataField="1" showAll="0"/>
    <pivotField showAll="0"/>
  </pivotFields>
  <rowItems count="1">
    <i/>
  </rowItems>
  <colFields count="2">
    <field x="2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PHA_27" fld="5" subtotal="average" baseField="2" baseItem="0"/>
    <dataField name="Average of PHA_285" fld="6" subtotal="average" baseField="2" baseItem="0"/>
    <dataField name="Average of PHA_30" fld="7" subtotal="average" baseField="2" baseItem="0"/>
    <dataField name="Average of PHA_31.5" fld="8" subtotal="average" baseField="2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FC4-9804-49A2-AD35-7BAAEBA17259}">
  <dimension ref="A2:H26"/>
  <sheetViews>
    <sheetView topLeftCell="A4" workbookViewId="0">
      <selection activeCell="H25" sqref="H2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17.7265625" bestFit="1" customWidth="1"/>
    <col min="4" max="4" width="19.7265625" bestFit="1" customWidth="1"/>
    <col min="5" max="5" width="18.54296875" bestFit="1" customWidth="1"/>
    <col min="6" max="6" width="19.7265625" bestFit="1" customWidth="1"/>
    <col min="7" max="7" width="23.7265625" bestFit="1" customWidth="1"/>
    <col min="8" max="8" width="24.81640625" bestFit="1" customWidth="1"/>
  </cols>
  <sheetData>
    <row r="2" spans="1:8" x14ac:dyDescent="0.35">
      <c r="F2" t="s">
        <v>0</v>
      </c>
    </row>
    <row r="3" spans="1:8" x14ac:dyDescent="0.35">
      <c r="A3" s="11" t="s">
        <v>0</v>
      </c>
      <c r="B3" t="s">
        <v>1</v>
      </c>
      <c r="C3" t="s">
        <v>2</v>
      </c>
      <c r="F3" t="s">
        <v>3</v>
      </c>
      <c r="G3" t="s">
        <v>4</v>
      </c>
    </row>
    <row r="4" spans="1:8" x14ac:dyDescent="0.35">
      <c r="A4" t="s">
        <v>3</v>
      </c>
      <c r="B4">
        <v>0.30620689655172412</v>
      </c>
      <c r="C4">
        <v>0.25745679012345685</v>
      </c>
      <c r="E4">
        <v>27</v>
      </c>
      <c r="F4">
        <v>0.30620689655172412</v>
      </c>
      <c r="G4">
        <v>0.17753623188405807</v>
      </c>
    </row>
    <row r="5" spans="1:8" x14ac:dyDescent="0.35">
      <c r="A5" t="s">
        <v>4</v>
      </c>
      <c r="B5">
        <v>0.17753623188405807</v>
      </c>
      <c r="C5">
        <v>0.28526315789473683</v>
      </c>
      <c r="E5">
        <v>28.5</v>
      </c>
      <c r="F5">
        <v>0.25745679012345685</v>
      </c>
      <c r="G5">
        <v>0.28526315789473683</v>
      </c>
    </row>
    <row r="6" spans="1:8" x14ac:dyDescent="0.35">
      <c r="A6" t="s">
        <v>5</v>
      </c>
      <c r="B6">
        <v>0.24929487179487181</v>
      </c>
      <c r="C6">
        <v>0.26894202898550729</v>
      </c>
    </row>
    <row r="8" spans="1:8" x14ac:dyDescent="0.35">
      <c r="F8">
        <v>27</v>
      </c>
      <c r="G8">
        <v>28.5</v>
      </c>
      <c r="H8">
        <v>30</v>
      </c>
    </row>
    <row r="9" spans="1:8" x14ac:dyDescent="0.35">
      <c r="E9" t="s">
        <v>3</v>
      </c>
      <c r="F9">
        <v>0.30620689655172412</v>
      </c>
      <c r="G9">
        <v>0.25745679012345685</v>
      </c>
      <c r="H9" s="3">
        <f>AVERAGE('30'!R20:R44)</f>
        <v>0.13666666666666683</v>
      </c>
    </row>
    <row r="10" spans="1:8" x14ac:dyDescent="0.35">
      <c r="A10" s="11" t="s">
        <v>0</v>
      </c>
      <c r="B10" t="s">
        <v>6</v>
      </c>
      <c r="C10" t="s">
        <v>7</v>
      </c>
      <c r="E10" t="s">
        <v>4</v>
      </c>
      <c r="F10">
        <v>0.17753623188405807</v>
      </c>
      <c r="G10">
        <v>0.28526315789473683</v>
      </c>
      <c r="H10" s="3">
        <f>AVERAGE('30'!R2:R19)</f>
        <v>0.20185185185185189</v>
      </c>
    </row>
    <row r="11" spans="1:8" x14ac:dyDescent="0.35">
      <c r="A11" t="s">
        <v>3</v>
      </c>
      <c r="B11">
        <v>0.21593415394427032</v>
      </c>
      <c r="C11">
        <v>0.32851481575753394</v>
      </c>
    </row>
    <row r="12" spans="1:8" x14ac:dyDescent="0.35">
      <c r="A12" t="s">
        <v>4</v>
      </c>
      <c r="B12">
        <v>0.15342624784100686</v>
      </c>
      <c r="C12">
        <v>0.35863650532254449</v>
      </c>
    </row>
    <row r="13" spans="1:8" x14ac:dyDescent="0.35">
      <c r="A13" t="s">
        <v>5</v>
      </c>
      <c r="B13">
        <v>0.19979437854623439</v>
      </c>
      <c r="C13">
        <v>0.33763086208730453</v>
      </c>
    </row>
    <row r="17" spans="1:3" x14ac:dyDescent="0.35">
      <c r="A17" s="11" t="s">
        <v>0</v>
      </c>
      <c r="B17" t="s">
        <v>8</v>
      </c>
      <c r="C17" t="s">
        <v>9</v>
      </c>
    </row>
    <row r="18" spans="1:3" x14ac:dyDescent="0.35">
      <c r="A18" t="s">
        <v>3</v>
      </c>
      <c r="B18">
        <v>29</v>
      </c>
      <c r="C18">
        <v>28</v>
      </c>
    </row>
    <row r="19" spans="1:3" x14ac:dyDescent="0.35">
      <c r="A19" t="s">
        <v>4</v>
      </c>
      <c r="B19">
        <v>23</v>
      </c>
      <c r="C19">
        <v>21</v>
      </c>
    </row>
    <row r="20" spans="1:3" x14ac:dyDescent="0.35">
      <c r="A20" t="s">
        <v>5</v>
      </c>
      <c r="B20">
        <v>52</v>
      </c>
      <c r="C20">
        <v>49</v>
      </c>
    </row>
    <row r="24" spans="1:3" x14ac:dyDescent="0.35">
      <c r="A24" t="s">
        <v>0</v>
      </c>
      <c r="B24" t="s">
        <v>8</v>
      </c>
      <c r="C24" t="s">
        <v>9</v>
      </c>
    </row>
    <row r="25" spans="1:3" x14ac:dyDescent="0.35">
      <c r="A25" t="s">
        <v>3</v>
      </c>
      <c r="B25">
        <f>B11/SQRT(B18)</f>
        <v>4.0097965740656855E-2</v>
      </c>
      <c r="C25">
        <f>C11/SQRT(C18)</f>
        <v>6.2083464606759842E-2</v>
      </c>
    </row>
    <row r="26" spans="1:3" x14ac:dyDescent="0.35">
      <c r="A26" t="s">
        <v>4</v>
      </c>
      <c r="B26">
        <f>B12/SQRT(B19)</f>
        <v>3.1991584169543077E-2</v>
      </c>
      <c r="C26">
        <f>C12/SQRT(C19)</f>
        <v>7.8260901553094911E-2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68C8-CE3D-4E31-87D0-E7B988361858}">
  <dimension ref="A1:AD53"/>
  <sheetViews>
    <sheetView tabSelected="1" topLeftCell="G1" zoomScale="70" zoomScaleNormal="70" workbookViewId="0">
      <selection activeCell="W34" sqref="W34"/>
    </sheetView>
  </sheetViews>
  <sheetFormatPr defaultRowHeight="14.5" x14ac:dyDescent="0.35"/>
  <cols>
    <col min="1" max="1" width="12.81640625" customWidth="1"/>
    <col min="2" max="2" width="21.26953125" customWidth="1"/>
    <col min="7" max="7" width="11.453125" customWidth="1"/>
    <col min="9" max="9" width="11.36328125" customWidth="1"/>
    <col min="10" max="10" width="18.90625" customWidth="1"/>
    <col min="19" max="19" width="19.6328125" bestFit="1" customWidth="1"/>
    <col min="20" max="20" width="23.1796875" bestFit="1" customWidth="1"/>
    <col min="21" max="21" width="24.54296875" bestFit="1" customWidth="1"/>
    <col min="22" max="22" width="23.1796875" bestFit="1" customWidth="1"/>
    <col min="23" max="26" width="24.81640625" bestFit="1" customWidth="1"/>
    <col min="27" max="27" width="29.26953125" bestFit="1" customWidth="1"/>
    <col min="28" max="28" width="30.90625" bestFit="1" customWidth="1"/>
    <col min="29" max="29" width="29.26953125" bestFit="1" customWidth="1"/>
    <col min="30" max="30" width="31.36328125" bestFit="1" customWidth="1"/>
  </cols>
  <sheetData>
    <row r="1" spans="1:30" x14ac:dyDescent="0.35">
      <c r="A1" t="s">
        <v>10</v>
      </c>
      <c r="B1" t="s">
        <v>11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113</v>
      </c>
      <c r="I1" t="s">
        <v>116</v>
      </c>
      <c r="J1" t="s">
        <v>124</v>
      </c>
      <c r="K1" t="s">
        <v>16</v>
      </c>
    </row>
    <row r="2" spans="1:30" x14ac:dyDescent="0.35">
      <c r="A2" t="s">
        <v>59</v>
      </c>
      <c r="B2" t="s">
        <v>52</v>
      </c>
      <c r="C2" t="s">
        <v>4</v>
      </c>
      <c r="D2">
        <v>54</v>
      </c>
      <c r="E2">
        <v>2.0719999999999999E-2</v>
      </c>
      <c r="F2" s="5">
        <v>9.0000000000000302E-2</v>
      </c>
      <c r="G2" s="5">
        <v>0.12999999999999945</v>
      </c>
      <c r="H2" s="7">
        <v>0.44666666666666721</v>
      </c>
      <c r="I2" s="12">
        <v>2.9999999999999361E-2</v>
      </c>
      <c r="J2" s="12">
        <f t="shared" ref="J2:J33" si="0">AVERAGE(F2:I2)</f>
        <v>0.17416666666666658</v>
      </c>
      <c r="S2" s="11" t="s">
        <v>117</v>
      </c>
    </row>
    <row r="3" spans="1:30" x14ac:dyDescent="0.35">
      <c r="A3" t="s">
        <v>51</v>
      </c>
      <c r="B3" t="s">
        <v>52</v>
      </c>
      <c r="C3" t="s">
        <v>4</v>
      </c>
      <c r="D3">
        <v>50</v>
      </c>
      <c r="E3">
        <v>2.445E-2</v>
      </c>
      <c r="F3" s="5">
        <v>6.333333333333302E-2</v>
      </c>
      <c r="G3" s="6">
        <v>0.20666666666666611</v>
      </c>
      <c r="H3" s="14"/>
      <c r="I3" s="14"/>
      <c r="J3" s="12">
        <f t="shared" si="0"/>
        <v>0.13499999999999956</v>
      </c>
      <c r="S3" t="s">
        <v>3</v>
      </c>
      <c r="W3" t="s">
        <v>4</v>
      </c>
      <c r="AA3" t="s">
        <v>118</v>
      </c>
      <c r="AB3" t="s">
        <v>119</v>
      </c>
      <c r="AC3" t="s">
        <v>120</v>
      </c>
      <c r="AD3" t="s">
        <v>122</v>
      </c>
    </row>
    <row r="4" spans="1:30" x14ac:dyDescent="0.35">
      <c r="A4" t="s">
        <v>54</v>
      </c>
      <c r="B4" t="s">
        <v>52</v>
      </c>
      <c r="C4" t="s">
        <v>4</v>
      </c>
      <c r="D4">
        <v>24</v>
      </c>
      <c r="E4">
        <v>2.5610000000000001E-2</v>
      </c>
      <c r="F4" s="6">
        <v>0.23333333333333339</v>
      </c>
      <c r="G4" s="5">
        <v>1.6666666666666607E-2</v>
      </c>
      <c r="H4" s="6">
        <v>0.11666666666666625</v>
      </c>
      <c r="I4" s="12">
        <v>7.333333333333325E-2</v>
      </c>
      <c r="J4" s="12">
        <f t="shared" si="0"/>
        <v>0.10999999999999988</v>
      </c>
      <c r="S4" t="s">
        <v>1</v>
      </c>
      <c r="T4" t="s">
        <v>2</v>
      </c>
      <c r="U4" t="s">
        <v>121</v>
      </c>
      <c r="V4" t="s">
        <v>123</v>
      </c>
      <c r="W4" t="s">
        <v>1</v>
      </c>
      <c r="X4" t="s">
        <v>2</v>
      </c>
      <c r="Y4" t="s">
        <v>121</v>
      </c>
      <c r="Z4" t="s">
        <v>123</v>
      </c>
    </row>
    <row r="5" spans="1:30" x14ac:dyDescent="0.35">
      <c r="A5" t="s">
        <v>58</v>
      </c>
      <c r="B5" t="s">
        <v>52</v>
      </c>
      <c r="C5" t="s">
        <v>4</v>
      </c>
      <c r="D5">
        <v>15</v>
      </c>
      <c r="E5">
        <v>2.9219999999999999E-2</v>
      </c>
      <c r="F5" s="4">
        <v>-3.0000000000000249E-2</v>
      </c>
      <c r="G5" s="7">
        <v>0.38333333333333375</v>
      </c>
      <c r="H5" s="6">
        <v>0.23666666666666636</v>
      </c>
      <c r="I5" s="4">
        <v>-6.6666666666659324E-3</v>
      </c>
      <c r="J5" s="12">
        <f t="shared" si="0"/>
        <v>0.14583333333333348</v>
      </c>
      <c r="S5" s="15">
        <v>0.30620689655172417</v>
      </c>
      <c r="T5" s="15">
        <v>0.34838095238095246</v>
      </c>
      <c r="U5" s="15">
        <v>0.13653333333333348</v>
      </c>
      <c r="V5" s="15">
        <v>4.1428571428571474E-2</v>
      </c>
      <c r="W5" s="15">
        <v>0.17753623188405807</v>
      </c>
      <c r="X5" s="15">
        <v>0.31888888888888889</v>
      </c>
      <c r="Y5" s="15">
        <v>0.20203703703703713</v>
      </c>
      <c r="Z5" s="15">
        <v>7.074074074074084E-2</v>
      </c>
      <c r="AA5" s="15">
        <v>0.24929487179487178</v>
      </c>
      <c r="AB5" s="15">
        <v>0.3357414965986395</v>
      </c>
      <c r="AC5" s="15">
        <v>0.16395348837209311</v>
      </c>
      <c r="AD5" s="15">
        <v>5.495726495726503E-2</v>
      </c>
    </row>
    <row r="6" spans="1:30" x14ac:dyDescent="0.35">
      <c r="A6" t="s">
        <v>56</v>
      </c>
      <c r="B6" t="s">
        <v>52</v>
      </c>
      <c r="C6" t="s">
        <v>4</v>
      </c>
      <c r="D6">
        <v>14</v>
      </c>
      <c r="E6">
        <v>3.2030000000000003E-2</v>
      </c>
      <c r="F6" s="5">
        <v>0.18333333333333313</v>
      </c>
      <c r="G6" s="9">
        <v>-0.52666666666666684</v>
      </c>
      <c r="H6" s="4">
        <v>-2.6666666666667282E-2</v>
      </c>
      <c r="I6" s="12">
        <v>0.18333333333333357</v>
      </c>
      <c r="J6" s="8">
        <f t="shared" si="0"/>
        <v>-4.6666666666666856E-2</v>
      </c>
    </row>
    <row r="7" spans="1:30" x14ac:dyDescent="0.35">
      <c r="A7" t="s">
        <v>57</v>
      </c>
      <c r="B7" t="s">
        <v>52</v>
      </c>
      <c r="C7" t="s">
        <v>4</v>
      </c>
      <c r="D7">
        <v>48</v>
      </c>
      <c r="E7">
        <v>3.524E-2</v>
      </c>
      <c r="F7" s="6">
        <v>0.21333333333333293</v>
      </c>
      <c r="G7" s="6">
        <v>0.21666666666666679</v>
      </c>
      <c r="H7" s="5">
        <v>1.3333333333332753E-2</v>
      </c>
      <c r="I7" s="12">
        <v>0.12666666666666693</v>
      </c>
      <c r="J7" s="12">
        <f t="shared" si="0"/>
        <v>0.14249999999999985</v>
      </c>
    </row>
    <row r="8" spans="1:30" x14ac:dyDescent="0.35">
      <c r="A8" t="s">
        <v>55</v>
      </c>
      <c r="B8" t="s">
        <v>52</v>
      </c>
      <c r="C8" t="s">
        <v>4</v>
      </c>
      <c r="D8">
        <v>5</v>
      </c>
      <c r="E8">
        <v>3.6839999999999998E-2</v>
      </c>
      <c r="F8" s="5">
        <v>0.1733333333333329</v>
      </c>
      <c r="G8" s="10" t="s">
        <v>30</v>
      </c>
      <c r="H8" s="14"/>
      <c r="I8" s="14"/>
      <c r="J8" s="12">
        <f t="shared" si="0"/>
        <v>0.1733333333333329</v>
      </c>
    </row>
    <row r="9" spans="1:30" x14ac:dyDescent="0.35">
      <c r="A9" t="s">
        <v>53</v>
      </c>
      <c r="B9" t="s">
        <v>52</v>
      </c>
      <c r="C9" t="s">
        <v>4</v>
      </c>
      <c r="D9">
        <v>57</v>
      </c>
      <c r="E9">
        <v>3.9050000000000001E-2</v>
      </c>
      <c r="F9" s="7">
        <v>0.33999999999999986</v>
      </c>
      <c r="G9" s="7">
        <v>0.55666666666666664</v>
      </c>
      <c r="H9" s="5">
        <v>2.3333333333333428E-2</v>
      </c>
      <c r="I9" s="12">
        <v>0.11666666666666625</v>
      </c>
      <c r="J9" s="7">
        <f t="shared" si="0"/>
        <v>0.25916666666666655</v>
      </c>
    </row>
    <row r="10" spans="1:30" x14ac:dyDescent="0.35">
      <c r="A10" t="s">
        <v>71</v>
      </c>
      <c r="B10" t="s">
        <v>61</v>
      </c>
      <c r="C10" t="s">
        <v>4</v>
      </c>
      <c r="D10">
        <v>51</v>
      </c>
      <c r="E10">
        <v>1.345E-2</v>
      </c>
      <c r="F10" s="5">
        <v>0.16333333333333355</v>
      </c>
      <c r="G10" s="7">
        <v>0.32999999999999963</v>
      </c>
      <c r="H10" s="5">
        <v>3.3333333333333659E-2</v>
      </c>
      <c r="I10" s="4">
        <v>-1.3333333333333197E-2</v>
      </c>
      <c r="J10" s="12">
        <f t="shared" si="0"/>
        <v>0.12833333333333341</v>
      </c>
    </row>
    <row r="11" spans="1:30" x14ac:dyDescent="0.35">
      <c r="A11" t="s">
        <v>64</v>
      </c>
      <c r="B11" t="s">
        <v>61</v>
      </c>
      <c r="C11" t="s">
        <v>4</v>
      </c>
      <c r="D11">
        <v>1</v>
      </c>
      <c r="E11">
        <v>2.3709999999999998E-2</v>
      </c>
      <c r="F11" s="7">
        <v>0.36333333333333329</v>
      </c>
      <c r="G11" s="5">
        <v>0.17666666666666675</v>
      </c>
      <c r="H11" s="7">
        <v>0.37333333333333352</v>
      </c>
      <c r="I11" s="12">
        <v>8.0000000000000071E-2</v>
      </c>
      <c r="J11" s="7">
        <f t="shared" si="0"/>
        <v>0.24833333333333341</v>
      </c>
    </row>
    <row r="12" spans="1:30" x14ac:dyDescent="0.35">
      <c r="A12" t="s">
        <v>72</v>
      </c>
      <c r="B12" t="s">
        <v>61</v>
      </c>
      <c r="C12" t="s">
        <v>4</v>
      </c>
      <c r="D12">
        <v>45</v>
      </c>
      <c r="E12">
        <v>2.418E-2</v>
      </c>
      <c r="F12" s="6">
        <v>0.21333333333333337</v>
      </c>
      <c r="G12" s="9">
        <v>-0.41666666666666696</v>
      </c>
      <c r="H12" s="5">
        <v>3.3333333333334103E-2</v>
      </c>
      <c r="I12" s="12">
        <v>2.6666666666667282E-2</v>
      </c>
      <c r="J12" s="8">
        <f t="shared" si="0"/>
        <v>-3.5833333333333051E-2</v>
      </c>
    </row>
    <row r="13" spans="1:30" x14ac:dyDescent="0.35">
      <c r="A13" t="s">
        <v>66</v>
      </c>
      <c r="B13" t="s">
        <v>61</v>
      </c>
      <c r="C13" t="s">
        <v>4</v>
      </c>
      <c r="D13">
        <v>13</v>
      </c>
      <c r="E13">
        <v>2.7879999999999999E-2</v>
      </c>
      <c r="F13" s="5">
        <v>9.3333333333333712E-2</v>
      </c>
      <c r="G13" s="7">
        <v>0.77333333333333298</v>
      </c>
      <c r="H13" s="7">
        <v>0.41999999999999948</v>
      </c>
      <c r="I13" s="12">
        <v>6.6666666666667318E-2</v>
      </c>
      <c r="J13" s="7">
        <f t="shared" si="0"/>
        <v>0.33833333333333337</v>
      </c>
      <c r="K13" t="s">
        <v>67</v>
      </c>
    </row>
    <row r="14" spans="1:30" x14ac:dyDescent="0.35">
      <c r="A14" t="s">
        <v>60</v>
      </c>
      <c r="B14" t="s">
        <v>61</v>
      </c>
      <c r="C14" t="s">
        <v>4</v>
      </c>
      <c r="D14">
        <v>11</v>
      </c>
      <c r="E14">
        <v>2.8000000000000001E-2</v>
      </c>
      <c r="F14" s="5">
        <v>5.3333333333333677E-2</v>
      </c>
      <c r="G14" s="6">
        <v>0.16999999999999993</v>
      </c>
      <c r="H14" s="7">
        <v>0.41000000000000014</v>
      </c>
      <c r="I14" s="4">
        <v>-3.0000000000000249E-2</v>
      </c>
      <c r="J14" s="12">
        <f t="shared" si="0"/>
        <v>0.15083333333333337</v>
      </c>
    </row>
    <row r="15" spans="1:30" x14ac:dyDescent="0.35">
      <c r="A15" t="s">
        <v>70</v>
      </c>
      <c r="B15" t="s">
        <v>61</v>
      </c>
      <c r="C15" t="s">
        <v>4</v>
      </c>
      <c r="D15">
        <v>23</v>
      </c>
      <c r="E15">
        <v>2.8799999999999999E-2</v>
      </c>
      <c r="F15" s="5">
        <v>0.13333333333333375</v>
      </c>
      <c r="G15" s="5">
        <v>0.17999999999999927</v>
      </c>
      <c r="H15" s="7">
        <v>0.39333333333333353</v>
      </c>
      <c r="I15" s="12">
        <v>0.10666666666666691</v>
      </c>
      <c r="J15" s="7">
        <f t="shared" si="0"/>
        <v>0.20333333333333337</v>
      </c>
    </row>
    <row r="16" spans="1:30" x14ac:dyDescent="0.35">
      <c r="A16" t="s">
        <v>68</v>
      </c>
      <c r="B16" t="s">
        <v>61</v>
      </c>
      <c r="C16" t="s">
        <v>4</v>
      </c>
      <c r="D16">
        <v>9</v>
      </c>
      <c r="E16">
        <v>3.0079999999999999E-2</v>
      </c>
      <c r="F16" s="7">
        <v>0.47000000000000108</v>
      </c>
      <c r="G16" s="13" t="s">
        <v>30</v>
      </c>
      <c r="H16" s="14"/>
      <c r="I16" s="14"/>
      <c r="J16" s="7">
        <f t="shared" si="0"/>
        <v>0.47000000000000108</v>
      </c>
      <c r="K16" t="s">
        <v>69</v>
      </c>
    </row>
    <row r="17" spans="1:16" x14ac:dyDescent="0.35">
      <c r="A17" t="s">
        <v>63</v>
      </c>
      <c r="B17" t="s">
        <v>61</v>
      </c>
      <c r="C17" t="s">
        <v>4</v>
      </c>
      <c r="D17">
        <v>22</v>
      </c>
      <c r="E17">
        <v>3.075E-2</v>
      </c>
      <c r="F17" s="5">
        <v>8.9999999999999858E-2</v>
      </c>
      <c r="G17" s="7">
        <v>0.65000000000000036</v>
      </c>
      <c r="H17" s="5">
        <v>2.0000000000000018E-2</v>
      </c>
      <c r="I17" s="14"/>
      <c r="J17" s="7">
        <f t="shared" si="0"/>
        <v>0.25333333333333341</v>
      </c>
    </row>
    <row r="18" spans="1:16" x14ac:dyDescent="0.35">
      <c r="A18" t="s">
        <v>65</v>
      </c>
      <c r="B18" t="s">
        <v>61</v>
      </c>
      <c r="C18" t="s">
        <v>4</v>
      </c>
      <c r="D18">
        <v>58</v>
      </c>
      <c r="E18">
        <v>3.1699999999999999E-2</v>
      </c>
      <c r="F18" s="7">
        <v>0.29666666666666686</v>
      </c>
      <c r="G18" s="5">
        <v>8.0000000000000959E-2</v>
      </c>
      <c r="H18" s="7">
        <v>0.3966666666666665</v>
      </c>
      <c r="I18" s="12">
        <v>4.6666666666665968E-2</v>
      </c>
      <c r="J18" s="7">
        <f t="shared" si="0"/>
        <v>0.20500000000000007</v>
      </c>
    </row>
    <row r="19" spans="1:16" x14ac:dyDescent="0.35">
      <c r="A19" t="s">
        <v>62</v>
      </c>
      <c r="B19" t="s">
        <v>61</v>
      </c>
      <c r="C19" t="s">
        <v>4</v>
      </c>
      <c r="D19">
        <v>38</v>
      </c>
      <c r="E19">
        <v>3.4569999999999997E-2</v>
      </c>
      <c r="F19" s="4">
        <v>-8.9999999999999858E-2</v>
      </c>
      <c r="G19" s="5">
        <v>7.3333333333334139E-2</v>
      </c>
      <c r="H19" s="5">
        <v>9.9999999999997868E-3</v>
      </c>
      <c r="I19" s="12">
        <v>7.6666666666667993E-2</v>
      </c>
      <c r="J19" s="12">
        <f t="shared" si="0"/>
        <v>1.7500000000000515E-2</v>
      </c>
    </row>
    <row r="20" spans="1:16" x14ac:dyDescent="0.35">
      <c r="A20" t="s">
        <v>78</v>
      </c>
      <c r="B20" t="s">
        <v>74</v>
      </c>
      <c r="C20" t="s">
        <v>4</v>
      </c>
      <c r="D20">
        <v>37</v>
      </c>
      <c r="E20">
        <v>1.8290000000000001E-2</v>
      </c>
      <c r="F20" s="5">
        <v>8.9999999999999858E-2</v>
      </c>
      <c r="G20" s="7">
        <v>1.3266666666666667</v>
      </c>
      <c r="H20" s="6">
        <v>0.14333333333333398</v>
      </c>
      <c r="I20" s="7">
        <v>0.22666666666666657</v>
      </c>
      <c r="J20" s="7">
        <f t="shared" si="0"/>
        <v>0.44666666666666677</v>
      </c>
    </row>
    <row r="21" spans="1:16" x14ac:dyDescent="0.35">
      <c r="A21" t="s">
        <v>73</v>
      </c>
      <c r="B21" t="s">
        <v>74</v>
      </c>
      <c r="C21" t="s">
        <v>4</v>
      </c>
      <c r="D21">
        <v>26</v>
      </c>
      <c r="E21">
        <v>3.5610000000000003E-2</v>
      </c>
      <c r="F21" s="6">
        <v>0.23666666666666725</v>
      </c>
      <c r="G21" s="7">
        <v>0.55333333333333279</v>
      </c>
      <c r="H21" s="14"/>
      <c r="I21" s="14"/>
      <c r="J21" s="7">
        <f t="shared" si="0"/>
        <v>0.39500000000000002</v>
      </c>
    </row>
    <row r="22" spans="1:16" x14ac:dyDescent="0.35">
      <c r="A22" t="s">
        <v>76</v>
      </c>
      <c r="B22" t="s">
        <v>74</v>
      </c>
      <c r="C22" t="s">
        <v>4</v>
      </c>
      <c r="D22">
        <v>25</v>
      </c>
      <c r="E22">
        <v>4.0050000000000002E-2</v>
      </c>
      <c r="F22" s="7">
        <v>0.55666666666666664</v>
      </c>
      <c r="G22" s="7">
        <v>0.37666666666666782</v>
      </c>
      <c r="H22" s="7">
        <v>0.48666666666666725</v>
      </c>
      <c r="I22" s="12">
        <v>2.333333333333254E-2</v>
      </c>
      <c r="J22" s="7">
        <f t="shared" si="0"/>
        <v>0.36083333333333356</v>
      </c>
    </row>
    <row r="23" spans="1:16" x14ac:dyDescent="0.35">
      <c r="A23" t="s">
        <v>75</v>
      </c>
      <c r="B23" t="s">
        <v>74</v>
      </c>
      <c r="C23" t="s">
        <v>4</v>
      </c>
      <c r="D23">
        <v>56</v>
      </c>
      <c r="E23">
        <v>4.0160000000000001E-2</v>
      </c>
      <c r="F23" s="5">
        <v>1.3333333333333641E-2</v>
      </c>
      <c r="G23" s="7">
        <v>0.89666666666666739</v>
      </c>
      <c r="H23" s="14"/>
      <c r="I23" s="12">
        <v>5.6666666666666643E-2</v>
      </c>
      <c r="J23" s="7">
        <f t="shared" si="0"/>
        <v>0.32222222222222258</v>
      </c>
    </row>
    <row r="24" spans="1:16" x14ac:dyDescent="0.35">
      <c r="A24" t="s">
        <v>77</v>
      </c>
      <c r="B24" t="s">
        <v>74</v>
      </c>
      <c r="C24" t="s">
        <v>4</v>
      </c>
      <c r="D24">
        <v>33</v>
      </c>
      <c r="E24">
        <v>4.2349999999999999E-2</v>
      </c>
      <c r="F24" s="5">
        <v>0.13333333333333375</v>
      </c>
      <c r="G24" s="7">
        <v>0.543333333333333</v>
      </c>
      <c r="H24" s="6">
        <v>0.10666666666666735</v>
      </c>
      <c r="I24" s="12">
        <v>8.3333333333333925E-2</v>
      </c>
      <c r="J24" s="7">
        <f t="shared" si="0"/>
        <v>0.21666666666666701</v>
      </c>
    </row>
    <row r="25" spans="1:16" x14ac:dyDescent="0.35">
      <c r="A25" t="s">
        <v>29</v>
      </c>
      <c r="B25" t="s">
        <v>18</v>
      </c>
      <c r="C25" t="s">
        <v>3</v>
      </c>
      <c r="D25">
        <v>53</v>
      </c>
      <c r="E25">
        <v>2.8400000000000002E-2</v>
      </c>
      <c r="F25" s="5">
        <v>8.0000000000000071E-2</v>
      </c>
      <c r="G25" s="10" t="s">
        <v>30</v>
      </c>
      <c r="H25" s="14"/>
      <c r="I25" s="14"/>
      <c r="J25" s="12">
        <f t="shared" si="0"/>
        <v>8.0000000000000071E-2</v>
      </c>
    </row>
    <row r="26" spans="1:16" x14ac:dyDescent="0.35">
      <c r="A26" t="s">
        <v>17</v>
      </c>
      <c r="B26" t="s">
        <v>18</v>
      </c>
      <c r="C26" t="s">
        <v>3</v>
      </c>
      <c r="D26">
        <v>12</v>
      </c>
      <c r="E26">
        <v>2.8840000000000001E-2</v>
      </c>
      <c r="F26" s="5">
        <v>2.6666666666667282E-2</v>
      </c>
      <c r="G26" s="5">
        <v>6.666666666666643E-2</v>
      </c>
      <c r="H26" s="14"/>
      <c r="I26" s="14"/>
      <c r="J26" s="12">
        <f t="shared" si="0"/>
        <v>4.6666666666666856E-2</v>
      </c>
    </row>
    <row r="27" spans="1:16" x14ac:dyDescent="0.35">
      <c r="A27" t="s">
        <v>24</v>
      </c>
      <c r="B27" t="s">
        <v>18</v>
      </c>
      <c r="C27" t="s">
        <v>3</v>
      </c>
      <c r="D27">
        <v>49</v>
      </c>
      <c r="E27">
        <v>3.0599999999999999E-2</v>
      </c>
      <c r="F27" s="5">
        <v>1.6666666666666607E-2</v>
      </c>
      <c r="G27" s="7">
        <v>0.4066666666666654</v>
      </c>
      <c r="H27" s="7">
        <v>0.58333333333333304</v>
      </c>
      <c r="I27" s="12">
        <v>9.6666666666667567E-2</v>
      </c>
      <c r="J27" s="7">
        <f t="shared" si="0"/>
        <v>0.27583333333333315</v>
      </c>
    </row>
    <row r="28" spans="1:16" x14ac:dyDescent="0.35">
      <c r="A28" t="s">
        <v>25</v>
      </c>
      <c r="B28" t="s">
        <v>18</v>
      </c>
      <c r="C28" t="s">
        <v>3</v>
      </c>
      <c r="D28">
        <v>60</v>
      </c>
      <c r="E28">
        <v>3.0810000000000001E-2</v>
      </c>
      <c r="F28" s="5">
        <v>9.666666666666579E-2</v>
      </c>
      <c r="G28" s="5">
        <v>6.666666666666643E-2</v>
      </c>
      <c r="H28" s="7">
        <v>0.40000000000000036</v>
      </c>
      <c r="I28" s="4">
        <v>-9.9999999999988987E-3</v>
      </c>
      <c r="J28" s="12">
        <f t="shared" si="0"/>
        <v>0.13833333333333342</v>
      </c>
      <c r="P28" s="3"/>
    </row>
    <row r="29" spans="1:16" x14ac:dyDescent="0.35">
      <c r="A29" t="s">
        <v>21</v>
      </c>
      <c r="B29" t="s">
        <v>18</v>
      </c>
      <c r="C29" t="s">
        <v>3</v>
      </c>
      <c r="D29">
        <v>3</v>
      </c>
      <c r="E29">
        <v>3.2239999999999998E-2</v>
      </c>
      <c r="F29" s="5">
        <v>3.3333333333333215E-2</v>
      </c>
      <c r="G29" s="7">
        <v>0.61333333333333373</v>
      </c>
      <c r="H29" s="5">
        <v>3.3333333333333215E-2</v>
      </c>
      <c r="I29" s="12">
        <v>5.0000000000000711E-2</v>
      </c>
      <c r="J29" s="12">
        <f t="shared" si="0"/>
        <v>0.18250000000000022</v>
      </c>
    </row>
    <row r="30" spans="1:16" x14ac:dyDescent="0.35">
      <c r="A30" t="s">
        <v>28</v>
      </c>
      <c r="B30" t="s">
        <v>18</v>
      </c>
      <c r="C30" t="s">
        <v>3</v>
      </c>
      <c r="D30">
        <v>7</v>
      </c>
      <c r="E30">
        <v>3.6720000000000003E-2</v>
      </c>
      <c r="F30" s="7">
        <v>0.41666666666666696</v>
      </c>
      <c r="G30" s="7">
        <v>0.41999999999999993</v>
      </c>
      <c r="H30" s="4">
        <v>-1.9999999999999574E-2</v>
      </c>
      <c r="I30" s="12">
        <v>3.3333333333333215E-2</v>
      </c>
      <c r="J30" s="7">
        <f t="shared" si="0"/>
        <v>0.21250000000000013</v>
      </c>
    </row>
    <row r="31" spans="1:16" x14ac:dyDescent="0.35">
      <c r="A31" t="s">
        <v>19</v>
      </c>
      <c r="B31" t="s">
        <v>18</v>
      </c>
      <c r="C31" t="s">
        <v>3</v>
      </c>
      <c r="D31">
        <v>35</v>
      </c>
      <c r="E31">
        <v>3.7920000000000002E-2</v>
      </c>
      <c r="F31" s="5">
        <v>0.16000000000000103</v>
      </c>
      <c r="G31" s="8">
        <v>-0.10666666666666647</v>
      </c>
      <c r="H31" s="4">
        <v>-0.12666666666666693</v>
      </c>
      <c r="I31" s="12">
        <v>2.6666666666666394E-2</v>
      </c>
      <c r="J31" s="8">
        <f t="shared" si="0"/>
        <v>-1.1666666666666492E-2</v>
      </c>
    </row>
    <row r="32" spans="1:16" x14ac:dyDescent="0.35">
      <c r="A32" t="s">
        <v>27</v>
      </c>
      <c r="B32" t="s">
        <v>18</v>
      </c>
      <c r="C32" t="s">
        <v>3</v>
      </c>
      <c r="D32">
        <v>61</v>
      </c>
      <c r="E32">
        <v>4.5400000000000003E-2</v>
      </c>
      <c r="F32" s="7">
        <v>0.65333333333333332</v>
      </c>
      <c r="G32" s="7">
        <v>0.38666666666666583</v>
      </c>
      <c r="H32" s="5">
        <v>4.333333333333389E-2</v>
      </c>
      <c r="I32" s="7">
        <v>0.27000000000000046</v>
      </c>
      <c r="J32" s="7">
        <f t="shared" si="0"/>
        <v>0.33833333333333337</v>
      </c>
    </row>
    <row r="33" spans="1:11" x14ac:dyDescent="0.35">
      <c r="A33" t="s">
        <v>26</v>
      </c>
      <c r="B33" t="s">
        <v>18</v>
      </c>
      <c r="C33" t="s">
        <v>3</v>
      </c>
      <c r="D33">
        <v>8</v>
      </c>
      <c r="E33">
        <v>4.7100000000000003E-2</v>
      </c>
      <c r="F33" s="6">
        <v>0.20999999999999996</v>
      </c>
      <c r="G33" s="7">
        <v>1.0133333333333345</v>
      </c>
      <c r="H33" s="5">
        <v>9.3333333333333712E-2</v>
      </c>
      <c r="I33" s="14"/>
      <c r="J33" s="7">
        <f t="shared" si="0"/>
        <v>0.43888888888888938</v>
      </c>
    </row>
    <row r="34" spans="1:11" x14ac:dyDescent="0.35">
      <c r="A34" t="s">
        <v>22</v>
      </c>
      <c r="B34" t="s">
        <v>18</v>
      </c>
      <c r="C34" t="s">
        <v>3</v>
      </c>
      <c r="D34">
        <v>4</v>
      </c>
      <c r="E34">
        <v>4.8800000000000003E-2</v>
      </c>
      <c r="F34" s="6">
        <v>0.21666666666666679</v>
      </c>
      <c r="G34" s="6">
        <v>0.24000000000000021</v>
      </c>
      <c r="H34" s="5">
        <v>6.3333333333333464E-2</v>
      </c>
      <c r="I34" s="12">
        <v>3.0000000000000249E-2</v>
      </c>
      <c r="J34" s="12">
        <f t="shared" ref="J34:J53" si="1">AVERAGE(F34:I34)</f>
        <v>0.13750000000000018</v>
      </c>
      <c r="K34" t="s">
        <v>23</v>
      </c>
    </row>
    <row r="35" spans="1:11" x14ac:dyDescent="0.35">
      <c r="A35" t="s">
        <v>20</v>
      </c>
      <c r="B35" t="s">
        <v>18</v>
      </c>
      <c r="C35" t="s">
        <v>3</v>
      </c>
      <c r="D35">
        <v>36</v>
      </c>
      <c r="E35">
        <v>5.0999999999999997E-2</v>
      </c>
      <c r="F35" s="6">
        <v>0.22666666666666568</v>
      </c>
      <c r="G35" s="5">
        <v>0.11133333333333351</v>
      </c>
      <c r="H35" s="5">
        <v>7.0000000000001172E-2</v>
      </c>
      <c r="I35" s="4">
        <v>-3.6666666666667069E-2</v>
      </c>
      <c r="J35" s="12">
        <f t="shared" si="1"/>
        <v>9.2833333333333323E-2</v>
      </c>
    </row>
    <row r="36" spans="1:11" x14ac:dyDescent="0.35">
      <c r="A36" t="s">
        <v>33</v>
      </c>
      <c r="B36" t="s">
        <v>32</v>
      </c>
      <c r="C36" t="s">
        <v>3</v>
      </c>
      <c r="D36">
        <v>16</v>
      </c>
      <c r="E36">
        <v>2.477E-2</v>
      </c>
      <c r="F36" s="4">
        <v>-2.3333333333333428E-2</v>
      </c>
      <c r="G36" s="7">
        <v>0.3066666666666662</v>
      </c>
      <c r="H36" s="4">
        <v>-4.3333333333333002E-2</v>
      </c>
      <c r="I36" s="12">
        <v>6.0000000000000497E-2</v>
      </c>
      <c r="J36" s="12">
        <f t="shared" si="1"/>
        <v>7.5000000000000067E-2</v>
      </c>
    </row>
    <row r="37" spans="1:11" x14ac:dyDescent="0.35">
      <c r="A37" t="s">
        <v>36</v>
      </c>
      <c r="B37" t="s">
        <v>32</v>
      </c>
      <c r="C37" t="s">
        <v>3</v>
      </c>
      <c r="D37">
        <v>59</v>
      </c>
      <c r="E37">
        <v>3.6179999999999997E-2</v>
      </c>
      <c r="F37" s="7">
        <v>0.35999999999999943</v>
      </c>
      <c r="G37" s="7">
        <v>0.87333333333333396</v>
      </c>
      <c r="H37" s="4">
        <v>-2.0000000000000462E-2</v>
      </c>
      <c r="I37" s="14"/>
      <c r="J37" s="7">
        <f t="shared" si="1"/>
        <v>0.40444444444444433</v>
      </c>
    </row>
    <row r="38" spans="1:11" x14ac:dyDescent="0.35">
      <c r="A38" t="s">
        <v>38</v>
      </c>
      <c r="B38" t="s">
        <v>32</v>
      </c>
      <c r="C38" t="s">
        <v>3</v>
      </c>
      <c r="D38">
        <v>10</v>
      </c>
      <c r="E38">
        <v>3.7920000000000002E-2</v>
      </c>
      <c r="F38" s="7">
        <v>0.32666666666666577</v>
      </c>
      <c r="G38" s="7">
        <v>0.22666666666666657</v>
      </c>
      <c r="H38" s="5">
        <v>5.0000000000000711E-2</v>
      </c>
      <c r="I38" s="12">
        <v>0.11666666666666625</v>
      </c>
      <c r="J38" s="12">
        <f t="shared" si="1"/>
        <v>0.17999999999999983</v>
      </c>
    </row>
    <row r="39" spans="1:11" x14ac:dyDescent="0.35">
      <c r="A39" t="s">
        <v>37</v>
      </c>
      <c r="B39" t="s">
        <v>32</v>
      </c>
      <c r="C39" t="s">
        <v>3</v>
      </c>
      <c r="D39">
        <v>20</v>
      </c>
      <c r="E39">
        <v>4.0770000000000001E-2</v>
      </c>
      <c r="F39" s="7">
        <v>0.43666666666666654</v>
      </c>
      <c r="G39" s="6">
        <v>0.23000000000000043</v>
      </c>
      <c r="H39" s="7">
        <v>0.38333333333333286</v>
      </c>
      <c r="I39" s="9">
        <v>-0.18666666666666654</v>
      </c>
      <c r="J39" s="7">
        <f t="shared" si="1"/>
        <v>0.21583333333333332</v>
      </c>
    </row>
    <row r="40" spans="1:11" x14ac:dyDescent="0.35">
      <c r="A40" t="s">
        <v>34</v>
      </c>
      <c r="B40" t="s">
        <v>32</v>
      </c>
      <c r="C40" t="s">
        <v>3</v>
      </c>
      <c r="D40">
        <v>32</v>
      </c>
      <c r="E40">
        <v>4.5999999999999999E-2</v>
      </c>
      <c r="F40" s="7">
        <v>0.88000000000000078</v>
      </c>
      <c r="G40" s="5">
        <v>8.6666666666666003E-2</v>
      </c>
      <c r="H40" s="6">
        <v>0.29333333333333389</v>
      </c>
      <c r="I40" s="14"/>
      <c r="J40" s="7">
        <f t="shared" si="1"/>
        <v>0.42000000000000021</v>
      </c>
    </row>
    <row r="41" spans="1:11" x14ac:dyDescent="0.35">
      <c r="A41" t="s">
        <v>39</v>
      </c>
      <c r="B41" t="s">
        <v>32</v>
      </c>
      <c r="C41" t="s">
        <v>3</v>
      </c>
      <c r="D41">
        <v>28</v>
      </c>
      <c r="E41">
        <v>4.6899999999999997E-2</v>
      </c>
      <c r="F41" s="7">
        <v>0.52000000000000046</v>
      </c>
      <c r="G41" s="7">
        <v>0.586666666666666</v>
      </c>
      <c r="H41" s="7">
        <v>0.50666666666666682</v>
      </c>
      <c r="I41" s="12">
        <v>8.0000000000000959E-2</v>
      </c>
      <c r="J41" s="7">
        <f t="shared" si="1"/>
        <v>0.42333333333333356</v>
      </c>
    </row>
    <row r="42" spans="1:11" x14ac:dyDescent="0.35">
      <c r="A42" t="s">
        <v>31</v>
      </c>
      <c r="B42" t="s">
        <v>32</v>
      </c>
      <c r="C42" t="s">
        <v>3</v>
      </c>
      <c r="D42">
        <v>6</v>
      </c>
      <c r="E42">
        <v>4.9070000000000003E-2</v>
      </c>
      <c r="F42" s="7">
        <v>0.36333333333333329</v>
      </c>
      <c r="G42" s="7">
        <v>0.41000000000000103</v>
      </c>
      <c r="H42" s="6">
        <v>0.13666666666666671</v>
      </c>
      <c r="I42" s="12">
        <v>5.6666666666666643E-2</v>
      </c>
      <c r="J42" s="7">
        <f t="shared" si="1"/>
        <v>0.24166666666666692</v>
      </c>
    </row>
    <row r="43" spans="1:11" x14ac:dyDescent="0.35">
      <c r="A43" t="s">
        <v>35</v>
      </c>
      <c r="B43" t="s">
        <v>32</v>
      </c>
      <c r="C43" t="s">
        <v>3</v>
      </c>
      <c r="D43">
        <v>62</v>
      </c>
      <c r="E43">
        <v>5.2780000000000001E-2</v>
      </c>
      <c r="F43" s="7">
        <v>0.40666666666666806</v>
      </c>
      <c r="G43" s="7">
        <v>0.35333333333333439</v>
      </c>
      <c r="H43" s="5">
        <v>9.9999999999997868E-3</v>
      </c>
      <c r="I43" s="12">
        <v>8.6666666666666892E-2</v>
      </c>
      <c r="J43" s="7">
        <f t="shared" si="1"/>
        <v>0.21416666666666728</v>
      </c>
    </row>
    <row r="44" spans="1:11" x14ac:dyDescent="0.35">
      <c r="A44" t="s">
        <v>42</v>
      </c>
      <c r="B44" t="s">
        <v>41</v>
      </c>
      <c r="C44" t="s">
        <v>3</v>
      </c>
      <c r="D44">
        <v>52</v>
      </c>
      <c r="E44">
        <v>2.8750000000000001E-2</v>
      </c>
      <c r="F44" s="7">
        <v>0.29999999999999982</v>
      </c>
      <c r="G44" s="5">
        <v>7.6666666666665328E-2</v>
      </c>
      <c r="H44" s="5">
        <v>0</v>
      </c>
      <c r="I44" s="4">
        <v>-6.6666666666668206E-3</v>
      </c>
      <c r="J44" s="12">
        <f t="shared" si="1"/>
        <v>9.2499999999999583E-2</v>
      </c>
    </row>
    <row r="45" spans="1:11" x14ac:dyDescent="0.35">
      <c r="A45" t="s">
        <v>43</v>
      </c>
      <c r="B45" t="s">
        <v>41</v>
      </c>
      <c r="C45" t="s">
        <v>3</v>
      </c>
      <c r="D45">
        <v>43</v>
      </c>
      <c r="E45">
        <v>3.1800000000000002E-2</v>
      </c>
      <c r="F45" s="7">
        <v>0.72333333333333272</v>
      </c>
      <c r="G45" s="7">
        <v>0.61666666666666714</v>
      </c>
      <c r="H45" s="4">
        <v>-1.9999999999999574E-2</v>
      </c>
      <c r="I45" s="9">
        <v>-0.29666666666666686</v>
      </c>
      <c r="J45" s="7">
        <f t="shared" si="1"/>
        <v>0.25583333333333336</v>
      </c>
    </row>
    <row r="46" spans="1:11" x14ac:dyDescent="0.35">
      <c r="A46" t="s">
        <v>44</v>
      </c>
      <c r="B46" t="s">
        <v>41</v>
      </c>
      <c r="C46" t="s">
        <v>3</v>
      </c>
      <c r="D46">
        <v>18</v>
      </c>
      <c r="E46">
        <v>3.3009999999999998E-2</v>
      </c>
      <c r="F46" s="7">
        <v>0.42333333333333423</v>
      </c>
      <c r="G46" s="5">
        <v>0.16666666666666652</v>
      </c>
      <c r="H46" s="14"/>
      <c r="I46" s="14"/>
      <c r="J46" s="7">
        <f t="shared" si="1"/>
        <v>0.29500000000000037</v>
      </c>
    </row>
    <row r="47" spans="1:11" x14ac:dyDescent="0.35">
      <c r="A47" t="s">
        <v>50</v>
      </c>
      <c r="B47" t="s">
        <v>41</v>
      </c>
      <c r="C47" t="s">
        <v>3</v>
      </c>
      <c r="D47">
        <v>21</v>
      </c>
      <c r="E47">
        <v>3.6540000000000003E-2</v>
      </c>
      <c r="F47" s="5">
        <v>0.163333333333334</v>
      </c>
      <c r="G47" s="7">
        <v>0.33999999999999986</v>
      </c>
      <c r="H47" s="14"/>
      <c r="I47" s="14"/>
      <c r="J47" s="7">
        <f t="shared" si="1"/>
        <v>0.25166666666666693</v>
      </c>
    </row>
    <row r="48" spans="1:11" x14ac:dyDescent="0.35">
      <c r="A48" t="s">
        <v>46</v>
      </c>
      <c r="B48" t="s">
        <v>41</v>
      </c>
      <c r="C48" t="s">
        <v>3</v>
      </c>
      <c r="D48">
        <v>29</v>
      </c>
      <c r="E48">
        <v>3.9879999999999999E-2</v>
      </c>
      <c r="F48" s="7">
        <v>0.45999999999999996</v>
      </c>
      <c r="G48" s="5">
        <v>0.17666666666666764</v>
      </c>
      <c r="H48" s="5">
        <v>1.3333333333333641E-2</v>
      </c>
      <c r="I48" s="14"/>
      <c r="J48" s="7">
        <f t="shared" si="1"/>
        <v>0.21666666666666709</v>
      </c>
    </row>
    <row r="49" spans="1:16" x14ac:dyDescent="0.35">
      <c r="A49" t="s">
        <v>47</v>
      </c>
      <c r="B49" t="s">
        <v>41</v>
      </c>
      <c r="C49" t="s">
        <v>3</v>
      </c>
      <c r="D49">
        <v>55</v>
      </c>
      <c r="E49">
        <v>4.2279999999999998E-2</v>
      </c>
      <c r="F49" s="6">
        <v>0.23666666666666725</v>
      </c>
      <c r="G49" s="8">
        <v>-9.3333333333331936E-2</v>
      </c>
      <c r="H49" s="7">
        <v>0.29666666666666686</v>
      </c>
      <c r="I49" s="12">
        <v>0.18333333333333179</v>
      </c>
      <c r="J49" s="12">
        <f t="shared" si="1"/>
        <v>0.15583333333333349</v>
      </c>
    </row>
    <row r="50" spans="1:16" x14ac:dyDescent="0.35">
      <c r="A50" t="s">
        <v>40</v>
      </c>
      <c r="B50" t="s">
        <v>41</v>
      </c>
      <c r="C50" t="s">
        <v>3</v>
      </c>
      <c r="D50">
        <v>34</v>
      </c>
      <c r="E50">
        <v>4.4819999999999999E-2</v>
      </c>
      <c r="F50" s="6">
        <v>0.20333333333333314</v>
      </c>
      <c r="G50" s="7">
        <v>0.41999999999999993</v>
      </c>
      <c r="H50" s="5">
        <v>7.0000000000000284E-2</v>
      </c>
      <c r="I50" s="12">
        <v>0.18333333333333357</v>
      </c>
      <c r="J50" s="7">
        <f t="shared" si="1"/>
        <v>0.21916666666666673</v>
      </c>
    </row>
    <row r="51" spans="1:16" x14ac:dyDescent="0.35">
      <c r="A51" t="s">
        <v>49</v>
      </c>
      <c r="B51" t="s">
        <v>41</v>
      </c>
      <c r="C51" t="s">
        <v>3</v>
      </c>
      <c r="D51">
        <v>44</v>
      </c>
      <c r="E51">
        <v>4.7050000000000002E-2</v>
      </c>
      <c r="F51" s="6">
        <v>0.19666666666666632</v>
      </c>
      <c r="G51" s="7">
        <v>0.42666666666666675</v>
      </c>
      <c r="H51" s="6">
        <v>0.25666666666666771</v>
      </c>
      <c r="I51" s="12">
        <v>5.9999999999999609E-2</v>
      </c>
      <c r="J51" s="7">
        <f t="shared" si="1"/>
        <v>0.2350000000000001</v>
      </c>
    </row>
    <row r="52" spans="1:16" x14ac:dyDescent="0.35">
      <c r="A52" t="s">
        <v>45</v>
      </c>
      <c r="B52" t="s">
        <v>41</v>
      </c>
      <c r="C52" t="s">
        <v>3</v>
      </c>
      <c r="D52">
        <v>46</v>
      </c>
      <c r="E52">
        <v>4.7329999999999997E-2</v>
      </c>
      <c r="F52" s="7">
        <v>0.44666666666666632</v>
      </c>
      <c r="G52" s="7">
        <v>0.49333333333333407</v>
      </c>
      <c r="H52" s="4">
        <v>-9.3333333333333712E-2</v>
      </c>
      <c r="I52" s="7">
        <v>0.32666666666666622</v>
      </c>
      <c r="J52" s="7">
        <f t="shared" si="1"/>
        <v>0.29333333333333322</v>
      </c>
    </row>
    <row r="53" spans="1:16" x14ac:dyDescent="0.35">
      <c r="A53" t="s">
        <v>48</v>
      </c>
      <c r="B53" t="s">
        <v>41</v>
      </c>
      <c r="C53" t="s">
        <v>3</v>
      </c>
      <c r="D53">
        <v>30</v>
      </c>
      <c r="E53">
        <v>5.2249999999999998E-2</v>
      </c>
      <c r="F53" s="7">
        <v>0.3199999999999994</v>
      </c>
      <c r="G53" s="7">
        <v>0.83999999999999986</v>
      </c>
      <c r="H53" s="7">
        <v>0.43333333333333179</v>
      </c>
      <c r="I53" s="9">
        <v>-0.25333333333333385</v>
      </c>
      <c r="J53" s="7">
        <f t="shared" si="1"/>
        <v>0.3349999999999993</v>
      </c>
      <c r="P53" s="3"/>
    </row>
  </sheetData>
  <sortState xmlns:xlrd2="http://schemas.microsoft.com/office/spreadsheetml/2017/richdata2" ref="A2:K53">
    <sortCondition ref="B2:B53"/>
    <sortCondition ref="E2:E53"/>
  </sortState>
  <pageMargins left="0.7" right="0.7" top="0.75" bottom="0.75" header="0.3" footer="0.3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BF87-5D85-4BB8-9F25-B5E02AFDF090}">
  <dimension ref="A1:S53"/>
  <sheetViews>
    <sheetView zoomScale="70" zoomScaleNormal="70" workbookViewId="0">
      <pane ySplit="1" topLeftCell="A21" activePane="bottomLeft" state="frozen"/>
      <selection pane="bottomLeft" activeCell="R21" sqref="R21"/>
    </sheetView>
  </sheetViews>
  <sheetFormatPr defaultRowHeight="14.5" x14ac:dyDescent="0.35"/>
  <cols>
    <col min="1" max="1" width="12.26953125" customWidth="1"/>
    <col min="2" max="2" width="16.81640625" customWidth="1"/>
    <col min="5" max="5" width="16.26953125" customWidth="1"/>
    <col min="6" max="6" width="10.81640625" customWidth="1"/>
    <col min="7" max="9" width="8.7265625" style="3"/>
    <col min="10" max="10" width="11.453125" style="3" customWidth="1"/>
    <col min="11" max="11" width="14.453125" customWidth="1"/>
    <col min="12" max="12" width="14.81640625" customWidth="1"/>
    <col min="13" max="13" width="9.453125" customWidth="1"/>
    <col min="14" max="14" width="10.81640625" customWidth="1"/>
    <col min="15" max="15" width="11.453125" customWidth="1"/>
    <col min="16" max="16" width="13" customWidth="1"/>
    <col min="17" max="17" width="11.54296875" customWidth="1"/>
  </cols>
  <sheetData>
    <row r="1" spans="1:19" x14ac:dyDescent="0.3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</row>
    <row r="2" spans="1:19" x14ac:dyDescent="0.35">
      <c r="A2" t="s">
        <v>17</v>
      </c>
      <c r="B2" t="s">
        <v>94</v>
      </c>
      <c r="C2" t="s">
        <v>3</v>
      </c>
      <c r="D2">
        <v>12</v>
      </c>
      <c r="E2">
        <v>27</v>
      </c>
      <c r="F2" s="1">
        <v>44745</v>
      </c>
      <c r="G2" s="2">
        <v>6.6666666666666666E-2</v>
      </c>
      <c r="H2" s="3">
        <v>4.29</v>
      </c>
      <c r="I2" s="3">
        <v>4.2300000000000004</v>
      </c>
      <c r="J2" s="3">
        <v>4.2</v>
      </c>
      <c r="K2" s="3">
        <f t="shared" ref="K2:K33" si="0">AVERAGE(H2:J2)</f>
        <v>4.2399999999999993</v>
      </c>
      <c r="L2" s="1">
        <v>44746</v>
      </c>
      <c r="M2" s="2">
        <v>0.4694444444444445</v>
      </c>
      <c r="N2">
        <v>4.2699999999999996</v>
      </c>
      <c r="O2">
        <v>4.25</v>
      </c>
      <c r="P2">
        <v>4.28</v>
      </c>
      <c r="Q2" s="3">
        <f t="shared" ref="Q2:Q33" si="1">AVERAGE(N2:P2)</f>
        <v>4.2666666666666666</v>
      </c>
      <c r="R2" s="5">
        <f t="shared" ref="R2:R33" si="2">Q2-K2</f>
        <v>2.6666666666667282E-2</v>
      </c>
      <c r="S2" t="s">
        <v>95</v>
      </c>
    </row>
    <row r="3" spans="1:19" x14ac:dyDescent="0.35">
      <c r="A3" t="s">
        <v>19</v>
      </c>
      <c r="B3" t="s">
        <v>94</v>
      </c>
      <c r="C3" t="s">
        <v>3</v>
      </c>
      <c r="D3">
        <v>35</v>
      </c>
      <c r="E3">
        <v>27</v>
      </c>
      <c r="F3" s="1">
        <v>44747</v>
      </c>
      <c r="G3" s="2">
        <v>0.32708333333333334</v>
      </c>
      <c r="H3" s="3">
        <v>5.12</v>
      </c>
      <c r="I3" s="3">
        <v>5.08</v>
      </c>
      <c r="J3" s="3">
        <v>5.0599999999999996</v>
      </c>
      <c r="K3" s="3">
        <f t="shared" si="0"/>
        <v>5.086666666666666</v>
      </c>
      <c r="L3" s="1">
        <v>44748</v>
      </c>
      <c r="M3" s="2">
        <v>0.10416666666666667</v>
      </c>
      <c r="N3" s="3">
        <v>5.29</v>
      </c>
      <c r="O3" s="3">
        <v>5.26</v>
      </c>
      <c r="P3" s="3">
        <v>5.19</v>
      </c>
      <c r="Q3" s="3">
        <f t="shared" si="1"/>
        <v>5.246666666666667</v>
      </c>
      <c r="R3" s="5">
        <f t="shared" si="2"/>
        <v>0.16000000000000103</v>
      </c>
    </row>
    <row r="4" spans="1:19" x14ac:dyDescent="0.35">
      <c r="A4" t="s">
        <v>20</v>
      </c>
      <c r="B4" t="s">
        <v>94</v>
      </c>
      <c r="C4" t="s">
        <v>3</v>
      </c>
      <c r="D4">
        <v>36</v>
      </c>
      <c r="E4">
        <v>27</v>
      </c>
      <c r="F4" s="1">
        <v>44747</v>
      </c>
      <c r="G4" s="2">
        <v>0.33333333333333331</v>
      </c>
      <c r="H4" s="3">
        <v>4.3</v>
      </c>
      <c r="I4" s="3">
        <v>4.3099999999999996</v>
      </c>
      <c r="J4" s="3">
        <v>4.28</v>
      </c>
      <c r="K4" s="3">
        <f t="shared" si="0"/>
        <v>4.2966666666666669</v>
      </c>
      <c r="L4" s="1">
        <v>44748</v>
      </c>
      <c r="M4" s="2">
        <v>0.1388888888888889</v>
      </c>
      <c r="N4" s="3">
        <v>4.5599999999999996</v>
      </c>
      <c r="O4" s="3">
        <v>4.5</v>
      </c>
      <c r="P4" s="3">
        <v>4.51</v>
      </c>
      <c r="Q4" s="3">
        <f t="shared" si="1"/>
        <v>4.5233333333333325</v>
      </c>
      <c r="R4" s="6">
        <f t="shared" si="2"/>
        <v>0.22666666666666568</v>
      </c>
    </row>
    <row r="5" spans="1:19" x14ac:dyDescent="0.35">
      <c r="A5" t="s">
        <v>21</v>
      </c>
      <c r="B5" t="s">
        <v>94</v>
      </c>
      <c r="C5" t="s">
        <v>3</v>
      </c>
      <c r="D5">
        <v>3</v>
      </c>
      <c r="E5">
        <v>27</v>
      </c>
      <c r="F5" s="1">
        <v>44749</v>
      </c>
      <c r="G5" s="2">
        <v>0.42083333333333334</v>
      </c>
      <c r="H5" s="3">
        <v>3.49</v>
      </c>
      <c r="I5" s="3">
        <v>3.54</v>
      </c>
      <c r="J5" s="3">
        <v>3.58</v>
      </c>
      <c r="K5" s="3">
        <f t="shared" si="0"/>
        <v>3.5366666666666666</v>
      </c>
      <c r="L5" s="1">
        <v>44746</v>
      </c>
      <c r="M5" s="2">
        <v>0.42430555555555555</v>
      </c>
      <c r="N5">
        <v>3.56</v>
      </c>
      <c r="O5">
        <v>3.55</v>
      </c>
      <c r="P5">
        <v>3.6</v>
      </c>
      <c r="Q5" s="3">
        <f t="shared" si="1"/>
        <v>3.57</v>
      </c>
      <c r="R5" s="5">
        <f t="shared" si="2"/>
        <v>3.3333333333333215E-2</v>
      </c>
      <c r="S5" t="s">
        <v>96</v>
      </c>
    </row>
    <row r="6" spans="1:19" x14ac:dyDescent="0.35">
      <c r="A6" t="s">
        <v>22</v>
      </c>
      <c r="B6" t="s">
        <v>94</v>
      </c>
      <c r="C6" t="s">
        <v>3</v>
      </c>
      <c r="D6">
        <v>4</v>
      </c>
      <c r="E6">
        <v>27</v>
      </c>
      <c r="F6" s="1">
        <v>44745</v>
      </c>
      <c r="G6" s="2">
        <v>0.52916666666666667</v>
      </c>
      <c r="H6" s="3">
        <v>4.2699999999999996</v>
      </c>
      <c r="I6" s="3">
        <v>4.2699999999999996</v>
      </c>
      <c r="J6" s="3">
        <v>4.3</v>
      </c>
      <c r="K6" s="3">
        <f t="shared" si="0"/>
        <v>4.28</v>
      </c>
      <c r="L6" s="1">
        <v>44746</v>
      </c>
      <c r="M6" s="2">
        <v>0.4291666666666667</v>
      </c>
      <c r="N6">
        <v>4.47</v>
      </c>
      <c r="O6">
        <v>4.51</v>
      </c>
      <c r="P6">
        <v>4.51</v>
      </c>
      <c r="Q6" s="3">
        <f t="shared" si="1"/>
        <v>4.496666666666667</v>
      </c>
      <c r="R6" s="6">
        <f t="shared" si="2"/>
        <v>0.21666666666666679</v>
      </c>
    </row>
    <row r="7" spans="1:19" x14ac:dyDescent="0.35">
      <c r="A7" t="s">
        <v>24</v>
      </c>
      <c r="B7" t="s">
        <v>94</v>
      </c>
      <c r="C7" t="s">
        <v>3</v>
      </c>
      <c r="D7">
        <v>49</v>
      </c>
      <c r="E7">
        <v>27</v>
      </c>
      <c r="F7" s="1">
        <v>44746</v>
      </c>
      <c r="G7" s="2">
        <v>0.19444444444444445</v>
      </c>
      <c r="H7" s="3">
        <v>4.3899999999999997</v>
      </c>
      <c r="I7" s="3">
        <v>4.3499999999999996</v>
      </c>
      <c r="J7" s="3">
        <v>4.34</v>
      </c>
      <c r="K7" s="3">
        <f t="shared" si="0"/>
        <v>4.3599999999999994</v>
      </c>
      <c r="L7" s="1">
        <v>44747</v>
      </c>
      <c r="M7" s="2">
        <v>0.45694444444444443</v>
      </c>
      <c r="N7" s="3">
        <v>4.38</v>
      </c>
      <c r="O7" s="3">
        <v>4.37</v>
      </c>
      <c r="P7" s="3">
        <v>4.38</v>
      </c>
      <c r="Q7" s="3">
        <f t="shared" si="1"/>
        <v>4.376666666666666</v>
      </c>
      <c r="R7" s="5">
        <f t="shared" si="2"/>
        <v>1.6666666666666607E-2</v>
      </c>
    </row>
    <row r="8" spans="1:19" x14ac:dyDescent="0.35">
      <c r="A8" t="s">
        <v>25</v>
      </c>
      <c r="B8" t="s">
        <v>94</v>
      </c>
      <c r="C8" t="s">
        <v>3</v>
      </c>
      <c r="D8">
        <v>60</v>
      </c>
      <c r="E8">
        <v>27</v>
      </c>
      <c r="F8" s="1">
        <v>44746</v>
      </c>
      <c r="G8" s="2">
        <v>0.24791666666666667</v>
      </c>
      <c r="H8" s="3">
        <v>4.49</v>
      </c>
      <c r="I8" s="3">
        <v>4.47</v>
      </c>
      <c r="J8" s="3">
        <v>4.92</v>
      </c>
      <c r="K8" s="3">
        <f t="shared" si="0"/>
        <v>4.6266666666666669</v>
      </c>
      <c r="L8" s="1">
        <v>44747</v>
      </c>
      <c r="M8" s="2">
        <v>0.51041666666666663</v>
      </c>
      <c r="N8" s="3">
        <v>4.7699999999999996</v>
      </c>
      <c r="O8" s="3">
        <v>4.7</v>
      </c>
      <c r="P8" s="3">
        <v>4.7</v>
      </c>
      <c r="Q8" s="3">
        <f t="shared" si="1"/>
        <v>4.7233333333333327</v>
      </c>
      <c r="R8" s="5">
        <f t="shared" si="2"/>
        <v>9.666666666666579E-2</v>
      </c>
    </row>
    <row r="9" spans="1:19" x14ac:dyDescent="0.35">
      <c r="A9" t="s">
        <v>26</v>
      </c>
      <c r="B9" t="s">
        <v>94</v>
      </c>
      <c r="C9" t="s">
        <v>3</v>
      </c>
      <c r="D9">
        <v>8</v>
      </c>
      <c r="E9">
        <v>27</v>
      </c>
      <c r="F9" s="1">
        <v>44745</v>
      </c>
      <c r="G9" s="2">
        <v>4.7916666666666663E-2</v>
      </c>
      <c r="H9" s="3">
        <v>5.42</v>
      </c>
      <c r="I9" s="3">
        <v>5.37</v>
      </c>
      <c r="J9" s="3">
        <v>5.35</v>
      </c>
      <c r="K9" s="3">
        <f t="shared" si="0"/>
        <v>5.38</v>
      </c>
      <c r="L9" s="1">
        <v>44746</v>
      </c>
      <c r="M9" s="2">
        <v>0.44861111111111113</v>
      </c>
      <c r="N9">
        <v>5.6</v>
      </c>
      <c r="O9">
        <v>5.58</v>
      </c>
      <c r="P9">
        <v>5.59</v>
      </c>
      <c r="Q9" s="3">
        <f t="shared" si="1"/>
        <v>5.59</v>
      </c>
      <c r="R9" s="6">
        <f t="shared" si="2"/>
        <v>0.20999999999999996</v>
      </c>
    </row>
    <row r="10" spans="1:19" x14ac:dyDescent="0.35">
      <c r="A10" t="s">
        <v>27</v>
      </c>
      <c r="B10" t="s">
        <v>94</v>
      </c>
      <c r="C10" t="s">
        <v>3</v>
      </c>
      <c r="D10">
        <v>61</v>
      </c>
      <c r="E10">
        <v>27</v>
      </c>
      <c r="F10" s="1">
        <v>44746</v>
      </c>
      <c r="G10" s="2">
        <v>0.25416666666666665</v>
      </c>
      <c r="H10" s="3">
        <v>5.15</v>
      </c>
      <c r="I10" s="3">
        <v>5.12</v>
      </c>
      <c r="J10" s="3">
        <v>5.14</v>
      </c>
      <c r="K10" s="3">
        <f t="shared" si="0"/>
        <v>5.1366666666666667</v>
      </c>
      <c r="L10" s="1">
        <v>44747</v>
      </c>
      <c r="M10" s="2">
        <v>0.51388888888888895</v>
      </c>
      <c r="N10" s="3">
        <v>5.8</v>
      </c>
      <c r="O10" s="3">
        <v>5.79</v>
      </c>
      <c r="P10" s="3">
        <v>5.78</v>
      </c>
      <c r="Q10" s="3">
        <f t="shared" si="1"/>
        <v>5.79</v>
      </c>
      <c r="R10" s="7">
        <f t="shared" si="2"/>
        <v>0.65333333333333332</v>
      </c>
    </row>
    <row r="11" spans="1:19" x14ac:dyDescent="0.35">
      <c r="A11" t="s">
        <v>28</v>
      </c>
      <c r="B11" t="s">
        <v>94</v>
      </c>
      <c r="C11" t="s">
        <v>3</v>
      </c>
      <c r="D11">
        <v>7</v>
      </c>
      <c r="E11">
        <v>27</v>
      </c>
      <c r="F11" s="1">
        <v>44745</v>
      </c>
      <c r="G11" s="2">
        <v>4.3750000000000004E-2</v>
      </c>
      <c r="H11" s="3">
        <v>3.27</v>
      </c>
      <c r="I11" s="3">
        <v>3.18</v>
      </c>
      <c r="J11" s="3">
        <v>3.19</v>
      </c>
      <c r="K11" s="3">
        <f t="shared" si="0"/>
        <v>3.2133333333333334</v>
      </c>
      <c r="L11" s="1">
        <v>44746</v>
      </c>
      <c r="M11" s="2">
        <v>0.4465277777777778</v>
      </c>
      <c r="N11">
        <v>3.6</v>
      </c>
      <c r="O11">
        <v>3.64</v>
      </c>
      <c r="P11">
        <v>3.65</v>
      </c>
      <c r="Q11" s="3">
        <f t="shared" si="1"/>
        <v>3.6300000000000003</v>
      </c>
      <c r="R11" s="7">
        <f t="shared" si="2"/>
        <v>0.41666666666666696</v>
      </c>
    </row>
    <row r="12" spans="1:19" x14ac:dyDescent="0.35">
      <c r="A12" t="s">
        <v>29</v>
      </c>
      <c r="B12" t="s">
        <v>94</v>
      </c>
      <c r="C12" t="s">
        <v>3</v>
      </c>
      <c r="D12">
        <v>53</v>
      </c>
      <c r="E12">
        <v>27</v>
      </c>
      <c r="F12" s="1">
        <v>44746</v>
      </c>
      <c r="G12" s="2">
        <v>0.21388888888888891</v>
      </c>
      <c r="H12" s="3">
        <v>3.81</v>
      </c>
      <c r="I12" s="3">
        <v>3.87</v>
      </c>
      <c r="J12" s="3">
        <v>3.82</v>
      </c>
      <c r="K12" s="3">
        <f t="shared" si="0"/>
        <v>3.8333333333333335</v>
      </c>
      <c r="L12" s="1">
        <v>44747</v>
      </c>
      <c r="M12" s="2">
        <v>0.4770833333333333</v>
      </c>
      <c r="N12" s="3">
        <v>3.89</v>
      </c>
      <c r="O12" s="3">
        <v>3.96</v>
      </c>
      <c r="P12" s="3">
        <v>3.89</v>
      </c>
      <c r="Q12" s="3">
        <f t="shared" si="1"/>
        <v>3.9133333333333336</v>
      </c>
      <c r="R12" s="5">
        <f t="shared" si="2"/>
        <v>8.0000000000000071E-2</v>
      </c>
    </row>
    <row r="13" spans="1:19" x14ac:dyDescent="0.35">
      <c r="A13" t="s">
        <v>31</v>
      </c>
      <c r="B13" t="s">
        <v>32</v>
      </c>
      <c r="C13" t="s">
        <v>3</v>
      </c>
      <c r="D13">
        <v>6</v>
      </c>
      <c r="E13">
        <v>27</v>
      </c>
      <c r="F13" s="1">
        <v>44745</v>
      </c>
      <c r="G13" s="2">
        <v>0.5395833333333333</v>
      </c>
      <c r="H13" s="3">
        <v>4.16</v>
      </c>
      <c r="I13" s="3">
        <v>4.1500000000000004</v>
      </c>
      <c r="J13" s="3">
        <v>4.1399999999999997</v>
      </c>
      <c r="K13" s="3">
        <f t="shared" si="0"/>
        <v>4.1499999999999995</v>
      </c>
      <c r="L13" s="1">
        <v>44746</v>
      </c>
      <c r="M13" s="2">
        <v>0.44027777777777777</v>
      </c>
      <c r="N13">
        <v>4.5599999999999996</v>
      </c>
      <c r="O13">
        <v>4.5199999999999996</v>
      </c>
      <c r="P13">
        <v>4.46</v>
      </c>
      <c r="Q13" s="3">
        <f t="shared" si="1"/>
        <v>4.5133333333333328</v>
      </c>
      <c r="R13" s="7">
        <f t="shared" si="2"/>
        <v>0.36333333333333329</v>
      </c>
    </row>
    <row r="14" spans="1:19" x14ac:dyDescent="0.35">
      <c r="A14" t="s">
        <v>33</v>
      </c>
      <c r="B14" t="s">
        <v>32</v>
      </c>
      <c r="C14" t="s">
        <v>3</v>
      </c>
      <c r="D14">
        <v>16</v>
      </c>
      <c r="E14">
        <v>27</v>
      </c>
      <c r="F14" s="1">
        <v>44749</v>
      </c>
      <c r="G14" s="2">
        <v>0.44236111111111115</v>
      </c>
      <c r="H14" s="3">
        <v>3.44</v>
      </c>
      <c r="I14" s="3">
        <v>3.43</v>
      </c>
      <c r="J14" s="3">
        <v>3.39</v>
      </c>
      <c r="K14" s="3">
        <f t="shared" si="0"/>
        <v>3.42</v>
      </c>
      <c r="L14" s="1">
        <v>44746</v>
      </c>
      <c r="M14" s="2">
        <v>0.4916666666666667</v>
      </c>
      <c r="N14">
        <v>3.4</v>
      </c>
      <c r="O14">
        <v>3.39</v>
      </c>
      <c r="P14">
        <v>3.4</v>
      </c>
      <c r="Q14" s="3">
        <f t="shared" si="1"/>
        <v>3.3966666666666665</v>
      </c>
      <c r="R14" s="4">
        <f t="shared" si="2"/>
        <v>-2.3333333333333428E-2</v>
      </c>
      <c r="S14" t="s">
        <v>97</v>
      </c>
    </row>
    <row r="15" spans="1:19" x14ac:dyDescent="0.35">
      <c r="A15" t="s">
        <v>34</v>
      </c>
      <c r="B15" t="s">
        <v>32</v>
      </c>
      <c r="C15" t="s">
        <v>3</v>
      </c>
      <c r="D15">
        <v>32</v>
      </c>
      <c r="E15">
        <v>27</v>
      </c>
      <c r="F15" s="1">
        <v>44747</v>
      </c>
      <c r="G15" s="2">
        <v>0.31319444444444444</v>
      </c>
      <c r="H15" s="3">
        <v>5.05</v>
      </c>
      <c r="I15" s="3">
        <v>5.08</v>
      </c>
      <c r="J15" s="3">
        <v>5.12</v>
      </c>
      <c r="K15" s="3">
        <f t="shared" si="0"/>
        <v>5.083333333333333</v>
      </c>
      <c r="L15" s="1">
        <v>44748</v>
      </c>
      <c r="M15" s="2">
        <v>8.7500000000000008E-2</v>
      </c>
      <c r="N15" s="3">
        <v>5.96</v>
      </c>
      <c r="O15" s="3">
        <v>5.99</v>
      </c>
      <c r="P15" s="3">
        <v>5.94</v>
      </c>
      <c r="Q15" s="3">
        <f t="shared" si="1"/>
        <v>5.9633333333333338</v>
      </c>
      <c r="R15" s="7">
        <f t="shared" si="2"/>
        <v>0.88000000000000078</v>
      </c>
    </row>
    <row r="16" spans="1:19" x14ac:dyDescent="0.35">
      <c r="A16" t="s">
        <v>35</v>
      </c>
      <c r="B16" t="s">
        <v>32</v>
      </c>
      <c r="C16" t="s">
        <v>3</v>
      </c>
      <c r="D16">
        <v>62</v>
      </c>
      <c r="E16">
        <v>27</v>
      </c>
      <c r="F16" s="1">
        <v>44746</v>
      </c>
      <c r="G16" s="2">
        <v>0.2590277777777778</v>
      </c>
      <c r="H16" s="3">
        <v>4.47</v>
      </c>
      <c r="I16" s="3">
        <v>4.47</v>
      </c>
      <c r="J16" s="3">
        <v>4.53</v>
      </c>
      <c r="K16" s="3">
        <f t="shared" si="0"/>
        <v>4.4899999999999993</v>
      </c>
      <c r="L16" s="1">
        <v>44747</v>
      </c>
      <c r="M16" s="2">
        <v>0.51874999999999993</v>
      </c>
      <c r="N16" s="3">
        <v>4.91</v>
      </c>
      <c r="O16" s="3">
        <v>4.8899999999999997</v>
      </c>
      <c r="P16" s="3">
        <v>4.8899999999999997</v>
      </c>
      <c r="Q16" s="3">
        <f t="shared" si="1"/>
        <v>4.8966666666666674</v>
      </c>
      <c r="R16" s="7">
        <f t="shared" si="2"/>
        <v>0.40666666666666806</v>
      </c>
    </row>
    <row r="17" spans="1:19" x14ac:dyDescent="0.35">
      <c r="A17" t="s">
        <v>36</v>
      </c>
      <c r="B17" t="s">
        <v>32</v>
      </c>
      <c r="C17" t="s">
        <v>3</v>
      </c>
      <c r="D17">
        <v>59</v>
      </c>
      <c r="E17">
        <v>27</v>
      </c>
      <c r="F17" s="1">
        <v>44746</v>
      </c>
      <c r="G17" s="2">
        <v>0.24305555555555555</v>
      </c>
      <c r="H17" s="3">
        <v>3.78</v>
      </c>
      <c r="I17" s="3">
        <v>3.74</v>
      </c>
      <c r="J17" s="3">
        <v>3.73</v>
      </c>
      <c r="K17" s="3">
        <f t="shared" si="0"/>
        <v>3.75</v>
      </c>
      <c r="L17" s="1">
        <v>44747</v>
      </c>
      <c r="M17" s="2">
        <v>0.50624999999999998</v>
      </c>
      <c r="N17" s="3">
        <v>4.08</v>
      </c>
      <c r="O17" s="3">
        <v>4.12</v>
      </c>
      <c r="P17" s="3">
        <v>4.13</v>
      </c>
      <c r="Q17" s="3">
        <f t="shared" si="1"/>
        <v>4.1099999999999994</v>
      </c>
      <c r="R17" s="7">
        <f t="shared" si="2"/>
        <v>0.35999999999999943</v>
      </c>
    </row>
    <row r="18" spans="1:19" x14ac:dyDescent="0.35">
      <c r="A18" t="s">
        <v>37</v>
      </c>
      <c r="B18" t="s">
        <v>32</v>
      </c>
      <c r="C18" t="s">
        <v>3</v>
      </c>
      <c r="D18">
        <v>20</v>
      </c>
      <c r="E18">
        <v>27</v>
      </c>
      <c r="F18" s="1">
        <v>44747</v>
      </c>
      <c r="G18" s="2">
        <v>0.26666666666666666</v>
      </c>
      <c r="H18" s="3">
        <v>4.63</v>
      </c>
      <c r="I18" s="3">
        <v>4.63</v>
      </c>
      <c r="J18" s="3">
        <v>4.55</v>
      </c>
      <c r="K18" s="3">
        <f t="shared" si="0"/>
        <v>4.6033333333333326</v>
      </c>
      <c r="L18" s="1">
        <v>44748</v>
      </c>
      <c r="M18" s="2">
        <v>12.58</v>
      </c>
      <c r="N18" s="3">
        <v>5.01</v>
      </c>
      <c r="O18" s="3">
        <v>5.05</v>
      </c>
      <c r="P18" s="3">
        <v>5.0599999999999996</v>
      </c>
      <c r="Q18" s="3">
        <f t="shared" si="1"/>
        <v>5.0399999999999991</v>
      </c>
      <c r="R18" s="7">
        <f t="shared" si="2"/>
        <v>0.43666666666666654</v>
      </c>
    </row>
    <row r="19" spans="1:19" x14ac:dyDescent="0.35">
      <c r="A19" t="s">
        <v>38</v>
      </c>
      <c r="B19" t="s">
        <v>32</v>
      </c>
      <c r="C19" t="s">
        <v>3</v>
      </c>
      <c r="D19">
        <v>10</v>
      </c>
      <c r="E19">
        <v>27</v>
      </c>
      <c r="F19" s="1">
        <v>44749</v>
      </c>
      <c r="G19" s="2">
        <v>0.4236111111111111</v>
      </c>
      <c r="H19" s="3">
        <v>3.7</v>
      </c>
      <c r="I19" s="3">
        <v>3.68</v>
      </c>
      <c r="J19" s="3">
        <v>3.68</v>
      </c>
      <c r="K19" s="3">
        <f t="shared" si="0"/>
        <v>3.686666666666667</v>
      </c>
      <c r="L19" s="1">
        <v>44746</v>
      </c>
      <c r="M19" s="2">
        <v>0.4597222222222222</v>
      </c>
      <c r="N19" s="3">
        <v>4</v>
      </c>
      <c r="O19" s="3">
        <v>4</v>
      </c>
      <c r="P19">
        <v>4.04</v>
      </c>
      <c r="Q19" s="3">
        <f t="shared" si="1"/>
        <v>4.0133333333333328</v>
      </c>
      <c r="R19" s="7">
        <f t="shared" si="2"/>
        <v>0.32666666666666577</v>
      </c>
      <c r="S19" t="s">
        <v>98</v>
      </c>
    </row>
    <row r="20" spans="1:19" x14ac:dyDescent="0.35">
      <c r="A20" t="s">
        <v>39</v>
      </c>
      <c r="B20" t="s">
        <v>32</v>
      </c>
      <c r="C20" t="s">
        <v>3</v>
      </c>
      <c r="D20">
        <v>28</v>
      </c>
      <c r="E20">
        <v>27</v>
      </c>
      <c r="F20" s="1">
        <v>44749</v>
      </c>
      <c r="G20" s="2">
        <v>0.45624999999999999</v>
      </c>
      <c r="H20" s="3">
        <v>4.3</v>
      </c>
      <c r="I20" s="3">
        <v>4.3600000000000003</v>
      </c>
      <c r="J20" s="3">
        <v>4.33</v>
      </c>
      <c r="K20" s="3">
        <f t="shared" si="0"/>
        <v>4.33</v>
      </c>
      <c r="L20" s="1">
        <v>44748</v>
      </c>
      <c r="M20" s="2">
        <v>7.4305555555555555E-2</v>
      </c>
      <c r="N20" s="3">
        <v>4.82</v>
      </c>
      <c r="O20" s="3">
        <v>4.9000000000000004</v>
      </c>
      <c r="P20" s="3">
        <v>4.83</v>
      </c>
      <c r="Q20" s="3">
        <f t="shared" si="1"/>
        <v>4.8500000000000005</v>
      </c>
      <c r="R20" s="7">
        <f t="shared" si="2"/>
        <v>0.52000000000000046</v>
      </c>
      <c r="S20" t="s">
        <v>99</v>
      </c>
    </row>
    <row r="21" spans="1:19" x14ac:dyDescent="0.35">
      <c r="A21" t="s">
        <v>40</v>
      </c>
      <c r="B21" t="s">
        <v>41</v>
      </c>
      <c r="C21" t="s">
        <v>3</v>
      </c>
      <c r="D21">
        <v>34</v>
      </c>
      <c r="E21">
        <v>27</v>
      </c>
      <c r="F21" s="1">
        <v>44747</v>
      </c>
      <c r="G21" s="2">
        <v>0.32361111111111113</v>
      </c>
      <c r="H21" s="3">
        <v>4.7699999999999996</v>
      </c>
      <c r="I21" s="3">
        <v>4.78</v>
      </c>
      <c r="J21" s="3">
        <v>4.7699999999999996</v>
      </c>
      <c r="K21" s="3">
        <f t="shared" si="0"/>
        <v>4.7733333333333334</v>
      </c>
      <c r="L21" s="1">
        <v>44748</v>
      </c>
      <c r="M21" s="2">
        <v>9.7222222222222224E-2</v>
      </c>
      <c r="N21" s="3">
        <v>4.9800000000000004</v>
      </c>
      <c r="O21" s="3">
        <v>5.01</v>
      </c>
      <c r="P21" s="3">
        <v>4.9400000000000004</v>
      </c>
      <c r="Q21" s="3">
        <f t="shared" si="1"/>
        <v>4.9766666666666666</v>
      </c>
      <c r="R21" s="6">
        <f t="shared" si="2"/>
        <v>0.20333333333333314</v>
      </c>
    </row>
    <row r="22" spans="1:19" x14ac:dyDescent="0.35">
      <c r="A22" t="s">
        <v>42</v>
      </c>
      <c r="B22" t="s">
        <v>41</v>
      </c>
      <c r="C22" t="s">
        <v>3</v>
      </c>
      <c r="D22">
        <v>52</v>
      </c>
      <c r="E22">
        <v>27</v>
      </c>
      <c r="F22" s="1">
        <v>44746</v>
      </c>
      <c r="G22" s="2">
        <v>0.20902777777777778</v>
      </c>
      <c r="H22" s="3">
        <v>4.1100000000000003</v>
      </c>
      <c r="I22" s="3">
        <v>4.17</v>
      </c>
      <c r="J22" s="3">
        <v>4.1399999999999997</v>
      </c>
      <c r="K22" s="3">
        <f t="shared" si="0"/>
        <v>4.1400000000000006</v>
      </c>
      <c r="L22" s="1">
        <v>44747</v>
      </c>
      <c r="M22" s="2">
        <v>0.47083333333333338</v>
      </c>
      <c r="N22" s="3">
        <v>4.42</v>
      </c>
      <c r="O22" s="3">
        <v>4.45</v>
      </c>
      <c r="P22" s="3">
        <v>4.45</v>
      </c>
      <c r="Q22" s="3">
        <f t="shared" si="1"/>
        <v>4.4400000000000004</v>
      </c>
      <c r="R22" s="7">
        <f t="shared" si="2"/>
        <v>0.29999999999999982</v>
      </c>
    </row>
    <row r="23" spans="1:19" x14ac:dyDescent="0.35">
      <c r="A23" t="s">
        <v>43</v>
      </c>
      <c r="B23" t="s">
        <v>41</v>
      </c>
      <c r="C23" t="s">
        <v>3</v>
      </c>
      <c r="D23">
        <v>43</v>
      </c>
      <c r="E23">
        <v>27</v>
      </c>
      <c r="F23" s="1">
        <v>44746</v>
      </c>
      <c r="G23" s="2">
        <v>0.17083333333333331</v>
      </c>
      <c r="H23" s="3">
        <v>3.76</v>
      </c>
      <c r="I23" s="3">
        <v>3.77</v>
      </c>
      <c r="J23" s="3">
        <v>3.79</v>
      </c>
      <c r="K23" s="3">
        <f t="shared" si="0"/>
        <v>3.7733333333333334</v>
      </c>
      <c r="L23" s="1">
        <v>44747</v>
      </c>
      <c r="M23" s="2">
        <v>0.43055555555555558</v>
      </c>
      <c r="N23" s="3">
        <v>4.5199999999999996</v>
      </c>
      <c r="O23" s="3">
        <v>4.47</v>
      </c>
      <c r="P23" s="3">
        <v>4.5</v>
      </c>
      <c r="Q23" s="3">
        <f t="shared" si="1"/>
        <v>4.4966666666666661</v>
      </c>
      <c r="R23" s="7">
        <f t="shared" si="2"/>
        <v>0.72333333333333272</v>
      </c>
    </row>
    <row r="24" spans="1:19" x14ac:dyDescent="0.35">
      <c r="A24" t="s">
        <v>44</v>
      </c>
      <c r="B24" t="s">
        <v>41</v>
      </c>
      <c r="C24" t="s">
        <v>3</v>
      </c>
      <c r="D24">
        <v>18</v>
      </c>
      <c r="E24">
        <v>27</v>
      </c>
      <c r="F24" s="1">
        <v>44745</v>
      </c>
      <c r="G24" s="2">
        <v>9.0972222222222218E-2</v>
      </c>
      <c r="H24" s="3">
        <v>4.05</v>
      </c>
      <c r="I24" s="3">
        <v>3.95</v>
      </c>
      <c r="J24" s="3">
        <v>3.92</v>
      </c>
      <c r="K24" s="3">
        <f t="shared" si="0"/>
        <v>3.9733333333333332</v>
      </c>
      <c r="L24" s="1">
        <v>44746</v>
      </c>
      <c r="M24" s="2">
        <v>0.49652777777777773</v>
      </c>
      <c r="N24">
        <v>4.41</v>
      </c>
      <c r="O24">
        <v>4.34</v>
      </c>
      <c r="P24">
        <v>4.4400000000000004</v>
      </c>
      <c r="Q24" s="3">
        <f t="shared" si="1"/>
        <v>4.3966666666666674</v>
      </c>
      <c r="R24" s="7">
        <f t="shared" si="2"/>
        <v>0.42333333333333423</v>
      </c>
    </row>
    <row r="25" spans="1:19" x14ac:dyDescent="0.35">
      <c r="A25" t="s">
        <v>45</v>
      </c>
      <c r="B25" t="s">
        <v>41</v>
      </c>
      <c r="C25" t="s">
        <v>3</v>
      </c>
      <c r="D25">
        <v>46</v>
      </c>
      <c r="E25">
        <v>27</v>
      </c>
      <c r="F25" s="1">
        <v>44746</v>
      </c>
      <c r="G25" s="2">
        <v>0.18541666666666667</v>
      </c>
      <c r="H25" s="3">
        <v>4.78</v>
      </c>
      <c r="I25" s="3">
        <v>4.72</v>
      </c>
      <c r="J25" s="3">
        <v>4.63</v>
      </c>
      <c r="K25" s="3">
        <f t="shared" si="0"/>
        <v>4.71</v>
      </c>
      <c r="L25" s="1">
        <v>44747</v>
      </c>
      <c r="M25" s="2">
        <v>0.44722222222222219</v>
      </c>
      <c r="N25" s="3">
        <v>5.21</v>
      </c>
      <c r="O25" s="3">
        <v>5.15</v>
      </c>
      <c r="P25" s="3">
        <v>5.1100000000000003</v>
      </c>
      <c r="Q25" s="3">
        <f t="shared" si="1"/>
        <v>5.1566666666666663</v>
      </c>
      <c r="R25" s="7">
        <f t="shared" si="2"/>
        <v>0.44666666666666632</v>
      </c>
    </row>
    <row r="26" spans="1:19" x14ac:dyDescent="0.35">
      <c r="A26" t="s">
        <v>46</v>
      </c>
      <c r="B26" t="s">
        <v>41</v>
      </c>
      <c r="C26" t="s">
        <v>3</v>
      </c>
      <c r="D26">
        <v>29</v>
      </c>
      <c r="E26">
        <v>27</v>
      </c>
      <c r="F26" s="1">
        <v>44747</v>
      </c>
      <c r="G26" s="2">
        <v>0.30486111111111108</v>
      </c>
      <c r="H26" s="3">
        <v>4.7300000000000004</v>
      </c>
      <c r="I26" s="3">
        <v>4.67</v>
      </c>
      <c r="J26" s="3">
        <v>4.72</v>
      </c>
      <c r="K26" s="3">
        <f t="shared" si="0"/>
        <v>4.706666666666667</v>
      </c>
      <c r="L26" s="1">
        <v>44748</v>
      </c>
      <c r="M26" s="2">
        <v>7.8472222222222221E-2</v>
      </c>
      <c r="N26" s="3">
        <v>5.17</v>
      </c>
      <c r="O26" s="3">
        <v>5.18</v>
      </c>
      <c r="P26" s="3">
        <v>5.15</v>
      </c>
      <c r="Q26" s="3">
        <f t="shared" si="1"/>
        <v>5.166666666666667</v>
      </c>
      <c r="R26" s="7">
        <f t="shared" si="2"/>
        <v>0.45999999999999996</v>
      </c>
    </row>
    <row r="27" spans="1:19" x14ac:dyDescent="0.35">
      <c r="A27" t="s">
        <v>47</v>
      </c>
      <c r="B27" t="s">
        <v>41</v>
      </c>
      <c r="C27" t="s">
        <v>3</v>
      </c>
      <c r="D27">
        <v>55</v>
      </c>
      <c r="E27">
        <v>27</v>
      </c>
      <c r="F27" s="1">
        <v>44746</v>
      </c>
      <c r="G27" s="2">
        <v>0.22361111111111109</v>
      </c>
      <c r="H27" s="3">
        <v>4.71</v>
      </c>
      <c r="I27" s="3">
        <v>4.72</v>
      </c>
      <c r="J27" s="3">
        <v>4.79</v>
      </c>
      <c r="K27" s="3">
        <f t="shared" si="0"/>
        <v>4.7399999999999993</v>
      </c>
      <c r="L27" s="1">
        <v>44747</v>
      </c>
      <c r="M27" s="2">
        <v>0.48819444444444443</v>
      </c>
      <c r="N27" s="3">
        <v>4.97</v>
      </c>
      <c r="O27" s="3">
        <v>4.96</v>
      </c>
      <c r="P27" s="3">
        <v>5</v>
      </c>
      <c r="Q27" s="3">
        <f t="shared" si="1"/>
        <v>4.9766666666666666</v>
      </c>
      <c r="R27" s="6">
        <f t="shared" si="2"/>
        <v>0.23666666666666725</v>
      </c>
    </row>
    <row r="28" spans="1:19" x14ac:dyDescent="0.35">
      <c r="A28" t="s">
        <v>48</v>
      </c>
      <c r="B28" t="s">
        <v>41</v>
      </c>
      <c r="C28" t="s">
        <v>3</v>
      </c>
      <c r="D28">
        <v>30</v>
      </c>
      <c r="E28">
        <v>27</v>
      </c>
      <c r="F28" s="1">
        <v>44747</v>
      </c>
      <c r="G28" s="2">
        <v>0.30902777777777779</v>
      </c>
      <c r="H28" s="3">
        <v>5.44</v>
      </c>
      <c r="I28" s="3">
        <v>5.48</v>
      </c>
      <c r="J28" s="3">
        <v>5.39</v>
      </c>
      <c r="K28" s="3">
        <f t="shared" si="0"/>
        <v>5.4366666666666674</v>
      </c>
      <c r="L28" s="1">
        <v>44748</v>
      </c>
      <c r="M28" s="2">
        <v>8.3333333333333329E-2</v>
      </c>
      <c r="N28" s="3">
        <v>5.78</v>
      </c>
      <c r="O28" s="3">
        <v>5.77</v>
      </c>
      <c r="P28" s="3">
        <v>5.72</v>
      </c>
      <c r="Q28" s="3">
        <f t="shared" si="1"/>
        <v>5.7566666666666668</v>
      </c>
      <c r="R28" s="7">
        <f t="shared" si="2"/>
        <v>0.3199999999999994</v>
      </c>
    </row>
    <row r="29" spans="1:19" x14ac:dyDescent="0.35">
      <c r="A29" t="s">
        <v>49</v>
      </c>
      <c r="B29" t="s">
        <v>41</v>
      </c>
      <c r="C29" t="s">
        <v>3</v>
      </c>
      <c r="D29">
        <v>44</v>
      </c>
      <c r="E29">
        <v>27</v>
      </c>
      <c r="F29" s="1">
        <v>44746</v>
      </c>
      <c r="G29" s="2">
        <v>0.17569444444444446</v>
      </c>
      <c r="H29" s="3">
        <v>5.09</v>
      </c>
      <c r="I29" s="3">
        <v>5.09</v>
      </c>
      <c r="J29" s="3">
        <v>5.12</v>
      </c>
      <c r="K29" s="3">
        <f t="shared" si="0"/>
        <v>5.1000000000000005</v>
      </c>
      <c r="L29" s="1">
        <v>44747</v>
      </c>
      <c r="M29" s="2">
        <v>0.43472222222222223</v>
      </c>
      <c r="N29" s="3">
        <v>5.34</v>
      </c>
      <c r="O29" s="3">
        <v>5.3</v>
      </c>
      <c r="P29" s="3">
        <v>5.25</v>
      </c>
      <c r="Q29" s="3">
        <f t="shared" si="1"/>
        <v>5.2966666666666669</v>
      </c>
      <c r="R29" s="6">
        <f t="shared" si="2"/>
        <v>0.19666666666666632</v>
      </c>
    </row>
    <row r="30" spans="1:19" x14ac:dyDescent="0.35">
      <c r="A30" t="s">
        <v>50</v>
      </c>
      <c r="B30" t="s">
        <v>41</v>
      </c>
      <c r="C30" t="s">
        <v>3</v>
      </c>
      <c r="D30">
        <v>21</v>
      </c>
      <c r="E30">
        <v>27</v>
      </c>
      <c r="F30" s="1">
        <v>44747</v>
      </c>
      <c r="G30" s="2">
        <v>0.27152777777777776</v>
      </c>
      <c r="H30" s="3">
        <v>4.6500000000000004</v>
      </c>
      <c r="I30" s="3">
        <v>4.5999999999999996</v>
      </c>
      <c r="J30" s="3">
        <v>4.57</v>
      </c>
      <c r="K30" s="3">
        <f t="shared" si="0"/>
        <v>4.6066666666666665</v>
      </c>
      <c r="L30" s="1">
        <v>44748</v>
      </c>
      <c r="M30" s="2">
        <v>4.5833333333333337E-2</v>
      </c>
      <c r="N30" s="3">
        <v>4.78</v>
      </c>
      <c r="O30" s="3">
        <v>4.7699999999999996</v>
      </c>
      <c r="P30" s="3">
        <v>4.76</v>
      </c>
      <c r="Q30" s="3">
        <f t="shared" si="1"/>
        <v>4.7700000000000005</v>
      </c>
      <c r="R30" s="5">
        <f t="shared" si="2"/>
        <v>0.163333333333334</v>
      </c>
    </row>
    <row r="31" spans="1:19" x14ac:dyDescent="0.35">
      <c r="A31" t="s">
        <v>51</v>
      </c>
      <c r="B31" t="s">
        <v>52</v>
      </c>
      <c r="C31" t="s">
        <v>4</v>
      </c>
      <c r="D31">
        <v>50</v>
      </c>
      <c r="E31">
        <v>27</v>
      </c>
      <c r="F31" s="1">
        <v>44746</v>
      </c>
      <c r="G31" s="2">
        <v>0.19999999999999998</v>
      </c>
      <c r="H31" s="3">
        <v>3.68</v>
      </c>
      <c r="I31" s="3">
        <v>3.68</v>
      </c>
      <c r="J31" s="3">
        <v>3.6</v>
      </c>
      <c r="K31" s="3">
        <f t="shared" si="0"/>
        <v>3.6533333333333338</v>
      </c>
      <c r="L31" s="1">
        <v>44747</v>
      </c>
      <c r="M31" s="2">
        <v>0.46319444444444446</v>
      </c>
      <c r="N31" s="3">
        <v>3.76</v>
      </c>
      <c r="O31" s="3">
        <v>3.72</v>
      </c>
      <c r="P31" s="3">
        <v>3.67</v>
      </c>
      <c r="Q31" s="3">
        <f t="shared" si="1"/>
        <v>3.7166666666666668</v>
      </c>
      <c r="R31" s="5">
        <f t="shared" si="2"/>
        <v>6.333333333333302E-2</v>
      </c>
    </row>
    <row r="32" spans="1:19" x14ac:dyDescent="0.35">
      <c r="A32" t="s">
        <v>53</v>
      </c>
      <c r="B32" t="s">
        <v>52</v>
      </c>
      <c r="C32" t="s">
        <v>4</v>
      </c>
      <c r="D32">
        <v>57</v>
      </c>
      <c r="E32">
        <v>27</v>
      </c>
      <c r="F32" s="1">
        <v>44746</v>
      </c>
      <c r="G32" s="2">
        <v>0.23402777777777781</v>
      </c>
      <c r="H32" s="3">
        <v>4.5</v>
      </c>
      <c r="I32" s="3">
        <v>4.5199999999999996</v>
      </c>
      <c r="J32" s="3">
        <v>4.5</v>
      </c>
      <c r="K32" s="3">
        <f t="shared" si="0"/>
        <v>4.5066666666666668</v>
      </c>
      <c r="L32" s="1">
        <v>44747</v>
      </c>
      <c r="M32" s="2">
        <v>0.49791666666666662</v>
      </c>
      <c r="N32" s="3">
        <v>4.83</v>
      </c>
      <c r="O32" s="3">
        <v>4.8600000000000003</v>
      </c>
      <c r="P32" s="3">
        <v>4.8499999999999996</v>
      </c>
      <c r="Q32" s="3">
        <f t="shared" si="1"/>
        <v>4.8466666666666667</v>
      </c>
      <c r="R32" s="7">
        <f t="shared" si="2"/>
        <v>0.33999999999999986</v>
      </c>
    </row>
    <row r="33" spans="1:19" x14ac:dyDescent="0.35">
      <c r="A33" t="s">
        <v>54</v>
      </c>
      <c r="B33" t="s">
        <v>52</v>
      </c>
      <c r="C33" t="s">
        <v>4</v>
      </c>
      <c r="D33">
        <v>24</v>
      </c>
      <c r="E33">
        <v>27</v>
      </c>
      <c r="F33" s="1">
        <v>44747</v>
      </c>
      <c r="G33" s="2">
        <v>0.28611111111111115</v>
      </c>
      <c r="H33" s="3">
        <v>3.96</v>
      </c>
      <c r="I33" s="3">
        <v>3.95</v>
      </c>
      <c r="J33" s="3">
        <v>3.89</v>
      </c>
      <c r="K33" s="3">
        <f t="shared" si="0"/>
        <v>3.9333333333333336</v>
      </c>
      <c r="L33" s="1">
        <v>44748</v>
      </c>
      <c r="M33" s="2">
        <v>6.0416666666666667E-2</v>
      </c>
      <c r="N33" s="3">
        <v>4.1500000000000004</v>
      </c>
      <c r="O33" s="3">
        <v>4.18</v>
      </c>
      <c r="P33" s="3">
        <v>4.17</v>
      </c>
      <c r="Q33" s="3">
        <f t="shared" si="1"/>
        <v>4.166666666666667</v>
      </c>
      <c r="R33" s="6">
        <f t="shared" si="2"/>
        <v>0.23333333333333339</v>
      </c>
    </row>
    <row r="34" spans="1:19" x14ac:dyDescent="0.35">
      <c r="A34" t="s">
        <v>55</v>
      </c>
      <c r="B34" t="s">
        <v>52</v>
      </c>
      <c r="C34" t="s">
        <v>4</v>
      </c>
      <c r="D34">
        <v>5</v>
      </c>
      <c r="E34">
        <v>27</v>
      </c>
      <c r="F34" s="1">
        <v>44745</v>
      </c>
      <c r="G34" s="2">
        <v>0.53402777777777777</v>
      </c>
      <c r="H34" s="3">
        <v>3.1</v>
      </c>
      <c r="I34" s="3">
        <v>3.07</v>
      </c>
      <c r="J34" s="3">
        <v>3.11</v>
      </c>
      <c r="K34" s="3">
        <f t="shared" ref="K34:K53" si="3">AVERAGE(H34:J34)</f>
        <v>3.0933333333333333</v>
      </c>
      <c r="L34" s="1">
        <v>44746</v>
      </c>
      <c r="M34" s="2">
        <v>0.4368055555555555</v>
      </c>
      <c r="N34">
        <v>3.27</v>
      </c>
      <c r="O34">
        <v>3.26</v>
      </c>
      <c r="P34">
        <v>3.27</v>
      </c>
      <c r="Q34" s="3">
        <f t="shared" ref="Q34:Q53" si="4">AVERAGE(N34:P34)</f>
        <v>3.2666666666666662</v>
      </c>
      <c r="R34" s="5">
        <f t="shared" ref="R34:R53" si="5">Q34-K34</f>
        <v>0.1733333333333329</v>
      </c>
    </row>
    <row r="35" spans="1:19" x14ac:dyDescent="0.35">
      <c r="A35" t="s">
        <v>56</v>
      </c>
      <c r="B35" t="s">
        <v>52</v>
      </c>
      <c r="C35" t="s">
        <v>4</v>
      </c>
      <c r="D35">
        <v>14</v>
      </c>
      <c r="E35">
        <v>27</v>
      </c>
      <c r="F35" s="1">
        <v>44749</v>
      </c>
      <c r="G35" s="2">
        <v>0.42083333333333334</v>
      </c>
      <c r="H35" s="3">
        <v>3.25</v>
      </c>
      <c r="I35" s="3">
        <v>3.16</v>
      </c>
      <c r="J35" s="3">
        <v>3.24</v>
      </c>
      <c r="K35" s="3">
        <f t="shared" si="3"/>
        <v>3.2166666666666668</v>
      </c>
      <c r="L35" s="1">
        <v>44746</v>
      </c>
      <c r="M35" s="2">
        <v>0.48125000000000001</v>
      </c>
      <c r="N35">
        <v>3.39</v>
      </c>
      <c r="O35">
        <v>3.39</v>
      </c>
      <c r="P35">
        <v>3.42</v>
      </c>
      <c r="Q35" s="3">
        <f t="shared" si="4"/>
        <v>3.4</v>
      </c>
      <c r="R35" s="5">
        <f t="shared" si="5"/>
        <v>0.18333333333333313</v>
      </c>
      <c r="S35" t="s">
        <v>100</v>
      </c>
    </row>
    <row r="36" spans="1:19" x14ac:dyDescent="0.35">
      <c r="A36" t="s">
        <v>57</v>
      </c>
      <c r="B36" t="s">
        <v>52</v>
      </c>
      <c r="C36" t="s">
        <v>4</v>
      </c>
      <c r="D36">
        <v>48</v>
      </c>
      <c r="E36">
        <v>27</v>
      </c>
      <c r="F36" s="1">
        <v>44746</v>
      </c>
      <c r="G36" s="2">
        <v>0.18958333333333333</v>
      </c>
      <c r="H36" s="3">
        <v>4.9000000000000004</v>
      </c>
      <c r="I36" s="3">
        <v>4.93</v>
      </c>
      <c r="J36" s="3">
        <v>5</v>
      </c>
      <c r="K36" s="3">
        <f t="shared" si="3"/>
        <v>4.9433333333333334</v>
      </c>
      <c r="L36" s="1">
        <v>44747</v>
      </c>
      <c r="M36" s="2">
        <v>0.4513888888888889</v>
      </c>
      <c r="N36" s="3">
        <v>5.2</v>
      </c>
      <c r="O36" s="3">
        <v>5.16</v>
      </c>
      <c r="P36" s="3">
        <v>5.1100000000000003</v>
      </c>
      <c r="Q36" s="3">
        <f t="shared" si="4"/>
        <v>5.1566666666666663</v>
      </c>
      <c r="R36" s="6">
        <f t="shared" si="5"/>
        <v>0.21333333333333293</v>
      </c>
    </row>
    <row r="37" spans="1:19" x14ac:dyDescent="0.35">
      <c r="A37" t="s">
        <v>58</v>
      </c>
      <c r="B37" t="s">
        <v>52</v>
      </c>
      <c r="C37" t="s">
        <v>4</v>
      </c>
      <c r="D37">
        <v>15</v>
      </c>
      <c r="E37">
        <v>27</v>
      </c>
      <c r="F37" s="1">
        <v>44749</v>
      </c>
      <c r="G37" s="2">
        <v>0.43888888888888888</v>
      </c>
      <c r="H37" s="3">
        <v>4.45</v>
      </c>
      <c r="I37" s="3">
        <v>4.46</v>
      </c>
      <c r="J37" s="3">
        <v>4.3899999999999997</v>
      </c>
      <c r="K37" s="3">
        <f t="shared" si="3"/>
        <v>4.4333333333333336</v>
      </c>
      <c r="L37" s="1">
        <v>44746</v>
      </c>
      <c r="M37" s="2">
        <v>0.48680555555555555</v>
      </c>
      <c r="N37">
        <v>4.41</v>
      </c>
      <c r="O37">
        <v>4.41</v>
      </c>
      <c r="P37">
        <v>4.3899999999999997</v>
      </c>
      <c r="Q37" s="3">
        <f t="shared" si="4"/>
        <v>4.4033333333333333</v>
      </c>
      <c r="R37" s="4">
        <f t="shared" si="5"/>
        <v>-3.0000000000000249E-2</v>
      </c>
      <c r="S37" t="s">
        <v>101</v>
      </c>
    </row>
    <row r="38" spans="1:19" x14ac:dyDescent="0.35">
      <c r="A38" t="s">
        <v>59</v>
      </c>
      <c r="B38" t="s">
        <v>52</v>
      </c>
      <c r="C38" t="s">
        <v>4</v>
      </c>
      <c r="D38">
        <v>54</v>
      </c>
      <c r="E38">
        <v>27</v>
      </c>
      <c r="F38" s="1">
        <v>44746</v>
      </c>
      <c r="G38" s="2">
        <v>0.21944444444444444</v>
      </c>
      <c r="H38" s="3">
        <v>3.52</v>
      </c>
      <c r="I38" s="3">
        <v>3.58</v>
      </c>
      <c r="J38" s="3">
        <v>3.61</v>
      </c>
      <c r="K38" s="3">
        <f t="shared" si="3"/>
        <v>3.57</v>
      </c>
      <c r="L38" s="1">
        <v>44747</v>
      </c>
      <c r="M38" s="2">
        <v>0.48194444444444445</v>
      </c>
      <c r="N38" s="3">
        <v>3.64</v>
      </c>
      <c r="O38" s="3">
        <v>3.7</v>
      </c>
      <c r="P38" s="3">
        <v>3.64</v>
      </c>
      <c r="Q38" s="3">
        <f t="shared" si="4"/>
        <v>3.66</v>
      </c>
      <c r="R38" s="5">
        <f t="shared" si="5"/>
        <v>9.0000000000000302E-2</v>
      </c>
    </row>
    <row r="39" spans="1:19" x14ac:dyDescent="0.35">
      <c r="A39" t="s">
        <v>60</v>
      </c>
      <c r="B39" t="s">
        <v>102</v>
      </c>
      <c r="C39" t="s">
        <v>4</v>
      </c>
      <c r="D39">
        <v>11</v>
      </c>
      <c r="E39">
        <v>27</v>
      </c>
      <c r="F39" s="1">
        <v>44745</v>
      </c>
      <c r="G39" s="2">
        <v>6.1805555555555558E-2</v>
      </c>
      <c r="H39" s="3">
        <v>4.3899999999999997</v>
      </c>
      <c r="I39" s="3">
        <v>4.38</v>
      </c>
      <c r="J39" s="3">
        <v>4.3899999999999997</v>
      </c>
      <c r="K39" s="3">
        <f t="shared" si="3"/>
        <v>4.3866666666666667</v>
      </c>
      <c r="L39" s="1">
        <v>44746</v>
      </c>
      <c r="M39" s="2">
        <v>0.46527777777777773</v>
      </c>
      <c r="N39">
        <v>4.4800000000000004</v>
      </c>
      <c r="O39">
        <v>4.37</v>
      </c>
      <c r="P39">
        <v>4.47</v>
      </c>
      <c r="Q39" s="3">
        <f t="shared" si="4"/>
        <v>4.4400000000000004</v>
      </c>
      <c r="R39" s="5">
        <f t="shared" si="5"/>
        <v>5.3333333333333677E-2</v>
      </c>
    </row>
    <row r="40" spans="1:19" x14ac:dyDescent="0.35">
      <c r="A40" t="s">
        <v>62</v>
      </c>
      <c r="B40" t="s">
        <v>102</v>
      </c>
      <c r="C40" t="s">
        <v>4</v>
      </c>
      <c r="D40">
        <v>38</v>
      </c>
      <c r="E40">
        <v>27</v>
      </c>
      <c r="F40" s="1">
        <v>44747</v>
      </c>
      <c r="G40" s="2">
        <v>0.34027777777777773</v>
      </c>
      <c r="H40" s="3">
        <v>4.4800000000000004</v>
      </c>
      <c r="I40" s="3">
        <v>4.5599999999999996</v>
      </c>
      <c r="J40" s="3">
        <v>4.5</v>
      </c>
      <c r="K40" s="3">
        <f t="shared" si="3"/>
        <v>4.5133333333333328</v>
      </c>
      <c r="L40" s="1">
        <v>44748</v>
      </c>
      <c r="M40" s="2">
        <v>0.14722222222222223</v>
      </c>
      <c r="N40" s="3">
        <v>4.41</v>
      </c>
      <c r="O40" s="3">
        <v>4.41</v>
      </c>
      <c r="P40" s="3">
        <v>4.45</v>
      </c>
      <c r="Q40" s="3">
        <f t="shared" si="4"/>
        <v>4.4233333333333329</v>
      </c>
      <c r="R40" s="4">
        <f t="shared" si="5"/>
        <v>-8.9999999999999858E-2</v>
      </c>
    </row>
    <row r="41" spans="1:19" x14ac:dyDescent="0.35">
      <c r="A41" t="s">
        <v>63</v>
      </c>
      <c r="B41" t="s">
        <v>102</v>
      </c>
      <c r="C41" t="s">
        <v>4</v>
      </c>
      <c r="D41">
        <v>22</v>
      </c>
      <c r="E41">
        <v>27</v>
      </c>
      <c r="F41" s="1">
        <v>44749</v>
      </c>
      <c r="G41" s="2">
        <v>0.4465277777777778</v>
      </c>
      <c r="H41" s="3">
        <v>4.3</v>
      </c>
      <c r="I41" s="3">
        <v>4.2699999999999996</v>
      </c>
      <c r="J41" s="3">
        <v>4.29</v>
      </c>
      <c r="K41" s="3">
        <f t="shared" si="3"/>
        <v>4.2866666666666662</v>
      </c>
      <c r="L41" s="1">
        <v>44748</v>
      </c>
      <c r="M41" s="2">
        <v>5.1388888888888894E-2</v>
      </c>
      <c r="N41" s="3">
        <v>4.3600000000000003</v>
      </c>
      <c r="O41" s="3">
        <v>4.38</v>
      </c>
      <c r="P41" s="3">
        <v>4.3899999999999997</v>
      </c>
      <c r="Q41" s="3">
        <f t="shared" si="4"/>
        <v>4.376666666666666</v>
      </c>
      <c r="R41" s="5">
        <f t="shared" si="5"/>
        <v>8.9999999999999858E-2</v>
      </c>
      <c r="S41" t="s">
        <v>103</v>
      </c>
    </row>
    <row r="42" spans="1:19" x14ac:dyDescent="0.35">
      <c r="A42" t="s">
        <v>65</v>
      </c>
      <c r="B42" t="s">
        <v>102</v>
      </c>
      <c r="C42" t="s">
        <v>4</v>
      </c>
      <c r="D42">
        <v>58</v>
      </c>
      <c r="E42">
        <v>27</v>
      </c>
      <c r="F42" s="1">
        <v>44746</v>
      </c>
      <c r="G42" s="2">
        <v>0.23819444444444446</v>
      </c>
      <c r="H42" s="3">
        <v>4.22</v>
      </c>
      <c r="I42" s="3">
        <v>4.16</v>
      </c>
      <c r="J42" s="3">
        <v>4.22</v>
      </c>
      <c r="K42" s="3">
        <f t="shared" si="3"/>
        <v>4.1999999999999993</v>
      </c>
      <c r="L42" s="1">
        <v>44747</v>
      </c>
      <c r="M42" s="2">
        <v>0.50138888888888888</v>
      </c>
      <c r="N42" s="3">
        <v>4.58</v>
      </c>
      <c r="O42" s="3">
        <v>4.55</v>
      </c>
      <c r="P42" s="3">
        <v>4.5599999999999996</v>
      </c>
      <c r="Q42" s="3">
        <f t="shared" si="4"/>
        <v>4.5633333333333326</v>
      </c>
      <c r="R42" s="7">
        <f t="shared" si="5"/>
        <v>0.36333333333333329</v>
      </c>
    </row>
    <row r="43" spans="1:19" x14ac:dyDescent="0.35">
      <c r="A43" t="s">
        <v>66</v>
      </c>
      <c r="B43" t="s">
        <v>102</v>
      </c>
      <c r="C43" t="s">
        <v>4</v>
      </c>
      <c r="D43">
        <v>13</v>
      </c>
      <c r="E43">
        <v>27</v>
      </c>
      <c r="F43" s="1">
        <v>44745</v>
      </c>
      <c r="G43" s="2">
        <v>7.1527777777777787E-2</v>
      </c>
      <c r="H43" s="3">
        <v>4.1399999999999997</v>
      </c>
      <c r="I43" s="3">
        <v>4.13</v>
      </c>
      <c r="J43" s="3">
        <v>4.1900000000000004</v>
      </c>
      <c r="K43" s="3">
        <f t="shared" si="3"/>
        <v>4.1533333333333333</v>
      </c>
      <c r="L43" s="1">
        <v>44746</v>
      </c>
      <c r="M43" s="2">
        <v>0.47430555555555554</v>
      </c>
      <c r="N43">
        <v>4.47</v>
      </c>
      <c r="O43">
        <v>4.4000000000000004</v>
      </c>
      <c r="P43">
        <v>4.4800000000000004</v>
      </c>
      <c r="Q43" s="3">
        <f t="shared" si="4"/>
        <v>4.45</v>
      </c>
      <c r="R43" s="7">
        <f t="shared" si="5"/>
        <v>0.29666666666666686</v>
      </c>
    </row>
    <row r="44" spans="1:19" x14ac:dyDescent="0.35">
      <c r="A44" t="s">
        <v>68</v>
      </c>
      <c r="B44" t="s">
        <v>102</v>
      </c>
      <c r="C44" t="s">
        <v>4</v>
      </c>
      <c r="D44">
        <v>9</v>
      </c>
      <c r="E44">
        <v>27</v>
      </c>
      <c r="F44" s="1">
        <v>44745</v>
      </c>
      <c r="G44" s="2">
        <v>5.2777777777777778E-2</v>
      </c>
      <c r="H44" s="3">
        <v>4.37</v>
      </c>
      <c r="I44" s="3">
        <v>4.3600000000000003</v>
      </c>
      <c r="J44" s="3">
        <v>4.38</v>
      </c>
      <c r="K44" s="3">
        <f t="shared" si="3"/>
        <v>4.37</v>
      </c>
      <c r="L44" s="1">
        <v>44746</v>
      </c>
      <c r="M44" s="2">
        <v>0.45416666666666666</v>
      </c>
      <c r="N44">
        <v>4.43</v>
      </c>
      <c r="O44">
        <v>4.49</v>
      </c>
      <c r="P44">
        <v>4.47</v>
      </c>
      <c r="Q44" s="3">
        <f t="shared" si="4"/>
        <v>4.4633333333333338</v>
      </c>
      <c r="R44" s="5">
        <f t="shared" si="5"/>
        <v>9.3333333333333712E-2</v>
      </c>
    </row>
    <row r="45" spans="1:19" x14ac:dyDescent="0.35">
      <c r="A45" t="s">
        <v>70</v>
      </c>
      <c r="B45" t="s">
        <v>102</v>
      </c>
      <c r="C45" t="s">
        <v>4</v>
      </c>
      <c r="D45">
        <v>23</v>
      </c>
      <c r="E45">
        <v>27</v>
      </c>
      <c r="F45" s="1">
        <v>44747</v>
      </c>
      <c r="G45" s="2">
        <v>0.28194444444444444</v>
      </c>
      <c r="H45" s="3">
        <v>4.0199999999999996</v>
      </c>
      <c r="I45" s="3">
        <v>3.97</v>
      </c>
      <c r="J45" s="3">
        <v>3.93</v>
      </c>
      <c r="K45" s="3">
        <f t="shared" si="3"/>
        <v>3.9733333333333332</v>
      </c>
      <c r="L45" s="1">
        <v>44748</v>
      </c>
      <c r="M45" s="2">
        <v>5.6944444444444443E-2</v>
      </c>
      <c r="N45" s="3">
        <v>4.46</v>
      </c>
      <c r="O45" s="3">
        <v>4.4800000000000004</v>
      </c>
      <c r="P45" s="3">
        <v>4.3899999999999997</v>
      </c>
      <c r="Q45" s="3">
        <f t="shared" si="4"/>
        <v>4.4433333333333342</v>
      </c>
      <c r="R45" s="7">
        <f t="shared" si="5"/>
        <v>0.47000000000000108</v>
      </c>
      <c r="S45" t="s">
        <v>104</v>
      </c>
    </row>
    <row r="46" spans="1:19" x14ac:dyDescent="0.35">
      <c r="A46" t="s">
        <v>71</v>
      </c>
      <c r="B46" t="s">
        <v>102</v>
      </c>
      <c r="C46" t="s">
        <v>4</v>
      </c>
      <c r="D46">
        <v>51</v>
      </c>
      <c r="E46">
        <v>27</v>
      </c>
      <c r="F46" s="1">
        <v>44746</v>
      </c>
      <c r="G46" s="2">
        <v>0.20416666666666669</v>
      </c>
      <c r="H46" s="3">
        <v>3.01</v>
      </c>
      <c r="I46" s="3">
        <v>3.03</v>
      </c>
      <c r="J46" s="3">
        <v>3</v>
      </c>
      <c r="K46" s="3">
        <f t="shared" si="3"/>
        <v>3.0133333333333332</v>
      </c>
      <c r="L46" s="1">
        <v>44747</v>
      </c>
      <c r="M46" s="2">
        <v>0.46666666666666662</v>
      </c>
      <c r="N46" s="3">
        <v>3.12</v>
      </c>
      <c r="O46" s="3">
        <v>3.16</v>
      </c>
      <c r="P46" s="3">
        <v>3.16</v>
      </c>
      <c r="Q46" s="3">
        <f t="shared" si="4"/>
        <v>3.1466666666666669</v>
      </c>
      <c r="R46" s="5">
        <f t="shared" si="5"/>
        <v>0.13333333333333375</v>
      </c>
    </row>
    <row r="47" spans="1:19" x14ac:dyDescent="0.35">
      <c r="A47" t="s">
        <v>72</v>
      </c>
      <c r="B47" t="s">
        <v>102</v>
      </c>
      <c r="C47" t="s">
        <v>4</v>
      </c>
      <c r="D47">
        <v>45</v>
      </c>
      <c r="E47">
        <v>27</v>
      </c>
      <c r="F47" s="1">
        <v>44746</v>
      </c>
      <c r="G47" s="2">
        <v>0.18055555555555555</v>
      </c>
      <c r="H47" s="3">
        <v>3.46</v>
      </c>
      <c r="I47" s="3">
        <v>3.42</v>
      </c>
      <c r="J47" s="3">
        <v>3.4</v>
      </c>
      <c r="K47" s="3">
        <f t="shared" si="3"/>
        <v>3.4266666666666663</v>
      </c>
      <c r="L47" s="1">
        <v>44747</v>
      </c>
      <c r="M47" s="2">
        <v>0.43958333333333338</v>
      </c>
      <c r="N47" s="3">
        <v>3.6</v>
      </c>
      <c r="O47" s="3">
        <v>3.59</v>
      </c>
      <c r="P47" s="3">
        <v>3.58</v>
      </c>
      <c r="Q47" s="3">
        <f t="shared" si="4"/>
        <v>3.59</v>
      </c>
      <c r="R47" s="5">
        <f t="shared" si="5"/>
        <v>0.16333333333333355</v>
      </c>
    </row>
    <row r="48" spans="1:19" x14ac:dyDescent="0.35">
      <c r="A48" t="s">
        <v>105</v>
      </c>
      <c r="B48" t="s">
        <v>102</v>
      </c>
      <c r="C48" t="s">
        <v>4</v>
      </c>
      <c r="D48">
        <v>1</v>
      </c>
      <c r="E48">
        <v>27</v>
      </c>
      <c r="F48" s="1">
        <v>44745</v>
      </c>
      <c r="G48" s="2">
        <v>0.5180555555555556</v>
      </c>
      <c r="H48" s="3">
        <v>3.21</v>
      </c>
      <c r="I48" s="3">
        <v>3.25</v>
      </c>
      <c r="J48" s="3">
        <v>3.23</v>
      </c>
      <c r="K48" s="3">
        <f t="shared" si="3"/>
        <v>3.23</v>
      </c>
      <c r="L48" s="1">
        <v>44746</v>
      </c>
      <c r="M48" s="2">
        <v>0.41805555555555557</v>
      </c>
      <c r="N48">
        <v>3.39</v>
      </c>
      <c r="O48">
        <v>3.47</v>
      </c>
      <c r="P48">
        <v>3.47</v>
      </c>
      <c r="Q48" s="3">
        <f t="shared" si="4"/>
        <v>3.4433333333333334</v>
      </c>
      <c r="R48" s="6">
        <f t="shared" si="5"/>
        <v>0.21333333333333337</v>
      </c>
    </row>
    <row r="49" spans="1:18" x14ac:dyDescent="0.35">
      <c r="A49" t="s">
        <v>73</v>
      </c>
      <c r="B49" t="s">
        <v>106</v>
      </c>
      <c r="C49" t="s">
        <v>4</v>
      </c>
      <c r="D49">
        <v>26</v>
      </c>
      <c r="E49">
        <v>27</v>
      </c>
      <c r="F49" s="1">
        <v>44747</v>
      </c>
      <c r="G49" s="2">
        <v>0.2951388888888889</v>
      </c>
      <c r="H49" s="3">
        <v>4.88</v>
      </c>
      <c r="I49" s="3">
        <v>4.91</v>
      </c>
      <c r="J49" s="3">
        <v>4.91</v>
      </c>
      <c r="K49" s="3">
        <f t="shared" si="3"/>
        <v>4.8999999999999995</v>
      </c>
      <c r="L49" s="1">
        <v>44748</v>
      </c>
      <c r="M49" s="2">
        <v>6.9444444444444434E-2</v>
      </c>
      <c r="N49" s="3">
        <v>5.13</v>
      </c>
      <c r="O49" s="3">
        <v>5.14</v>
      </c>
      <c r="P49" s="3">
        <v>5.14</v>
      </c>
      <c r="Q49" s="3">
        <f t="shared" si="4"/>
        <v>5.1366666666666667</v>
      </c>
      <c r="R49" s="6">
        <f t="shared" si="5"/>
        <v>0.23666666666666725</v>
      </c>
    </row>
    <row r="50" spans="1:18" x14ac:dyDescent="0.35">
      <c r="A50" t="s">
        <v>75</v>
      </c>
      <c r="B50" t="s">
        <v>106</v>
      </c>
      <c r="C50" t="s">
        <v>4</v>
      </c>
      <c r="D50">
        <v>56</v>
      </c>
      <c r="E50">
        <v>27</v>
      </c>
      <c r="F50" s="1">
        <v>44746</v>
      </c>
      <c r="G50" s="2">
        <v>0.2298611111111111</v>
      </c>
      <c r="H50" s="3">
        <v>4.49</v>
      </c>
      <c r="I50" s="3">
        <v>4.53</v>
      </c>
      <c r="J50" s="3">
        <v>4.59</v>
      </c>
      <c r="K50" s="3">
        <f t="shared" si="3"/>
        <v>4.5366666666666662</v>
      </c>
      <c r="L50" s="1">
        <v>44747</v>
      </c>
      <c r="M50" s="2">
        <v>0.49374999999999997</v>
      </c>
      <c r="N50" s="3">
        <v>4.59</v>
      </c>
      <c r="O50" s="3">
        <v>4.51</v>
      </c>
      <c r="P50" s="3">
        <v>4.55</v>
      </c>
      <c r="Q50" s="3">
        <f t="shared" si="4"/>
        <v>4.55</v>
      </c>
      <c r="R50" s="5">
        <f t="shared" si="5"/>
        <v>1.3333333333333641E-2</v>
      </c>
    </row>
    <row r="51" spans="1:18" x14ac:dyDescent="0.35">
      <c r="A51" t="s">
        <v>76</v>
      </c>
      <c r="B51" t="s">
        <v>106</v>
      </c>
      <c r="C51" t="s">
        <v>4</v>
      </c>
      <c r="D51">
        <v>25</v>
      </c>
      <c r="E51">
        <v>27</v>
      </c>
      <c r="F51" s="1">
        <v>44747</v>
      </c>
      <c r="G51" s="2">
        <v>0.28958333333333336</v>
      </c>
      <c r="H51" s="3">
        <v>4.41</v>
      </c>
      <c r="I51" s="3">
        <v>4.41</v>
      </c>
      <c r="J51" s="3">
        <v>4.46</v>
      </c>
      <c r="K51" s="3">
        <f t="shared" si="3"/>
        <v>4.4266666666666667</v>
      </c>
      <c r="L51" s="1">
        <v>44748</v>
      </c>
      <c r="M51" s="2">
        <v>6.458333333333334E-2</v>
      </c>
      <c r="N51" s="3">
        <v>5.0199999999999996</v>
      </c>
      <c r="O51" s="3">
        <v>5</v>
      </c>
      <c r="P51" s="3">
        <v>4.93</v>
      </c>
      <c r="Q51" s="3">
        <f t="shared" si="4"/>
        <v>4.9833333333333334</v>
      </c>
      <c r="R51" s="7">
        <f t="shared" si="5"/>
        <v>0.55666666666666664</v>
      </c>
    </row>
    <row r="52" spans="1:18" x14ac:dyDescent="0.35">
      <c r="A52" t="s">
        <v>77</v>
      </c>
      <c r="B52" t="s">
        <v>106</v>
      </c>
      <c r="C52" t="s">
        <v>4</v>
      </c>
      <c r="D52">
        <v>33</v>
      </c>
      <c r="E52">
        <v>27</v>
      </c>
      <c r="F52" s="1">
        <v>44747</v>
      </c>
      <c r="G52" s="2">
        <v>0.31944444444444448</v>
      </c>
      <c r="H52" s="3">
        <v>5.03</v>
      </c>
      <c r="I52" s="3">
        <v>5.0999999999999996</v>
      </c>
      <c r="J52" s="3">
        <v>5.07</v>
      </c>
      <c r="K52" s="3">
        <f t="shared" si="3"/>
        <v>5.0666666666666664</v>
      </c>
      <c r="L52" s="1">
        <v>44748</v>
      </c>
      <c r="M52" s="2">
        <v>9.3055555555555558E-2</v>
      </c>
      <c r="N52" s="3">
        <v>5.2</v>
      </c>
      <c r="O52" s="3">
        <v>5.17</v>
      </c>
      <c r="P52" s="3">
        <v>5.23</v>
      </c>
      <c r="Q52" s="3">
        <f t="shared" si="4"/>
        <v>5.2</v>
      </c>
      <c r="R52" s="5">
        <f t="shared" si="5"/>
        <v>0.13333333333333375</v>
      </c>
    </row>
    <row r="53" spans="1:18" x14ac:dyDescent="0.35">
      <c r="A53" t="s">
        <v>78</v>
      </c>
      <c r="B53" t="s">
        <v>106</v>
      </c>
      <c r="C53" t="s">
        <v>4</v>
      </c>
      <c r="D53">
        <v>37</v>
      </c>
      <c r="E53">
        <v>27</v>
      </c>
      <c r="F53" s="1">
        <v>44747</v>
      </c>
      <c r="G53" s="2">
        <v>0.33680555555555558</v>
      </c>
      <c r="H53" s="3">
        <v>3.04</v>
      </c>
      <c r="I53" s="3">
        <v>3</v>
      </c>
      <c r="J53" s="3">
        <v>2.95</v>
      </c>
      <c r="K53" s="3">
        <f t="shared" si="3"/>
        <v>2.9966666666666666</v>
      </c>
      <c r="L53" s="1">
        <v>44748</v>
      </c>
      <c r="M53" s="2">
        <v>0.1423611111111111</v>
      </c>
      <c r="N53" s="3">
        <v>3.1</v>
      </c>
      <c r="O53" s="3">
        <v>3.07</v>
      </c>
      <c r="P53" s="3">
        <v>3.09</v>
      </c>
      <c r="Q53" s="3">
        <f t="shared" si="4"/>
        <v>3.0866666666666664</v>
      </c>
      <c r="R53" s="5">
        <f t="shared" si="5"/>
        <v>8.9999999999999858E-2</v>
      </c>
    </row>
  </sheetData>
  <sortState xmlns:xlrd2="http://schemas.microsoft.com/office/spreadsheetml/2017/richdata2" ref="A2:S53">
    <sortCondition ref="A2:A53"/>
  </sortState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F46-5974-4344-B380-12FA97F36CEE}">
  <dimension ref="A1:S51"/>
  <sheetViews>
    <sheetView zoomScale="90" zoomScaleNormal="90" workbookViewId="0">
      <selection sqref="A1:XFD1"/>
    </sheetView>
  </sheetViews>
  <sheetFormatPr defaultRowHeight="14.5" x14ac:dyDescent="0.35"/>
  <cols>
    <col min="2" max="2" width="18.81640625" customWidth="1"/>
    <col min="6" max="6" width="14.54296875" customWidth="1"/>
    <col min="8" max="8" width="8.7265625" style="3"/>
    <col min="12" max="12" width="15.1796875" customWidth="1"/>
    <col min="19" max="19" width="10.54296875" customWidth="1"/>
  </cols>
  <sheetData>
    <row r="1" spans="1:19" x14ac:dyDescent="0.3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</row>
    <row r="2" spans="1:19" x14ac:dyDescent="0.35">
      <c r="A2" t="s">
        <v>17</v>
      </c>
      <c r="B2" t="s">
        <v>18</v>
      </c>
      <c r="C2" t="s">
        <v>3</v>
      </c>
      <c r="D2">
        <v>12</v>
      </c>
      <c r="E2">
        <v>28.5</v>
      </c>
      <c r="F2" s="1">
        <v>44761</v>
      </c>
      <c r="G2" s="2">
        <v>0.79722222222222217</v>
      </c>
      <c r="H2" s="3">
        <v>4.3499999999999996</v>
      </c>
      <c r="I2" s="3">
        <v>4.37</v>
      </c>
      <c r="J2" s="3">
        <v>4.3499999999999996</v>
      </c>
      <c r="K2" s="3">
        <f t="shared" ref="K2:K18" si="0">AVERAGE(H2:J2)</f>
        <v>4.3566666666666665</v>
      </c>
      <c r="L2" s="1">
        <v>44762</v>
      </c>
      <c r="M2" s="2">
        <v>0.57708333333333328</v>
      </c>
      <c r="N2" s="3">
        <v>4.43</v>
      </c>
      <c r="O2" s="3">
        <v>4.46</v>
      </c>
      <c r="P2" s="3">
        <v>4.38</v>
      </c>
      <c r="Q2" s="3">
        <f t="shared" ref="Q2:Q18" si="1">AVERAGE(N2:P2)</f>
        <v>4.4233333333333329</v>
      </c>
      <c r="R2" s="5">
        <f t="shared" ref="R2:R17" si="2">Q2-K2</f>
        <v>6.666666666666643E-2</v>
      </c>
    </row>
    <row r="3" spans="1:19" x14ac:dyDescent="0.35">
      <c r="A3" t="s">
        <v>19</v>
      </c>
      <c r="B3" t="s">
        <v>18</v>
      </c>
      <c r="C3" t="s">
        <v>3</v>
      </c>
      <c r="D3">
        <v>35</v>
      </c>
      <c r="E3">
        <v>28.5</v>
      </c>
      <c r="F3" s="1">
        <v>8234</v>
      </c>
      <c r="G3" s="2">
        <v>0.8305555555555556</v>
      </c>
      <c r="H3" s="3">
        <v>4.42</v>
      </c>
      <c r="I3" s="3">
        <v>4.41</v>
      </c>
      <c r="J3" s="3">
        <v>4.43</v>
      </c>
      <c r="K3" s="3">
        <f t="shared" si="0"/>
        <v>4.42</v>
      </c>
      <c r="L3" s="1">
        <v>44760</v>
      </c>
      <c r="M3" s="2">
        <v>0.5444444444444444</v>
      </c>
      <c r="N3" s="3">
        <v>4.3099999999999996</v>
      </c>
      <c r="O3" s="3">
        <v>4.3099999999999996</v>
      </c>
      <c r="P3" s="3">
        <v>4.32</v>
      </c>
      <c r="Q3" s="3">
        <f t="shared" si="1"/>
        <v>4.3133333333333335</v>
      </c>
      <c r="R3" s="8">
        <f t="shared" si="2"/>
        <v>-0.10666666666666647</v>
      </c>
      <c r="S3" t="s">
        <v>107</v>
      </c>
    </row>
    <row r="4" spans="1:19" x14ac:dyDescent="0.35">
      <c r="A4" t="s">
        <v>20</v>
      </c>
      <c r="B4" t="s">
        <v>18</v>
      </c>
      <c r="C4" t="s">
        <v>3</v>
      </c>
      <c r="D4">
        <v>36</v>
      </c>
      <c r="E4">
        <v>28.5</v>
      </c>
      <c r="F4" s="1">
        <v>44760</v>
      </c>
      <c r="G4" s="2">
        <v>0.82152777777777775</v>
      </c>
      <c r="H4" s="3">
        <v>4.41</v>
      </c>
      <c r="I4" s="3">
        <v>4.49</v>
      </c>
      <c r="J4" s="3">
        <v>4.4800000000000004</v>
      </c>
      <c r="K4" s="3">
        <f t="shared" si="0"/>
        <v>4.46</v>
      </c>
      <c r="L4" s="1">
        <v>44761</v>
      </c>
      <c r="M4" s="2">
        <v>0.6118055555555556</v>
      </c>
      <c r="N4" s="3">
        <v>4.62</v>
      </c>
      <c r="O4" s="3">
        <v>4.63</v>
      </c>
      <c r="P4" s="3">
        <v>4.4640000000000004</v>
      </c>
      <c r="Q4" s="3">
        <f t="shared" si="1"/>
        <v>4.5713333333333335</v>
      </c>
      <c r="R4" s="5">
        <f t="shared" si="2"/>
        <v>0.11133333333333351</v>
      </c>
    </row>
    <row r="5" spans="1:19" x14ac:dyDescent="0.35">
      <c r="A5" t="s">
        <v>21</v>
      </c>
      <c r="B5" t="s">
        <v>18</v>
      </c>
      <c r="C5" t="s">
        <v>3</v>
      </c>
      <c r="D5">
        <v>3</v>
      </c>
      <c r="E5">
        <v>28.5</v>
      </c>
      <c r="F5" s="1">
        <v>44761</v>
      </c>
      <c r="G5" s="2">
        <v>0.78888888888888886</v>
      </c>
      <c r="H5" s="3">
        <v>3.61</v>
      </c>
      <c r="I5" s="3">
        <v>3.64</v>
      </c>
      <c r="J5" s="3">
        <v>3.6</v>
      </c>
      <c r="K5" s="3">
        <f t="shared" si="0"/>
        <v>3.6166666666666667</v>
      </c>
      <c r="L5" s="1">
        <v>44762</v>
      </c>
      <c r="M5" s="2">
        <v>0.56874999999999998</v>
      </c>
      <c r="N5" s="3">
        <v>4.2300000000000004</v>
      </c>
      <c r="O5" s="3">
        <v>4.2300000000000004</v>
      </c>
      <c r="P5" s="3">
        <v>4.2300000000000004</v>
      </c>
      <c r="Q5" s="3">
        <f t="shared" si="1"/>
        <v>4.2300000000000004</v>
      </c>
      <c r="R5" s="7">
        <f t="shared" si="2"/>
        <v>0.61333333333333373</v>
      </c>
    </row>
    <row r="6" spans="1:19" x14ac:dyDescent="0.35">
      <c r="A6" t="s">
        <v>22</v>
      </c>
      <c r="B6" t="s">
        <v>18</v>
      </c>
      <c r="C6" t="s">
        <v>3</v>
      </c>
      <c r="D6">
        <v>4</v>
      </c>
      <c r="E6">
        <v>28.5</v>
      </c>
      <c r="F6" s="1">
        <v>44762</v>
      </c>
      <c r="G6" s="2">
        <v>0.64652777777777781</v>
      </c>
      <c r="H6" s="3">
        <v>4.79</v>
      </c>
      <c r="I6" s="3">
        <v>4.78</v>
      </c>
      <c r="J6" s="3">
        <v>4.76</v>
      </c>
      <c r="K6" s="3">
        <f t="shared" si="0"/>
        <v>4.7766666666666664</v>
      </c>
      <c r="L6" s="1">
        <v>44763</v>
      </c>
      <c r="M6" s="2">
        <v>0.52847222222222223</v>
      </c>
      <c r="N6" s="3">
        <v>5.0199999999999996</v>
      </c>
      <c r="O6" s="3">
        <v>5.04</v>
      </c>
      <c r="P6" s="3">
        <v>4.99</v>
      </c>
      <c r="Q6" s="3">
        <f t="shared" si="1"/>
        <v>5.0166666666666666</v>
      </c>
      <c r="R6" s="6">
        <f t="shared" si="2"/>
        <v>0.24000000000000021</v>
      </c>
    </row>
    <row r="7" spans="1:19" x14ac:dyDescent="0.35">
      <c r="A7" t="s">
        <v>24</v>
      </c>
      <c r="B7" t="s">
        <v>18</v>
      </c>
      <c r="C7" t="s">
        <v>3</v>
      </c>
      <c r="D7">
        <v>49</v>
      </c>
      <c r="E7">
        <v>28.5</v>
      </c>
      <c r="F7" s="1">
        <v>44762</v>
      </c>
      <c r="G7" s="2">
        <v>0.67847222222222225</v>
      </c>
      <c r="H7" s="3">
        <v>4.4400000000000004</v>
      </c>
      <c r="I7" s="3">
        <v>4.4800000000000004</v>
      </c>
      <c r="J7" s="3">
        <v>4.49</v>
      </c>
      <c r="K7" s="3">
        <f t="shared" si="0"/>
        <v>4.4700000000000006</v>
      </c>
      <c r="L7" s="1">
        <v>44763</v>
      </c>
      <c r="M7" s="2">
        <v>0.55902777777777779</v>
      </c>
      <c r="N7" s="3">
        <v>4.8499999999999996</v>
      </c>
      <c r="O7" s="3">
        <v>4.8899999999999997</v>
      </c>
      <c r="P7" s="3">
        <v>4.8899999999999997</v>
      </c>
      <c r="Q7" s="3">
        <f t="shared" si="1"/>
        <v>4.876666666666666</v>
      </c>
      <c r="R7" s="7">
        <f t="shared" si="2"/>
        <v>0.4066666666666654</v>
      </c>
    </row>
    <row r="8" spans="1:19" x14ac:dyDescent="0.35">
      <c r="A8" t="s">
        <v>25</v>
      </c>
      <c r="B8" t="s">
        <v>18</v>
      </c>
      <c r="C8" t="s">
        <v>3</v>
      </c>
      <c r="D8">
        <v>60</v>
      </c>
      <c r="E8">
        <v>28.5</v>
      </c>
      <c r="F8" s="1">
        <v>44760</v>
      </c>
      <c r="G8" s="2">
        <v>0.8125</v>
      </c>
      <c r="H8" s="3">
        <v>4.3499999999999996</v>
      </c>
      <c r="I8" s="3">
        <v>4.3600000000000003</v>
      </c>
      <c r="J8" s="3">
        <v>4.28</v>
      </c>
      <c r="K8" s="3">
        <f t="shared" si="0"/>
        <v>4.330000000000001</v>
      </c>
      <c r="L8" s="1">
        <v>44761</v>
      </c>
      <c r="M8" s="2">
        <v>0.60416666666666663</v>
      </c>
      <c r="N8" s="3">
        <v>4.4000000000000004</v>
      </c>
      <c r="O8" s="3">
        <v>4.41</v>
      </c>
      <c r="P8" s="3">
        <v>4.38</v>
      </c>
      <c r="Q8" s="3">
        <f t="shared" si="1"/>
        <v>4.3966666666666674</v>
      </c>
      <c r="R8" s="5">
        <f t="shared" si="2"/>
        <v>6.666666666666643E-2</v>
      </c>
    </row>
    <row r="9" spans="1:19" x14ac:dyDescent="0.35">
      <c r="A9" t="s">
        <v>26</v>
      </c>
      <c r="B9" t="s">
        <v>18</v>
      </c>
      <c r="C9" t="s">
        <v>3</v>
      </c>
      <c r="D9">
        <v>8</v>
      </c>
      <c r="E9">
        <v>28.5</v>
      </c>
      <c r="F9" s="1">
        <v>44760</v>
      </c>
      <c r="G9" s="2">
        <v>0.79305555555555562</v>
      </c>
      <c r="H9" s="3">
        <v>5.42</v>
      </c>
      <c r="I9" s="3">
        <v>5.47</v>
      </c>
      <c r="J9" s="3">
        <v>5.45</v>
      </c>
      <c r="K9" s="3">
        <f t="shared" si="0"/>
        <v>5.4466666666666663</v>
      </c>
      <c r="L9" s="1">
        <v>44761</v>
      </c>
      <c r="M9" s="2">
        <v>0.5854166666666667</v>
      </c>
      <c r="N9" s="3">
        <v>6.43</v>
      </c>
      <c r="O9" s="3">
        <v>6.44</v>
      </c>
      <c r="P9" s="3">
        <v>6.51</v>
      </c>
      <c r="Q9" s="3">
        <f t="shared" si="1"/>
        <v>6.4600000000000009</v>
      </c>
      <c r="R9" s="7">
        <f t="shared" si="2"/>
        <v>1.0133333333333345</v>
      </c>
    </row>
    <row r="10" spans="1:19" x14ac:dyDescent="0.35">
      <c r="A10" t="s">
        <v>27</v>
      </c>
      <c r="B10" t="s">
        <v>18</v>
      </c>
      <c r="C10" t="s">
        <v>3</v>
      </c>
      <c r="D10">
        <v>61</v>
      </c>
      <c r="E10">
        <v>28.5</v>
      </c>
      <c r="F10" s="1">
        <v>44759</v>
      </c>
      <c r="G10" s="2">
        <v>0.80208333333333337</v>
      </c>
      <c r="H10" s="3">
        <v>4.66</v>
      </c>
      <c r="I10" s="3">
        <v>4.57</v>
      </c>
      <c r="J10" s="3">
        <v>4.6399999999999997</v>
      </c>
      <c r="K10" s="3">
        <f t="shared" si="0"/>
        <v>4.623333333333334</v>
      </c>
      <c r="L10" s="1">
        <v>44760</v>
      </c>
      <c r="M10" s="2">
        <v>0.52430555555555558</v>
      </c>
      <c r="N10" s="3">
        <v>5.0199999999999996</v>
      </c>
      <c r="O10" s="3">
        <v>5.01</v>
      </c>
      <c r="P10" s="3">
        <v>5</v>
      </c>
      <c r="Q10" s="3">
        <f t="shared" si="1"/>
        <v>5.01</v>
      </c>
      <c r="R10" s="7">
        <f t="shared" si="2"/>
        <v>0.38666666666666583</v>
      </c>
      <c r="S10" t="s">
        <v>107</v>
      </c>
    </row>
    <row r="11" spans="1:19" x14ac:dyDescent="0.35">
      <c r="A11" t="s">
        <v>28</v>
      </c>
      <c r="B11" t="s">
        <v>18</v>
      </c>
      <c r="C11" t="s">
        <v>3</v>
      </c>
      <c r="D11">
        <v>7</v>
      </c>
      <c r="E11">
        <v>28.5</v>
      </c>
      <c r="F11" s="1">
        <v>44761</v>
      </c>
      <c r="G11" s="2">
        <v>0.79375000000000007</v>
      </c>
      <c r="H11" s="3">
        <v>4.43</v>
      </c>
      <c r="I11" s="3">
        <v>4.4400000000000004</v>
      </c>
      <c r="J11" s="3">
        <v>4.45</v>
      </c>
      <c r="K11" s="3">
        <f t="shared" si="0"/>
        <v>4.4400000000000004</v>
      </c>
      <c r="L11" s="1">
        <v>44762</v>
      </c>
      <c r="M11" s="2">
        <v>0.57361111111111118</v>
      </c>
      <c r="N11" s="3">
        <v>4.83</v>
      </c>
      <c r="O11" s="3">
        <v>4.88</v>
      </c>
      <c r="P11" s="3">
        <v>4.87</v>
      </c>
      <c r="Q11" s="3">
        <f t="shared" si="1"/>
        <v>4.8600000000000003</v>
      </c>
      <c r="R11" s="7">
        <f t="shared" si="2"/>
        <v>0.41999999999999993</v>
      </c>
    </row>
    <row r="12" spans="1:19" x14ac:dyDescent="0.35">
      <c r="A12" t="s">
        <v>31</v>
      </c>
      <c r="B12" t="s">
        <v>32</v>
      </c>
      <c r="C12" t="s">
        <v>3</v>
      </c>
      <c r="D12">
        <v>6</v>
      </c>
      <c r="E12">
        <v>28.5</v>
      </c>
      <c r="F12" s="1">
        <v>44762</v>
      </c>
      <c r="G12" s="2">
        <v>0.64027777777777783</v>
      </c>
      <c r="H12" s="3">
        <v>5.09</v>
      </c>
      <c r="I12" s="3">
        <v>5.0999999999999996</v>
      </c>
      <c r="J12" s="3">
        <v>5.16</v>
      </c>
      <c r="K12" s="3">
        <f t="shared" si="0"/>
        <v>5.1166666666666663</v>
      </c>
      <c r="L12" s="1">
        <v>44763</v>
      </c>
      <c r="M12" s="2">
        <v>0.52361111111111114</v>
      </c>
      <c r="N12" s="3">
        <v>5.48</v>
      </c>
      <c r="O12" s="3">
        <v>5.53</v>
      </c>
      <c r="P12" s="3">
        <v>5.57</v>
      </c>
      <c r="Q12" s="3">
        <f t="shared" si="1"/>
        <v>5.5266666666666673</v>
      </c>
      <c r="R12" s="7">
        <f t="shared" si="2"/>
        <v>0.41000000000000103</v>
      </c>
    </row>
    <row r="13" spans="1:19" x14ac:dyDescent="0.35">
      <c r="A13" t="s">
        <v>33</v>
      </c>
      <c r="B13" t="s">
        <v>32</v>
      </c>
      <c r="C13" t="s">
        <v>3</v>
      </c>
      <c r="D13">
        <v>16</v>
      </c>
      <c r="E13">
        <v>28.5</v>
      </c>
      <c r="F13" s="1">
        <v>44762</v>
      </c>
      <c r="G13" s="2">
        <v>0.66805555555555562</v>
      </c>
      <c r="H13" s="3">
        <v>3.86</v>
      </c>
      <c r="I13" s="3">
        <v>3.81</v>
      </c>
      <c r="J13" s="3">
        <v>3.83</v>
      </c>
      <c r="K13" s="3">
        <f t="shared" si="0"/>
        <v>3.8333333333333335</v>
      </c>
      <c r="L13" s="1">
        <v>44763</v>
      </c>
      <c r="M13" s="2">
        <v>0.5493055555555556</v>
      </c>
      <c r="N13" s="3">
        <v>4.0999999999999996</v>
      </c>
      <c r="O13" s="3">
        <v>4.16</v>
      </c>
      <c r="P13" s="3">
        <v>4.16</v>
      </c>
      <c r="Q13" s="3">
        <f t="shared" si="1"/>
        <v>4.1399999999999997</v>
      </c>
      <c r="R13" s="7">
        <f t="shared" si="2"/>
        <v>0.3066666666666662</v>
      </c>
    </row>
    <row r="14" spans="1:19" x14ac:dyDescent="0.35">
      <c r="A14" t="s">
        <v>34</v>
      </c>
      <c r="B14" t="s">
        <v>32</v>
      </c>
      <c r="C14" t="s">
        <v>3</v>
      </c>
      <c r="D14">
        <v>32</v>
      </c>
      <c r="E14">
        <v>28.5</v>
      </c>
      <c r="F14" s="1">
        <v>30149</v>
      </c>
      <c r="G14" s="2">
        <v>0.81458333333333333</v>
      </c>
      <c r="H14" s="3">
        <v>5.08</v>
      </c>
      <c r="I14" s="3">
        <v>5.07</v>
      </c>
      <c r="J14" s="3">
        <v>5.08</v>
      </c>
      <c r="K14" s="3">
        <f t="shared" si="0"/>
        <v>5.0766666666666671</v>
      </c>
      <c r="L14" s="1">
        <v>44760</v>
      </c>
      <c r="M14" s="2">
        <v>0.53263888888888888</v>
      </c>
      <c r="N14" s="3">
        <v>5.14</v>
      </c>
      <c r="O14" s="3">
        <v>5.19</v>
      </c>
      <c r="P14" s="3">
        <v>5.16</v>
      </c>
      <c r="Q14" s="3">
        <f t="shared" si="1"/>
        <v>5.1633333333333331</v>
      </c>
      <c r="R14" s="5">
        <f t="shared" si="2"/>
        <v>8.6666666666666003E-2</v>
      </c>
      <c r="S14" t="s">
        <v>107</v>
      </c>
    </row>
    <row r="15" spans="1:19" x14ac:dyDescent="0.35">
      <c r="A15" t="s">
        <v>35</v>
      </c>
      <c r="B15" t="s">
        <v>32</v>
      </c>
      <c r="C15" t="s">
        <v>3</v>
      </c>
      <c r="D15">
        <v>62</v>
      </c>
      <c r="E15">
        <v>28.5</v>
      </c>
      <c r="F15" s="1">
        <v>44761</v>
      </c>
      <c r="G15" s="2">
        <v>0.76180555555555562</v>
      </c>
      <c r="H15" s="3">
        <v>4.18</v>
      </c>
      <c r="I15" s="3">
        <v>4.22</v>
      </c>
      <c r="J15" s="3">
        <v>4.21</v>
      </c>
      <c r="K15" s="3">
        <f t="shared" si="0"/>
        <v>4.2033333333333331</v>
      </c>
      <c r="L15" s="1">
        <v>44762</v>
      </c>
      <c r="M15" s="2">
        <v>0.54652777777777783</v>
      </c>
      <c r="N15" s="3">
        <v>4.53</v>
      </c>
      <c r="O15" s="3">
        <v>4.57</v>
      </c>
      <c r="P15" s="3">
        <v>4.57</v>
      </c>
      <c r="Q15" s="3">
        <f t="shared" si="1"/>
        <v>4.5566666666666675</v>
      </c>
      <c r="R15" s="7">
        <f t="shared" si="2"/>
        <v>0.35333333333333439</v>
      </c>
      <c r="S15" t="s">
        <v>108</v>
      </c>
    </row>
    <row r="16" spans="1:19" x14ac:dyDescent="0.35">
      <c r="A16" t="s">
        <v>36</v>
      </c>
      <c r="B16" t="s">
        <v>32</v>
      </c>
      <c r="C16" t="s">
        <v>3</v>
      </c>
      <c r="D16">
        <v>59</v>
      </c>
      <c r="E16">
        <v>28.5</v>
      </c>
      <c r="F16" s="1">
        <v>44762</v>
      </c>
      <c r="G16" s="2">
        <v>0.64861111111111114</v>
      </c>
      <c r="H16" s="3">
        <v>4.6399999999999997</v>
      </c>
      <c r="I16" s="3">
        <v>4.67</v>
      </c>
      <c r="J16" s="3">
        <v>4.63</v>
      </c>
      <c r="K16" s="3">
        <f t="shared" si="0"/>
        <v>4.6466666666666656</v>
      </c>
      <c r="L16" s="1">
        <v>44763</v>
      </c>
      <c r="M16" s="2">
        <v>0.53333333333333333</v>
      </c>
      <c r="N16" s="3">
        <v>5.5</v>
      </c>
      <c r="O16" s="3">
        <v>5.51</v>
      </c>
      <c r="P16" s="3">
        <v>5.55</v>
      </c>
      <c r="Q16" s="3">
        <f t="shared" si="1"/>
        <v>5.52</v>
      </c>
      <c r="R16" s="7">
        <f t="shared" si="2"/>
        <v>0.87333333333333396</v>
      </c>
    </row>
    <row r="17" spans="1:19" x14ac:dyDescent="0.35">
      <c r="A17" t="s">
        <v>37</v>
      </c>
      <c r="B17" t="s">
        <v>32</v>
      </c>
      <c r="C17" t="s">
        <v>3</v>
      </c>
      <c r="D17">
        <v>20</v>
      </c>
      <c r="E17">
        <v>28.5</v>
      </c>
      <c r="F17" s="1">
        <v>44762</v>
      </c>
      <c r="G17" s="2">
        <v>0.69027777777777777</v>
      </c>
      <c r="H17" s="3">
        <v>4.2300000000000004</v>
      </c>
      <c r="I17" s="3">
        <v>4.17</v>
      </c>
      <c r="J17" s="3">
        <v>4.26</v>
      </c>
      <c r="K17" s="3">
        <f t="shared" si="0"/>
        <v>4.22</v>
      </c>
      <c r="L17" s="1">
        <v>44763</v>
      </c>
      <c r="M17" s="2">
        <v>0.5708333333333333</v>
      </c>
      <c r="N17" s="3">
        <v>4.41</v>
      </c>
      <c r="O17" s="3">
        <v>4.4800000000000004</v>
      </c>
      <c r="P17" s="3">
        <v>4.46</v>
      </c>
      <c r="Q17" s="3">
        <f t="shared" si="1"/>
        <v>4.45</v>
      </c>
      <c r="R17" s="6">
        <f t="shared" si="2"/>
        <v>0.23000000000000043</v>
      </c>
      <c r="S17" t="s">
        <v>108</v>
      </c>
    </row>
    <row r="18" spans="1:19" x14ac:dyDescent="0.35">
      <c r="A18" t="s">
        <v>38</v>
      </c>
      <c r="B18" t="s">
        <v>32</v>
      </c>
      <c r="C18" t="s">
        <v>3</v>
      </c>
      <c r="D18">
        <v>10</v>
      </c>
      <c r="E18">
        <v>28.5</v>
      </c>
      <c r="F18" s="1">
        <v>44763</v>
      </c>
      <c r="G18" s="2">
        <v>0.67499999999999993</v>
      </c>
      <c r="H18" s="3">
        <v>4.6100000000000003</v>
      </c>
      <c r="I18" s="3">
        <v>4.5599999999999996</v>
      </c>
      <c r="J18" s="3">
        <v>4.62</v>
      </c>
      <c r="K18" s="3">
        <f t="shared" si="0"/>
        <v>4.5966666666666667</v>
      </c>
      <c r="L18" s="1">
        <v>44764</v>
      </c>
      <c r="M18" s="2">
        <v>0.43333333333333335</v>
      </c>
      <c r="N18" s="3">
        <v>4.83</v>
      </c>
      <c r="O18" s="3">
        <v>4.83</v>
      </c>
      <c r="P18" s="3">
        <v>4.8099999999999996</v>
      </c>
      <c r="Q18" s="3">
        <f t="shared" si="1"/>
        <v>4.8233333333333333</v>
      </c>
      <c r="R18" s="6">
        <f>Q18-K18</f>
        <v>0.22666666666666657</v>
      </c>
    </row>
    <row r="19" spans="1:19" x14ac:dyDescent="0.35">
      <c r="A19" t="s">
        <v>39</v>
      </c>
      <c r="B19" t="s">
        <v>32</v>
      </c>
      <c r="C19" t="s">
        <v>3</v>
      </c>
      <c r="D19">
        <v>28</v>
      </c>
      <c r="E19">
        <v>28.5</v>
      </c>
      <c r="F19" s="1">
        <v>44761</v>
      </c>
      <c r="G19" s="2">
        <v>0.77777777777777779</v>
      </c>
      <c r="H19" s="3">
        <v>4.4800000000000004</v>
      </c>
      <c r="I19" s="3">
        <v>4.51</v>
      </c>
      <c r="J19" s="3">
        <v>4.51</v>
      </c>
      <c r="K19" s="3">
        <f t="shared" ref="K19:K42" si="3">AVERAGE(H19:J19)</f>
        <v>4.5</v>
      </c>
      <c r="L19" s="1">
        <v>44762</v>
      </c>
      <c r="M19" s="2">
        <v>0.56111111111111112</v>
      </c>
      <c r="N19" s="3">
        <v>5.09</v>
      </c>
      <c r="O19" s="3">
        <v>5.0599999999999996</v>
      </c>
      <c r="P19" s="3">
        <v>5.1100000000000003</v>
      </c>
      <c r="Q19" s="3">
        <f t="shared" ref="Q19:Q42" si="4">AVERAGE(N19:P19)</f>
        <v>5.086666666666666</v>
      </c>
      <c r="R19" s="7">
        <f t="shared" ref="R19:R42" si="5">Q19-K19</f>
        <v>0.586666666666666</v>
      </c>
    </row>
    <row r="20" spans="1:19" x14ac:dyDescent="0.35">
      <c r="A20" t="s">
        <v>40</v>
      </c>
      <c r="B20" t="s">
        <v>41</v>
      </c>
      <c r="C20" t="s">
        <v>3</v>
      </c>
      <c r="D20">
        <v>34</v>
      </c>
      <c r="E20">
        <v>28.5</v>
      </c>
      <c r="F20" s="1">
        <v>44761</v>
      </c>
      <c r="G20" s="2">
        <v>0.75277777777777777</v>
      </c>
      <c r="H20" s="3">
        <v>4.8899999999999997</v>
      </c>
      <c r="I20" s="3">
        <v>4.93</v>
      </c>
      <c r="J20" s="3">
        <v>4.8600000000000003</v>
      </c>
      <c r="K20" s="3">
        <f t="shared" si="3"/>
        <v>4.8933333333333335</v>
      </c>
      <c r="L20" s="1">
        <v>44762</v>
      </c>
      <c r="M20" s="2">
        <v>0.53819444444444442</v>
      </c>
      <c r="N20" s="3">
        <v>5.37</v>
      </c>
      <c r="O20" s="3">
        <v>5.29</v>
      </c>
      <c r="P20" s="3">
        <v>5.28</v>
      </c>
      <c r="Q20" s="3">
        <f t="shared" si="4"/>
        <v>5.3133333333333335</v>
      </c>
      <c r="R20" s="7">
        <f t="shared" si="5"/>
        <v>0.41999999999999993</v>
      </c>
    </row>
    <row r="21" spans="1:19" x14ac:dyDescent="0.35">
      <c r="A21" t="s">
        <v>42</v>
      </c>
      <c r="B21" t="s">
        <v>41</v>
      </c>
      <c r="C21" t="s">
        <v>3</v>
      </c>
      <c r="D21">
        <v>52</v>
      </c>
      <c r="E21">
        <v>28.5</v>
      </c>
      <c r="F21" s="1">
        <v>44762</v>
      </c>
      <c r="G21" s="2">
        <v>0.63472222222222219</v>
      </c>
      <c r="H21" s="3">
        <v>4.67</v>
      </c>
      <c r="I21" s="3">
        <v>4.7</v>
      </c>
      <c r="J21" s="3">
        <v>4.68</v>
      </c>
      <c r="K21" s="3">
        <f t="shared" si="3"/>
        <v>4.6833333333333336</v>
      </c>
      <c r="L21" s="1">
        <v>44763</v>
      </c>
      <c r="M21" s="2">
        <v>0.51874999999999993</v>
      </c>
      <c r="N21" s="3">
        <v>4.72</v>
      </c>
      <c r="O21" s="3">
        <v>4.7699999999999996</v>
      </c>
      <c r="P21" s="3">
        <v>4.79</v>
      </c>
      <c r="Q21" s="3">
        <f t="shared" si="4"/>
        <v>4.7599999999999989</v>
      </c>
      <c r="R21" s="5">
        <f t="shared" si="5"/>
        <v>7.6666666666665328E-2</v>
      </c>
    </row>
    <row r="22" spans="1:19" x14ac:dyDescent="0.35">
      <c r="A22" t="s">
        <v>43</v>
      </c>
      <c r="B22" t="s">
        <v>41</v>
      </c>
      <c r="C22" t="s">
        <v>3</v>
      </c>
      <c r="D22">
        <v>43</v>
      </c>
      <c r="E22">
        <v>28.5</v>
      </c>
      <c r="F22" s="1">
        <v>44761</v>
      </c>
      <c r="G22" s="2">
        <v>0.7715277777777777</v>
      </c>
      <c r="H22" s="3">
        <v>4.2699999999999996</v>
      </c>
      <c r="I22" s="3">
        <v>4.21</v>
      </c>
      <c r="J22" s="3">
        <v>4.2</v>
      </c>
      <c r="K22" s="3">
        <f t="shared" si="3"/>
        <v>4.2266666666666666</v>
      </c>
      <c r="L22" s="1">
        <v>44762</v>
      </c>
      <c r="M22" s="2">
        <v>0.55625000000000002</v>
      </c>
      <c r="N22" s="3">
        <v>4.8099999999999996</v>
      </c>
      <c r="O22" s="3">
        <v>4.83</v>
      </c>
      <c r="P22" s="3">
        <v>4.8899999999999997</v>
      </c>
      <c r="Q22" s="3">
        <f t="shared" si="4"/>
        <v>4.8433333333333337</v>
      </c>
      <c r="R22" s="7">
        <f t="shared" si="5"/>
        <v>0.61666666666666714</v>
      </c>
    </row>
    <row r="23" spans="1:19" x14ac:dyDescent="0.35">
      <c r="A23" t="s">
        <v>44</v>
      </c>
      <c r="B23" t="s">
        <v>41</v>
      </c>
      <c r="C23" t="s">
        <v>3</v>
      </c>
      <c r="D23">
        <v>18</v>
      </c>
      <c r="E23">
        <v>28.5</v>
      </c>
      <c r="F23" s="1">
        <v>44761</v>
      </c>
      <c r="G23" s="2">
        <v>0.75694444444444453</v>
      </c>
      <c r="H23" s="3">
        <v>3.5</v>
      </c>
      <c r="I23" s="3">
        <v>3.5</v>
      </c>
      <c r="J23" s="3">
        <v>3.51</v>
      </c>
      <c r="K23" s="3">
        <f t="shared" si="3"/>
        <v>3.5033333333333334</v>
      </c>
      <c r="L23" s="1">
        <v>44762</v>
      </c>
      <c r="M23" s="2">
        <v>0.54166666666666663</v>
      </c>
      <c r="N23" s="3">
        <v>3.67</v>
      </c>
      <c r="O23" s="3">
        <v>3.69</v>
      </c>
      <c r="P23" s="3">
        <v>3.65</v>
      </c>
      <c r="Q23" s="3">
        <f t="shared" si="4"/>
        <v>3.67</v>
      </c>
      <c r="R23" s="5">
        <f t="shared" si="5"/>
        <v>0.16666666666666652</v>
      </c>
    </row>
    <row r="24" spans="1:19" x14ac:dyDescent="0.35">
      <c r="A24" t="s">
        <v>45</v>
      </c>
      <c r="B24" t="s">
        <v>41</v>
      </c>
      <c r="C24" t="s">
        <v>3</v>
      </c>
      <c r="D24">
        <v>46</v>
      </c>
      <c r="E24">
        <v>28.5</v>
      </c>
      <c r="F24" s="1">
        <v>44762</v>
      </c>
      <c r="G24" s="2">
        <v>0.65347222222222223</v>
      </c>
      <c r="H24" s="3">
        <v>5.52</v>
      </c>
      <c r="I24" s="3">
        <v>5.56</v>
      </c>
      <c r="J24" s="3">
        <v>5.59</v>
      </c>
      <c r="K24" s="3">
        <f t="shared" si="3"/>
        <v>5.5566666666666658</v>
      </c>
      <c r="L24" s="1">
        <v>44763</v>
      </c>
      <c r="M24" s="2">
        <v>0.53749999999999998</v>
      </c>
      <c r="N24" s="3">
        <v>6.01</v>
      </c>
      <c r="O24" s="3">
        <v>6.09</v>
      </c>
      <c r="P24" s="3">
        <v>6.05</v>
      </c>
      <c r="Q24" s="3">
        <f t="shared" si="4"/>
        <v>6.05</v>
      </c>
      <c r="R24" s="7">
        <f t="shared" si="5"/>
        <v>0.49333333333333407</v>
      </c>
    </row>
    <row r="25" spans="1:19" x14ac:dyDescent="0.35">
      <c r="A25" t="s">
        <v>46</v>
      </c>
      <c r="B25" t="s">
        <v>41</v>
      </c>
      <c r="C25" t="s">
        <v>3</v>
      </c>
      <c r="D25">
        <v>29</v>
      </c>
      <c r="E25">
        <v>28.5</v>
      </c>
      <c r="F25" s="1">
        <v>44760</v>
      </c>
      <c r="G25" s="2">
        <v>0.80763888888888891</v>
      </c>
      <c r="H25" s="3">
        <v>4.5999999999999996</v>
      </c>
      <c r="I25" s="3">
        <v>4.6399999999999997</v>
      </c>
      <c r="J25" s="3">
        <v>4.6100000000000003</v>
      </c>
      <c r="K25" s="3">
        <f t="shared" si="3"/>
        <v>4.6166666666666663</v>
      </c>
      <c r="L25" s="1">
        <v>44761</v>
      </c>
      <c r="M25" s="2">
        <v>0.6</v>
      </c>
      <c r="N25" s="3">
        <v>4.82</v>
      </c>
      <c r="O25" s="3">
        <v>4.78</v>
      </c>
      <c r="P25" s="3">
        <v>4.78</v>
      </c>
      <c r="Q25" s="3">
        <f t="shared" si="4"/>
        <v>4.7933333333333339</v>
      </c>
      <c r="R25" s="5">
        <f t="shared" si="5"/>
        <v>0.17666666666666764</v>
      </c>
    </row>
    <row r="26" spans="1:19" x14ac:dyDescent="0.35">
      <c r="A26" t="s">
        <v>47</v>
      </c>
      <c r="B26" t="s">
        <v>41</v>
      </c>
      <c r="C26" t="s">
        <v>3</v>
      </c>
      <c r="D26">
        <v>55</v>
      </c>
      <c r="E26">
        <v>28.5</v>
      </c>
      <c r="F26" s="1">
        <v>44761</v>
      </c>
      <c r="G26" s="2">
        <v>0.74444444444444446</v>
      </c>
      <c r="H26" s="3">
        <v>4.45</v>
      </c>
      <c r="I26" s="3">
        <v>4.59</v>
      </c>
      <c r="J26" s="3">
        <v>4.5599999999999996</v>
      </c>
      <c r="K26" s="3">
        <f t="shared" si="3"/>
        <v>4.5333333333333323</v>
      </c>
      <c r="L26" s="1">
        <v>44762</v>
      </c>
      <c r="M26" s="2">
        <v>0.53055555555555556</v>
      </c>
      <c r="N26" s="3">
        <v>4.42</v>
      </c>
      <c r="O26" s="3">
        <v>4.47</v>
      </c>
      <c r="P26" s="3">
        <v>4.43</v>
      </c>
      <c r="Q26" s="3">
        <f t="shared" si="4"/>
        <v>4.4400000000000004</v>
      </c>
      <c r="R26" s="8">
        <f t="shared" si="5"/>
        <v>-9.3333333333331936E-2</v>
      </c>
      <c r="S26" t="s">
        <v>108</v>
      </c>
    </row>
    <row r="27" spans="1:19" x14ac:dyDescent="0.35">
      <c r="A27" t="s">
        <v>48</v>
      </c>
      <c r="B27" t="s">
        <v>41</v>
      </c>
      <c r="C27" t="s">
        <v>3</v>
      </c>
      <c r="D27">
        <v>30</v>
      </c>
      <c r="E27">
        <v>28.5</v>
      </c>
      <c r="F27" s="1">
        <v>44761</v>
      </c>
      <c r="G27" s="2">
        <v>0.74861111111111101</v>
      </c>
      <c r="H27" s="3">
        <v>5.15</v>
      </c>
      <c r="I27" s="3">
        <v>5.09</v>
      </c>
      <c r="J27" s="3">
        <v>5.0599999999999996</v>
      </c>
      <c r="K27" s="3">
        <f t="shared" si="3"/>
        <v>5.1000000000000005</v>
      </c>
      <c r="L27" s="1">
        <v>44762</v>
      </c>
      <c r="M27" s="2">
        <v>0.53402777777777777</v>
      </c>
      <c r="N27" s="3">
        <v>5.96</v>
      </c>
      <c r="O27" s="3">
        <v>5.91</v>
      </c>
      <c r="P27" s="3">
        <v>5.95</v>
      </c>
      <c r="Q27" s="3">
        <f t="shared" si="4"/>
        <v>5.94</v>
      </c>
      <c r="R27" s="7">
        <f t="shared" si="5"/>
        <v>0.83999999999999986</v>
      </c>
      <c r="S27" t="s">
        <v>108</v>
      </c>
    </row>
    <row r="28" spans="1:19" x14ac:dyDescent="0.35">
      <c r="A28" t="s">
        <v>49</v>
      </c>
      <c r="B28" t="s">
        <v>41</v>
      </c>
      <c r="C28" t="s">
        <v>3</v>
      </c>
      <c r="D28">
        <v>44</v>
      </c>
      <c r="E28">
        <v>28.5</v>
      </c>
      <c r="F28" s="1">
        <v>37454</v>
      </c>
      <c r="G28" s="2">
        <v>0.80972222222222223</v>
      </c>
      <c r="H28" s="3">
        <v>4.5999999999999996</v>
      </c>
      <c r="I28" s="3">
        <v>4.67</v>
      </c>
      <c r="J28" s="3">
        <v>4.66</v>
      </c>
      <c r="K28" s="3">
        <f t="shared" si="3"/>
        <v>4.6433333333333335</v>
      </c>
      <c r="L28" s="1">
        <v>44760</v>
      </c>
      <c r="M28" s="2">
        <v>0.52708333333333335</v>
      </c>
      <c r="N28" s="3">
        <v>5.04</v>
      </c>
      <c r="O28" s="3">
        <v>5.0599999999999996</v>
      </c>
      <c r="P28" s="3">
        <v>5.1100000000000003</v>
      </c>
      <c r="Q28" s="3">
        <f t="shared" si="4"/>
        <v>5.07</v>
      </c>
      <c r="R28" s="7">
        <f t="shared" si="5"/>
        <v>0.42666666666666675</v>
      </c>
      <c r="S28" t="s">
        <v>107</v>
      </c>
    </row>
    <row r="29" spans="1:19" x14ac:dyDescent="0.35">
      <c r="A29" t="s">
        <v>50</v>
      </c>
      <c r="B29" t="s">
        <v>41</v>
      </c>
      <c r="C29" t="s">
        <v>3</v>
      </c>
      <c r="D29">
        <v>21</v>
      </c>
      <c r="E29">
        <v>28.5</v>
      </c>
      <c r="F29" s="1">
        <v>44760</v>
      </c>
      <c r="G29" s="2">
        <v>0.78541666666666676</v>
      </c>
      <c r="H29" s="3">
        <v>4.2300000000000004</v>
      </c>
      <c r="I29" s="3">
        <v>4.2300000000000004</v>
      </c>
      <c r="J29" s="3">
        <v>4.2300000000000004</v>
      </c>
      <c r="K29" s="3">
        <f t="shared" si="3"/>
        <v>4.2300000000000004</v>
      </c>
      <c r="L29" s="1">
        <v>44761</v>
      </c>
      <c r="M29" s="2">
        <v>0.5756944444444444</v>
      </c>
      <c r="N29" s="3">
        <v>4.5599999999999996</v>
      </c>
      <c r="O29" s="3">
        <v>4.58</v>
      </c>
      <c r="P29" s="3">
        <v>4.57</v>
      </c>
      <c r="Q29" s="3">
        <f t="shared" si="4"/>
        <v>4.57</v>
      </c>
      <c r="R29" s="7">
        <f t="shared" si="5"/>
        <v>0.33999999999999986</v>
      </c>
    </row>
    <row r="30" spans="1:19" x14ac:dyDescent="0.35">
      <c r="A30" t="s">
        <v>51</v>
      </c>
      <c r="B30" t="s">
        <v>52</v>
      </c>
      <c r="C30" t="s">
        <v>4</v>
      </c>
      <c r="D30">
        <v>50</v>
      </c>
      <c r="E30">
        <v>28.5</v>
      </c>
      <c r="F30" s="1">
        <v>44762</v>
      </c>
      <c r="G30" s="2">
        <v>0.65763888888888888</v>
      </c>
      <c r="H30" s="3">
        <v>4.4000000000000004</v>
      </c>
      <c r="I30" s="3">
        <v>4.3899999999999997</v>
      </c>
      <c r="J30" s="3">
        <v>4.4400000000000004</v>
      </c>
      <c r="K30" s="3">
        <f t="shared" si="3"/>
        <v>4.41</v>
      </c>
      <c r="L30" s="1">
        <v>44763</v>
      </c>
      <c r="M30" s="2">
        <v>0.54097222222222219</v>
      </c>
      <c r="N30" s="3">
        <v>4.63</v>
      </c>
      <c r="O30" s="3">
        <v>4.6399999999999997</v>
      </c>
      <c r="P30" s="3">
        <v>4.58</v>
      </c>
      <c r="Q30" s="3">
        <f t="shared" si="4"/>
        <v>4.6166666666666663</v>
      </c>
      <c r="R30" s="6">
        <f t="shared" si="5"/>
        <v>0.20666666666666611</v>
      </c>
    </row>
    <row r="31" spans="1:19" x14ac:dyDescent="0.35">
      <c r="A31" t="s">
        <v>53</v>
      </c>
      <c r="B31" t="s">
        <v>52</v>
      </c>
      <c r="C31" t="s">
        <v>4</v>
      </c>
      <c r="D31">
        <v>57</v>
      </c>
      <c r="E31">
        <v>28.5</v>
      </c>
      <c r="F31" s="1">
        <v>44762</v>
      </c>
      <c r="G31" s="2">
        <v>0.66319444444444442</v>
      </c>
      <c r="H31" s="3">
        <v>5.0599999999999996</v>
      </c>
      <c r="I31" s="3">
        <v>5.0199999999999996</v>
      </c>
      <c r="J31" s="3">
        <v>5.0599999999999996</v>
      </c>
      <c r="K31" s="3">
        <f t="shared" si="3"/>
        <v>5.046666666666666</v>
      </c>
      <c r="L31" s="1">
        <v>44763</v>
      </c>
      <c r="M31" s="2">
        <v>0.54583333333333328</v>
      </c>
      <c r="N31" s="3">
        <v>5.58</v>
      </c>
      <c r="O31" s="3">
        <v>5.59</v>
      </c>
      <c r="P31" s="3">
        <v>5.64</v>
      </c>
      <c r="Q31" s="3">
        <f t="shared" si="4"/>
        <v>5.6033333333333326</v>
      </c>
      <c r="R31" s="7">
        <f t="shared" si="5"/>
        <v>0.55666666666666664</v>
      </c>
    </row>
    <row r="32" spans="1:19" x14ac:dyDescent="0.35">
      <c r="A32" t="s">
        <v>54</v>
      </c>
      <c r="B32" t="s">
        <v>52</v>
      </c>
      <c r="C32" t="s">
        <v>4</v>
      </c>
      <c r="D32">
        <v>24</v>
      </c>
      <c r="E32">
        <v>28.5</v>
      </c>
      <c r="F32" s="1">
        <v>44762</v>
      </c>
      <c r="G32" s="2">
        <v>0.68194444444444446</v>
      </c>
      <c r="H32" s="3">
        <v>4.83</v>
      </c>
      <c r="I32" s="3">
        <v>4.83</v>
      </c>
      <c r="J32" s="3">
        <v>4.82</v>
      </c>
      <c r="K32" s="3">
        <f t="shared" si="3"/>
        <v>4.8266666666666671</v>
      </c>
      <c r="L32" s="1">
        <v>44763</v>
      </c>
      <c r="M32" s="2">
        <v>0.56180555555555556</v>
      </c>
      <c r="N32" s="3">
        <v>4.8600000000000003</v>
      </c>
      <c r="O32" s="3">
        <v>4.8600000000000003</v>
      </c>
      <c r="P32" s="3">
        <v>4.8099999999999996</v>
      </c>
      <c r="Q32" s="3">
        <f t="shared" si="4"/>
        <v>4.8433333333333337</v>
      </c>
      <c r="R32" s="5">
        <f t="shared" si="5"/>
        <v>1.6666666666666607E-2</v>
      </c>
    </row>
    <row r="33" spans="1:19" x14ac:dyDescent="0.35">
      <c r="A33" t="s">
        <v>56</v>
      </c>
      <c r="B33" t="s">
        <v>52</v>
      </c>
      <c r="C33" t="s">
        <v>4</v>
      </c>
      <c r="D33">
        <v>14</v>
      </c>
      <c r="E33">
        <v>28.5</v>
      </c>
      <c r="F33" s="1">
        <v>22844</v>
      </c>
      <c r="G33" s="2">
        <v>0.81944444444444453</v>
      </c>
      <c r="H33" s="3">
        <v>3.99</v>
      </c>
      <c r="I33" s="3">
        <v>3.92</v>
      </c>
      <c r="J33" s="3">
        <v>3.93</v>
      </c>
      <c r="K33" s="3">
        <f t="shared" si="3"/>
        <v>3.9466666666666668</v>
      </c>
      <c r="L33" s="1">
        <v>44760</v>
      </c>
      <c r="M33" s="2">
        <v>0.53680555555555554</v>
      </c>
      <c r="N33" s="3">
        <v>3.44</v>
      </c>
      <c r="O33" s="3">
        <v>3.42</v>
      </c>
      <c r="P33" s="3">
        <v>3.4</v>
      </c>
      <c r="Q33" s="3">
        <f t="shared" si="4"/>
        <v>3.42</v>
      </c>
      <c r="R33" s="9">
        <f t="shared" si="5"/>
        <v>-0.52666666666666684</v>
      </c>
      <c r="S33" t="s">
        <v>107</v>
      </c>
    </row>
    <row r="34" spans="1:19" x14ac:dyDescent="0.35">
      <c r="A34" t="s">
        <v>57</v>
      </c>
      <c r="B34" t="s">
        <v>52</v>
      </c>
      <c r="C34" t="s">
        <v>4</v>
      </c>
      <c r="D34">
        <v>48</v>
      </c>
      <c r="E34">
        <v>28.5</v>
      </c>
      <c r="F34" s="1">
        <v>44760</v>
      </c>
      <c r="G34" s="2">
        <v>0.79722222222222217</v>
      </c>
      <c r="H34" s="3">
        <v>5.0199999999999996</v>
      </c>
      <c r="I34" s="3">
        <v>5.05</v>
      </c>
      <c r="J34" s="3">
        <v>5.07</v>
      </c>
      <c r="K34" s="3">
        <f t="shared" si="3"/>
        <v>5.0466666666666669</v>
      </c>
      <c r="L34" s="1">
        <v>44761</v>
      </c>
      <c r="M34" s="2">
        <v>0.59027777777777779</v>
      </c>
      <c r="N34" s="3">
        <v>5.3</v>
      </c>
      <c r="O34" s="3">
        <v>5.25</v>
      </c>
      <c r="P34" s="3">
        <v>5.24</v>
      </c>
      <c r="Q34" s="3">
        <f t="shared" si="4"/>
        <v>5.2633333333333336</v>
      </c>
      <c r="R34" s="6">
        <f t="shared" si="5"/>
        <v>0.21666666666666679</v>
      </c>
    </row>
    <row r="35" spans="1:19" x14ac:dyDescent="0.35">
      <c r="A35" t="s">
        <v>58</v>
      </c>
      <c r="B35" t="s">
        <v>52</v>
      </c>
      <c r="C35" t="s">
        <v>4</v>
      </c>
      <c r="D35">
        <v>15</v>
      </c>
      <c r="E35">
        <v>28.5</v>
      </c>
      <c r="F35" s="1">
        <v>44760</v>
      </c>
      <c r="G35" s="2">
        <v>0.77569444444444446</v>
      </c>
      <c r="H35" s="3">
        <v>4.46</v>
      </c>
      <c r="I35" s="3">
        <v>4.4000000000000004</v>
      </c>
      <c r="J35" s="3">
        <v>4.43</v>
      </c>
      <c r="K35" s="3">
        <f t="shared" si="3"/>
        <v>4.43</v>
      </c>
      <c r="L35" s="1">
        <v>44761</v>
      </c>
      <c r="M35" s="2">
        <v>0.56527777777777777</v>
      </c>
      <c r="N35" s="3">
        <v>4.76</v>
      </c>
      <c r="O35" s="3">
        <v>4.84</v>
      </c>
      <c r="P35" s="3">
        <v>4.84</v>
      </c>
      <c r="Q35" s="3">
        <f t="shared" si="4"/>
        <v>4.8133333333333335</v>
      </c>
      <c r="R35" s="7">
        <f t="shared" si="5"/>
        <v>0.38333333333333375</v>
      </c>
    </row>
    <row r="36" spans="1:19" x14ac:dyDescent="0.35">
      <c r="A36" t="s">
        <v>59</v>
      </c>
      <c r="B36" t="s">
        <v>52</v>
      </c>
      <c r="C36" t="s">
        <v>4</v>
      </c>
      <c r="D36">
        <v>54</v>
      </c>
      <c r="E36">
        <v>28.5</v>
      </c>
      <c r="F36" s="1">
        <v>44760</v>
      </c>
      <c r="G36" s="2">
        <v>0.80138888888888893</v>
      </c>
      <c r="H36" s="3">
        <v>3.64</v>
      </c>
      <c r="I36" s="3">
        <v>3.61</v>
      </c>
      <c r="J36" s="3">
        <v>3.56</v>
      </c>
      <c r="K36" s="3">
        <f t="shared" si="3"/>
        <v>3.6033333333333335</v>
      </c>
      <c r="L36" s="1">
        <v>44761</v>
      </c>
      <c r="M36" s="2">
        <v>0.59513888888888888</v>
      </c>
      <c r="N36" s="3">
        <v>3.75</v>
      </c>
      <c r="O36" s="3">
        <v>3.71</v>
      </c>
      <c r="P36" s="3">
        <v>3.74</v>
      </c>
      <c r="Q36" s="3">
        <f t="shared" si="4"/>
        <v>3.7333333333333329</v>
      </c>
      <c r="R36" s="5">
        <f t="shared" si="5"/>
        <v>0.12999999999999945</v>
      </c>
    </row>
    <row r="37" spans="1:19" x14ac:dyDescent="0.35">
      <c r="A37" t="s">
        <v>60</v>
      </c>
      <c r="B37" t="s">
        <v>61</v>
      </c>
      <c r="C37" t="s">
        <v>4</v>
      </c>
      <c r="D37">
        <v>11</v>
      </c>
      <c r="E37">
        <v>28.5</v>
      </c>
      <c r="F37" s="1">
        <v>44760</v>
      </c>
      <c r="G37" s="2">
        <v>0.78055555555555556</v>
      </c>
      <c r="H37" s="3">
        <v>4.0999999999999996</v>
      </c>
      <c r="I37" s="3">
        <v>4.01</v>
      </c>
      <c r="J37" s="3">
        <v>4.05</v>
      </c>
      <c r="K37" s="3">
        <f t="shared" si="3"/>
        <v>4.0533333333333337</v>
      </c>
      <c r="L37" s="1">
        <v>44761</v>
      </c>
      <c r="M37" s="2">
        <v>0.57013888888888886</v>
      </c>
      <c r="N37" s="3">
        <v>4.21</v>
      </c>
      <c r="O37" s="3">
        <v>4.2300000000000004</v>
      </c>
      <c r="P37" s="3">
        <v>4.2300000000000004</v>
      </c>
      <c r="Q37" s="3">
        <f t="shared" si="4"/>
        <v>4.2233333333333336</v>
      </c>
      <c r="R37" s="6">
        <f t="shared" si="5"/>
        <v>0.16999999999999993</v>
      </c>
      <c r="S37" t="s">
        <v>108</v>
      </c>
    </row>
    <row r="38" spans="1:19" x14ac:dyDescent="0.35">
      <c r="A38" t="s">
        <v>62</v>
      </c>
      <c r="B38" t="s">
        <v>61</v>
      </c>
      <c r="C38" t="s">
        <v>4</v>
      </c>
      <c r="D38">
        <v>38</v>
      </c>
      <c r="E38">
        <v>28.5</v>
      </c>
      <c r="F38" s="1">
        <v>44763</v>
      </c>
      <c r="G38" s="2">
        <v>0.67986111111111114</v>
      </c>
      <c r="H38" s="3">
        <v>4.93</v>
      </c>
      <c r="I38" s="3">
        <v>4.88</v>
      </c>
      <c r="J38" s="3">
        <v>4.9000000000000004</v>
      </c>
      <c r="K38" s="3">
        <f t="shared" si="3"/>
        <v>4.9033333333333333</v>
      </c>
      <c r="L38" s="1">
        <v>44764</v>
      </c>
      <c r="M38" s="2">
        <v>0.4381944444444445</v>
      </c>
      <c r="N38" s="3">
        <v>4.95</v>
      </c>
      <c r="O38" s="3">
        <v>4.99</v>
      </c>
      <c r="P38" s="3">
        <v>4.99</v>
      </c>
      <c r="Q38" s="3">
        <f t="shared" si="4"/>
        <v>4.9766666666666675</v>
      </c>
      <c r="R38" s="5">
        <f>Q38-K38</f>
        <v>7.3333333333334139E-2</v>
      </c>
    </row>
    <row r="39" spans="1:19" x14ac:dyDescent="0.35">
      <c r="A39" t="s">
        <v>63</v>
      </c>
      <c r="B39" t="s">
        <v>61</v>
      </c>
      <c r="C39" t="s">
        <v>4</v>
      </c>
      <c r="D39">
        <v>22</v>
      </c>
      <c r="E39">
        <v>28.5</v>
      </c>
      <c r="F39" s="1">
        <v>44762</v>
      </c>
      <c r="G39" s="2">
        <v>0.68680555555555556</v>
      </c>
      <c r="H39" s="3">
        <v>4.21</v>
      </c>
      <c r="I39" s="3">
        <v>4.21</v>
      </c>
      <c r="J39" s="3">
        <v>4.18</v>
      </c>
      <c r="K39" s="3">
        <f t="shared" si="3"/>
        <v>4.2</v>
      </c>
      <c r="L39" s="1">
        <v>44763</v>
      </c>
      <c r="M39" s="2">
        <v>0.56597222222222221</v>
      </c>
      <c r="N39" s="3">
        <v>4.84</v>
      </c>
      <c r="O39" s="3">
        <v>4.82</v>
      </c>
      <c r="P39" s="3">
        <v>4.8899999999999997</v>
      </c>
      <c r="Q39" s="3">
        <f t="shared" si="4"/>
        <v>4.8500000000000005</v>
      </c>
      <c r="R39" s="7">
        <f t="shared" si="5"/>
        <v>0.65000000000000036</v>
      </c>
    </row>
    <row r="40" spans="1:19" x14ac:dyDescent="0.35">
      <c r="A40" t="s">
        <v>64</v>
      </c>
      <c r="B40" t="s">
        <v>61</v>
      </c>
      <c r="C40" t="s">
        <v>4</v>
      </c>
      <c r="D40">
        <v>1</v>
      </c>
      <c r="E40">
        <v>28.5</v>
      </c>
      <c r="F40" s="1">
        <v>44761</v>
      </c>
      <c r="G40" s="2">
        <v>0.78263888888888899</v>
      </c>
      <c r="H40" s="3">
        <v>3.12</v>
      </c>
      <c r="I40" s="3">
        <v>3.12</v>
      </c>
      <c r="J40" s="3">
        <v>3.12</v>
      </c>
      <c r="K40" s="3">
        <f t="shared" si="3"/>
        <v>3.1199999999999997</v>
      </c>
      <c r="L40" s="1">
        <v>44762</v>
      </c>
      <c r="M40" s="2">
        <v>0.56458333333333333</v>
      </c>
      <c r="N40" s="3">
        <v>3.28</v>
      </c>
      <c r="O40" s="3">
        <v>3.33</v>
      </c>
      <c r="P40" s="3">
        <v>3.28</v>
      </c>
      <c r="Q40" s="3">
        <f t="shared" si="4"/>
        <v>3.2966666666666664</v>
      </c>
      <c r="R40" s="5">
        <f t="shared" si="5"/>
        <v>0.17666666666666675</v>
      </c>
    </row>
    <row r="41" spans="1:19" x14ac:dyDescent="0.35">
      <c r="A41" t="s">
        <v>65</v>
      </c>
      <c r="B41" t="s">
        <v>61</v>
      </c>
      <c r="C41" t="s">
        <v>4</v>
      </c>
      <c r="D41">
        <v>58</v>
      </c>
      <c r="E41">
        <v>28.5</v>
      </c>
      <c r="F41" s="1">
        <v>44760</v>
      </c>
      <c r="G41" s="2">
        <v>0.82916666666666661</v>
      </c>
      <c r="H41" s="3">
        <v>4.1100000000000003</v>
      </c>
      <c r="I41" s="3">
        <v>4.18</v>
      </c>
      <c r="J41" s="3">
        <v>4.1100000000000003</v>
      </c>
      <c r="K41" s="3">
        <f t="shared" si="3"/>
        <v>4.1333333333333329</v>
      </c>
      <c r="L41" s="1">
        <v>44761</v>
      </c>
      <c r="M41" s="2">
        <v>0.62083333333333335</v>
      </c>
      <c r="N41" s="3">
        <v>4.2300000000000004</v>
      </c>
      <c r="O41" s="3">
        <v>4.2300000000000004</v>
      </c>
      <c r="P41" s="3">
        <v>4.18</v>
      </c>
      <c r="Q41" s="3">
        <f t="shared" si="4"/>
        <v>4.2133333333333338</v>
      </c>
      <c r="R41" s="5">
        <f t="shared" si="5"/>
        <v>8.0000000000000959E-2</v>
      </c>
    </row>
    <row r="42" spans="1:19" x14ac:dyDescent="0.35">
      <c r="A42" t="s">
        <v>66</v>
      </c>
      <c r="B42" t="s">
        <v>61</v>
      </c>
      <c r="C42" t="s">
        <v>4</v>
      </c>
      <c r="D42">
        <v>13</v>
      </c>
      <c r="E42">
        <v>28.5</v>
      </c>
      <c r="F42" s="1">
        <v>44761</v>
      </c>
      <c r="G42" s="2">
        <v>0.80555555555555547</v>
      </c>
      <c r="H42" s="3">
        <v>3.3</v>
      </c>
      <c r="I42" s="3">
        <v>3.21</v>
      </c>
      <c r="J42" s="3">
        <v>3.25</v>
      </c>
      <c r="K42" s="3">
        <f t="shared" si="3"/>
        <v>3.2533333333333334</v>
      </c>
      <c r="L42" s="1">
        <v>44762</v>
      </c>
      <c r="M42" s="2">
        <v>0.58194444444444449</v>
      </c>
      <c r="N42" s="3">
        <v>4.03</v>
      </c>
      <c r="O42" s="3">
        <v>4.0599999999999996</v>
      </c>
      <c r="P42" s="3">
        <v>3.99</v>
      </c>
      <c r="Q42" s="3">
        <f t="shared" si="4"/>
        <v>4.0266666666666664</v>
      </c>
      <c r="R42" s="7">
        <f t="shared" si="5"/>
        <v>0.77333333333333298</v>
      </c>
    </row>
    <row r="43" spans="1:19" x14ac:dyDescent="0.35">
      <c r="A43" t="s">
        <v>68</v>
      </c>
      <c r="B43" t="s">
        <v>61</v>
      </c>
      <c r="C43" t="s">
        <v>4</v>
      </c>
      <c r="D43">
        <v>9</v>
      </c>
      <c r="E43">
        <v>285</v>
      </c>
      <c r="F43" t="s">
        <v>30</v>
      </c>
      <c r="G43" t="s">
        <v>30</v>
      </c>
      <c r="H43" s="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109</v>
      </c>
    </row>
    <row r="44" spans="1:19" x14ac:dyDescent="0.35">
      <c r="A44" t="s">
        <v>70</v>
      </c>
      <c r="B44" t="s">
        <v>61</v>
      </c>
      <c r="C44" t="s">
        <v>4</v>
      </c>
      <c r="D44">
        <v>23</v>
      </c>
      <c r="E44">
        <v>28.5</v>
      </c>
      <c r="F44" s="1">
        <v>15539</v>
      </c>
      <c r="G44" s="2">
        <v>0.82708333333333339</v>
      </c>
      <c r="H44" s="3">
        <v>3.9</v>
      </c>
      <c r="I44" s="3">
        <v>3.9</v>
      </c>
      <c r="J44" s="3">
        <v>3.9</v>
      </c>
      <c r="K44" s="3">
        <f t="shared" ref="K44:K51" si="6">AVERAGE(H44:J44)</f>
        <v>3.9</v>
      </c>
      <c r="L44" s="1">
        <v>44760</v>
      </c>
      <c r="M44" s="2">
        <v>0.54027777777777775</v>
      </c>
      <c r="N44" s="3">
        <v>4.09</v>
      </c>
      <c r="O44" s="3">
        <v>4.0999999999999996</v>
      </c>
      <c r="P44" s="3">
        <v>4.05</v>
      </c>
      <c r="Q44" s="3">
        <f t="shared" ref="Q44:Q51" si="7">AVERAGE(N44:P44)</f>
        <v>4.0799999999999992</v>
      </c>
      <c r="R44" s="5">
        <f t="shared" ref="R44:R51" si="8">Q44-K44</f>
        <v>0.17999999999999927</v>
      </c>
      <c r="S44" t="s">
        <v>107</v>
      </c>
    </row>
    <row r="45" spans="1:19" x14ac:dyDescent="0.35">
      <c r="A45" t="s">
        <v>71</v>
      </c>
      <c r="B45" t="s">
        <v>61</v>
      </c>
      <c r="C45" t="s">
        <v>4</v>
      </c>
      <c r="D45">
        <v>51</v>
      </c>
      <c r="E45">
        <v>28.5</v>
      </c>
      <c r="F45" s="1">
        <v>44760</v>
      </c>
      <c r="G45" s="2">
        <v>0.8256944444444444</v>
      </c>
      <c r="H45" s="3">
        <v>2.74</v>
      </c>
      <c r="I45" s="3">
        <v>2.73</v>
      </c>
      <c r="J45" s="3">
        <v>2.67</v>
      </c>
      <c r="K45" s="3">
        <f t="shared" si="6"/>
        <v>2.7133333333333334</v>
      </c>
      <c r="L45" s="1">
        <v>44761</v>
      </c>
      <c r="M45" s="2">
        <v>0.61597222222222225</v>
      </c>
      <c r="N45" s="3">
        <v>3.1</v>
      </c>
      <c r="O45" s="3">
        <v>3.01</v>
      </c>
      <c r="P45" s="3">
        <v>3.02</v>
      </c>
      <c r="Q45" s="3">
        <f t="shared" si="7"/>
        <v>3.043333333333333</v>
      </c>
      <c r="R45" s="7">
        <f t="shared" si="8"/>
        <v>0.32999999999999963</v>
      </c>
      <c r="S45" t="s">
        <v>108</v>
      </c>
    </row>
    <row r="46" spans="1:19" x14ac:dyDescent="0.35">
      <c r="A46" t="s">
        <v>72</v>
      </c>
      <c r="B46" t="s">
        <v>61</v>
      </c>
      <c r="C46" t="s">
        <v>4</v>
      </c>
      <c r="D46">
        <v>45</v>
      </c>
      <c r="E46">
        <v>28.5</v>
      </c>
      <c r="F46" s="1">
        <v>929</v>
      </c>
      <c r="G46" s="2">
        <v>0.8340277777777777</v>
      </c>
      <c r="H46" s="3">
        <v>3.65</v>
      </c>
      <c r="I46" s="3">
        <v>3.61</v>
      </c>
      <c r="J46" s="3">
        <v>3.56</v>
      </c>
      <c r="K46" s="3">
        <f t="shared" si="6"/>
        <v>3.6066666666666669</v>
      </c>
      <c r="L46" s="1">
        <v>44760</v>
      </c>
      <c r="M46" s="2">
        <v>0.54791666666666672</v>
      </c>
      <c r="N46" s="3">
        <v>3.16</v>
      </c>
      <c r="O46" s="3">
        <v>3.2</v>
      </c>
      <c r="P46" s="3">
        <v>3.21</v>
      </c>
      <c r="Q46" s="3">
        <f t="shared" si="7"/>
        <v>3.19</v>
      </c>
      <c r="R46" s="9">
        <f t="shared" si="8"/>
        <v>-0.41666666666666696</v>
      </c>
      <c r="S46" t="s">
        <v>107</v>
      </c>
    </row>
    <row r="47" spans="1:19" x14ac:dyDescent="0.35">
      <c r="A47" t="s">
        <v>73</v>
      </c>
      <c r="B47" t="s">
        <v>74</v>
      </c>
      <c r="C47" t="s">
        <v>4</v>
      </c>
      <c r="D47">
        <v>26</v>
      </c>
      <c r="E47">
        <v>28.5</v>
      </c>
      <c r="F47" s="1">
        <v>44760</v>
      </c>
      <c r="G47" s="2">
        <v>0.81666666666666676</v>
      </c>
      <c r="H47" s="3">
        <v>4.29</v>
      </c>
      <c r="I47" s="3">
        <v>4.29</v>
      </c>
      <c r="J47" s="3">
        <v>4.26</v>
      </c>
      <c r="K47" s="3">
        <f t="shared" si="6"/>
        <v>4.28</v>
      </c>
      <c r="L47" s="1">
        <v>44761</v>
      </c>
      <c r="M47" s="2">
        <v>0.60833333333333328</v>
      </c>
      <c r="N47" s="3">
        <v>4.87</v>
      </c>
      <c r="O47" s="3">
        <v>4.82</v>
      </c>
      <c r="P47" s="3">
        <v>4.8099999999999996</v>
      </c>
      <c r="Q47" s="3">
        <f t="shared" si="7"/>
        <v>4.833333333333333</v>
      </c>
      <c r="R47" s="7">
        <f t="shared" si="8"/>
        <v>0.55333333333333279</v>
      </c>
    </row>
    <row r="48" spans="1:19" x14ac:dyDescent="0.35">
      <c r="A48" t="s">
        <v>75</v>
      </c>
      <c r="B48" t="s">
        <v>74</v>
      </c>
      <c r="C48" t="s">
        <v>4</v>
      </c>
      <c r="D48">
        <v>56</v>
      </c>
      <c r="E48">
        <v>28.5</v>
      </c>
      <c r="F48" s="1">
        <v>44763</v>
      </c>
      <c r="G48" s="2">
        <v>0.67013888888888884</v>
      </c>
      <c r="H48" s="3">
        <v>4.21</v>
      </c>
      <c r="I48" s="3">
        <v>4.28</v>
      </c>
      <c r="J48" s="3">
        <v>4.24</v>
      </c>
      <c r="K48" s="3">
        <f t="shared" si="6"/>
        <v>4.2433333333333332</v>
      </c>
      <c r="L48" s="1">
        <v>44764</v>
      </c>
      <c r="M48" s="2">
        <v>0.4284722222222222</v>
      </c>
      <c r="N48" s="3">
        <v>5.15</v>
      </c>
      <c r="O48" s="3">
        <v>5.13</v>
      </c>
      <c r="P48" s="3">
        <v>5.14</v>
      </c>
      <c r="Q48" s="3">
        <f t="shared" si="7"/>
        <v>5.1400000000000006</v>
      </c>
      <c r="R48" s="7">
        <f t="shared" si="8"/>
        <v>0.89666666666666739</v>
      </c>
    </row>
    <row r="49" spans="1:19" x14ac:dyDescent="0.35">
      <c r="A49" t="s">
        <v>76</v>
      </c>
      <c r="B49" t="s">
        <v>74</v>
      </c>
      <c r="C49" t="s">
        <v>4</v>
      </c>
      <c r="D49">
        <v>25</v>
      </c>
      <c r="E49">
        <v>28.5</v>
      </c>
      <c r="F49" s="1">
        <v>44760</v>
      </c>
      <c r="G49" s="2">
        <v>0.78888888888888886</v>
      </c>
      <c r="H49" s="3">
        <v>4.2</v>
      </c>
      <c r="I49" s="3">
        <v>4.25</v>
      </c>
      <c r="J49" s="3">
        <v>4.2699999999999996</v>
      </c>
      <c r="K49" s="3">
        <f t="shared" si="6"/>
        <v>4.2399999999999993</v>
      </c>
      <c r="L49" s="1">
        <v>44761</v>
      </c>
      <c r="M49" s="2">
        <v>0.57986111111111105</v>
      </c>
      <c r="N49" s="3">
        <v>4.59</v>
      </c>
      <c r="O49" s="3">
        <v>4.62</v>
      </c>
      <c r="P49" s="3">
        <v>4.6399999999999997</v>
      </c>
      <c r="Q49" s="3">
        <f t="shared" si="7"/>
        <v>4.6166666666666671</v>
      </c>
      <c r="R49" s="7">
        <f t="shared" si="8"/>
        <v>0.37666666666666782</v>
      </c>
    </row>
    <row r="50" spans="1:19" x14ac:dyDescent="0.35">
      <c r="A50" t="s">
        <v>77</v>
      </c>
      <c r="B50" t="s">
        <v>74</v>
      </c>
      <c r="C50" t="s">
        <v>4</v>
      </c>
      <c r="D50">
        <v>33</v>
      </c>
      <c r="E50">
        <v>28.5</v>
      </c>
      <c r="F50" s="1">
        <v>44761</v>
      </c>
      <c r="G50" s="2">
        <v>0.76597222222222217</v>
      </c>
      <c r="H50" s="3">
        <v>4.37</v>
      </c>
      <c r="I50" s="3">
        <v>4.38</v>
      </c>
      <c r="J50" s="3">
        <v>4.3899999999999997</v>
      </c>
      <c r="K50" s="3">
        <f t="shared" si="6"/>
        <v>4.38</v>
      </c>
      <c r="L50" s="1">
        <v>44762</v>
      </c>
      <c r="M50" s="2">
        <v>0.55069444444444449</v>
      </c>
      <c r="N50" s="3">
        <v>4.9400000000000004</v>
      </c>
      <c r="O50" s="3">
        <v>4.9400000000000004</v>
      </c>
      <c r="P50" s="3">
        <v>4.8899999999999997</v>
      </c>
      <c r="Q50" s="3">
        <f t="shared" si="7"/>
        <v>4.9233333333333329</v>
      </c>
      <c r="R50" s="7">
        <f t="shared" si="8"/>
        <v>0.543333333333333</v>
      </c>
    </row>
    <row r="51" spans="1:19" x14ac:dyDescent="0.35">
      <c r="A51" t="s">
        <v>78</v>
      </c>
      <c r="B51" t="s">
        <v>74</v>
      </c>
      <c r="C51" t="s">
        <v>4</v>
      </c>
      <c r="D51">
        <v>37</v>
      </c>
      <c r="E51">
        <v>28.5</v>
      </c>
      <c r="F51" s="1">
        <v>44762</v>
      </c>
      <c r="G51" s="2">
        <v>0.67222222222222217</v>
      </c>
      <c r="H51" s="3">
        <v>3.07</v>
      </c>
      <c r="I51" s="3">
        <v>3.06</v>
      </c>
      <c r="J51" s="3">
        <v>3.05</v>
      </c>
      <c r="K51" s="3">
        <f t="shared" si="6"/>
        <v>3.06</v>
      </c>
      <c r="L51" s="1">
        <v>44763</v>
      </c>
      <c r="M51" s="2">
        <v>0.55277777777777781</v>
      </c>
      <c r="N51" s="3">
        <v>4.37</v>
      </c>
      <c r="O51" s="3">
        <v>4.3499999999999996</v>
      </c>
      <c r="P51" s="3">
        <v>4.4400000000000004</v>
      </c>
      <c r="Q51" s="3">
        <f t="shared" si="7"/>
        <v>4.3866666666666667</v>
      </c>
      <c r="R51" s="7">
        <f t="shared" si="8"/>
        <v>1.3266666666666667</v>
      </c>
      <c r="S51" t="s">
        <v>108</v>
      </c>
    </row>
  </sheetData>
  <sortState xmlns:xlrd2="http://schemas.microsoft.com/office/spreadsheetml/2017/richdata2" ref="A2:S51">
    <sortCondition ref="A2:A5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EFAB-AB92-4DAF-BD1B-6C157A1B46AC}">
  <dimension ref="A1:S44"/>
  <sheetViews>
    <sheetView zoomScale="80" zoomScaleNormal="80" workbookViewId="0">
      <selection sqref="A1:R44"/>
    </sheetView>
  </sheetViews>
  <sheetFormatPr defaultRowHeight="14.5" x14ac:dyDescent="0.35"/>
  <cols>
    <col min="1" max="1" width="13.36328125" customWidth="1"/>
    <col min="2" max="2" width="17.7265625" customWidth="1"/>
    <col min="6" max="6" width="14.453125" customWidth="1"/>
    <col min="7" max="7" width="12.08984375" customWidth="1"/>
    <col min="11" max="11" width="8.7265625" style="3"/>
    <col min="12" max="12" width="15.81640625" customWidth="1"/>
    <col min="13" max="13" width="14.90625" customWidth="1"/>
    <col min="17" max="17" width="11.6328125" customWidth="1"/>
    <col min="18" max="18" width="11.90625" customWidth="1"/>
  </cols>
  <sheetData>
    <row r="1" spans="1:19" x14ac:dyDescent="0.3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</row>
    <row r="2" spans="1:19" x14ac:dyDescent="0.35">
      <c r="A2" t="s">
        <v>64</v>
      </c>
      <c r="B2" t="s">
        <v>110</v>
      </c>
      <c r="C2" t="s">
        <v>4</v>
      </c>
      <c r="D2">
        <v>1</v>
      </c>
      <c r="E2">
        <v>30</v>
      </c>
      <c r="F2" s="1">
        <v>44776</v>
      </c>
      <c r="G2" s="2">
        <v>0.79722222222222217</v>
      </c>
      <c r="H2">
        <v>3.76</v>
      </c>
      <c r="I2">
        <v>3.81</v>
      </c>
      <c r="J2">
        <v>3.79</v>
      </c>
      <c r="K2" s="3">
        <f t="shared" ref="K2:K44" si="0">AVERAGE(H2:J2)</f>
        <v>3.7866666666666666</v>
      </c>
      <c r="L2" s="1">
        <v>44777</v>
      </c>
      <c r="M2" s="2">
        <v>0.57013888888888886</v>
      </c>
      <c r="N2">
        <v>4.1900000000000004</v>
      </c>
      <c r="O2">
        <v>4.17</v>
      </c>
      <c r="P2">
        <v>4.12</v>
      </c>
      <c r="Q2" s="3">
        <f t="shared" ref="Q2:Q44" si="1">AVERAGE(N2:P2)</f>
        <v>4.16</v>
      </c>
      <c r="R2" s="7">
        <f t="shared" ref="R2:R44" si="2">Q2-K2</f>
        <v>0.37333333333333352</v>
      </c>
    </row>
    <row r="3" spans="1:19" x14ac:dyDescent="0.35">
      <c r="A3" t="s">
        <v>21</v>
      </c>
      <c r="B3" t="s">
        <v>94</v>
      </c>
      <c r="C3" t="s">
        <v>3</v>
      </c>
      <c r="D3">
        <v>3</v>
      </c>
      <c r="E3">
        <v>30</v>
      </c>
      <c r="F3" s="1">
        <v>44777</v>
      </c>
      <c r="G3" s="2">
        <v>0.65486111111111112</v>
      </c>
      <c r="H3">
        <v>4.53</v>
      </c>
      <c r="I3">
        <v>4.54</v>
      </c>
      <c r="J3">
        <v>4.49</v>
      </c>
      <c r="K3" s="3">
        <f t="shared" si="0"/>
        <v>4.5200000000000005</v>
      </c>
      <c r="L3" s="1">
        <v>44778</v>
      </c>
      <c r="M3" s="2">
        <v>0.4236111111111111</v>
      </c>
      <c r="N3">
        <v>4.58</v>
      </c>
      <c r="O3">
        <v>4.55</v>
      </c>
      <c r="P3">
        <v>4.53</v>
      </c>
      <c r="Q3" s="3">
        <f t="shared" si="1"/>
        <v>4.5533333333333337</v>
      </c>
      <c r="R3" s="5">
        <f t="shared" si="2"/>
        <v>3.3333333333333215E-2</v>
      </c>
    </row>
    <row r="4" spans="1:19" x14ac:dyDescent="0.35">
      <c r="A4" t="s">
        <v>22</v>
      </c>
      <c r="B4" t="s">
        <v>94</v>
      </c>
      <c r="C4" t="s">
        <v>3</v>
      </c>
      <c r="D4">
        <v>4</v>
      </c>
      <c r="E4">
        <v>30</v>
      </c>
      <c r="F4" s="1">
        <v>44775</v>
      </c>
      <c r="G4" s="2">
        <v>0.80069444444444438</v>
      </c>
      <c r="H4">
        <v>5.2</v>
      </c>
      <c r="I4">
        <v>5.22</v>
      </c>
      <c r="J4">
        <v>5.16</v>
      </c>
      <c r="K4" s="3">
        <f t="shared" si="0"/>
        <v>5.1933333333333334</v>
      </c>
      <c r="L4" s="1">
        <v>44776</v>
      </c>
      <c r="M4" s="2">
        <v>0.54236111111111118</v>
      </c>
      <c r="N4">
        <v>5.24</v>
      </c>
      <c r="O4">
        <v>5.27</v>
      </c>
      <c r="P4">
        <v>5.26</v>
      </c>
      <c r="Q4" s="3">
        <f t="shared" si="1"/>
        <v>5.2566666666666668</v>
      </c>
      <c r="R4" s="5">
        <f t="shared" si="2"/>
        <v>6.3333333333333464E-2</v>
      </c>
    </row>
    <row r="5" spans="1:19" x14ac:dyDescent="0.35">
      <c r="A5" t="s">
        <v>31</v>
      </c>
      <c r="B5" t="s">
        <v>32</v>
      </c>
      <c r="C5" t="s">
        <v>3</v>
      </c>
      <c r="D5">
        <v>6</v>
      </c>
      <c r="E5">
        <v>30</v>
      </c>
      <c r="F5" s="1">
        <v>44775</v>
      </c>
      <c r="G5" s="2">
        <v>0.81319444444444444</v>
      </c>
      <c r="H5">
        <v>5.16</v>
      </c>
      <c r="I5">
        <v>5.15</v>
      </c>
      <c r="J5">
        <v>5.18</v>
      </c>
      <c r="K5" s="3">
        <f t="shared" si="0"/>
        <v>5.1633333333333331</v>
      </c>
      <c r="L5" s="1">
        <v>44776</v>
      </c>
      <c r="M5" s="2">
        <v>0.55833333333333335</v>
      </c>
      <c r="N5">
        <v>5.29</v>
      </c>
      <c r="O5">
        <v>5.31</v>
      </c>
      <c r="P5">
        <v>5.3</v>
      </c>
      <c r="Q5" s="3">
        <f t="shared" si="1"/>
        <v>5.3</v>
      </c>
      <c r="R5" s="6">
        <f t="shared" si="2"/>
        <v>0.13666666666666671</v>
      </c>
    </row>
    <row r="6" spans="1:19" x14ac:dyDescent="0.35">
      <c r="A6" t="s">
        <v>28</v>
      </c>
      <c r="B6" t="s">
        <v>94</v>
      </c>
      <c r="C6" t="s">
        <v>3</v>
      </c>
      <c r="D6">
        <v>7</v>
      </c>
      <c r="E6">
        <v>30</v>
      </c>
      <c r="F6" s="1">
        <v>44777</v>
      </c>
      <c r="G6" s="2">
        <v>0.66111111111111109</v>
      </c>
      <c r="H6">
        <v>4.4800000000000004</v>
      </c>
      <c r="I6">
        <v>4.54</v>
      </c>
      <c r="J6">
        <v>4.54</v>
      </c>
      <c r="K6" s="3">
        <f t="shared" si="0"/>
        <v>4.5199999999999996</v>
      </c>
      <c r="L6" s="1">
        <v>44778</v>
      </c>
      <c r="M6" s="2">
        <v>0.42777777777777781</v>
      </c>
      <c r="N6">
        <v>4.5</v>
      </c>
      <c r="O6">
        <v>4.51</v>
      </c>
      <c r="P6">
        <v>4.49</v>
      </c>
      <c r="Q6" s="3">
        <f t="shared" si="1"/>
        <v>4.5</v>
      </c>
      <c r="R6" s="4">
        <f t="shared" si="2"/>
        <v>-1.9999999999999574E-2</v>
      </c>
    </row>
    <row r="7" spans="1:19" x14ac:dyDescent="0.35">
      <c r="A7" t="s">
        <v>26</v>
      </c>
      <c r="B7" t="s">
        <v>94</v>
      </c>
      <c r="C7" t="s">
        <v>3</v>
      </c>
      <c r="D7">
        <v>8</v>
      </c>
      <c r="E7">
        <v>30</v>
      </c>
      <c r="F7" s="1">
        <v>44774</v>
      </c>
      <c r="G7" s="2">
        <v>0.83750000000000002</v>
      </c>
      <c r="H7">
        <v>5.62</v>
      </c>
      <c r="I7">
        <v>5.65</v>
      </c>
      <c r="J7">
        <v>5.61</v>
      </c>
      <c r="K7" s="3">
        <f t="shared" si="0"/>
        <v>5.626666666666666</v>
      </c>
      <c r="L7" s="1">
        <v>44775</v>
      </c>
      <c r="M7" s="2">
        <v>0.58958333333333335</v>
      </c>
      <c r="N7">
        <v>5.69</v>
      </c>
      <c r="O7">
        <v>5.71</v>
      </c>
      <c r="P7">
        <v>5.76</v>
      </c>
      <c r="Q7" s="3">
        <f t="shared" si="1"/>
        <v>5.72</v>
      </c>
      <c r="R7" s="5">
        <f t="shared" si="2"/>
        <v>9.3333333333333712E-2</v>
      </c>
    </row>
    <row r="8" spans="1:19" x14ac:dyDescent="0.35">
      <c r="A8" s="2" t="s">
        <v>38</v>
      </c>
      <c r="B8" t="s">
        <v>32</v>
      </c>
      <c r="C8" t="s">
        <v>3</v>
      </c>
      <c r="D8">
        <v>10</v>
      </c>
      <c r="E8">
        <v>30</v>
      </c>
      <c r="F8" s="1">
        <v>44776</v>
      </c>
      <c r="G8" s="2">
        <v>0.77222222222222225</v>
      </c>
      <c r="H8">
        <v>4.75</v>
      </c>
      <c r="I8">
        <v>4.7699999999999996</v>
      </c>
      <c r="J8">
        <v>4.72</v>
      </c>
      <c r="K8" s="3">
        <f t="shared" si="0"/>
        <v>4.7466666666666661</v>
      </c>
      <c r="L8" s="1">
        <v>44777</v>
      </c>
      <c r="M8" s="2">
        <v>0.53333333333333333</v>
      </c>
      <c r="N8">
        <v>4.8099999999999996</v>
      </c>
      <c r="O8">
        <v>4.8</v>
      </c>
      <c r="P8">
        <v>4.78</v>
      </c>
      <c r="Q8" s="3">
        <f t="shared" si="1"/>
        <v>4.7966666666666669</v>
      </c>
      <c r="R8" s="5">
        <f t="shared" si="2"/>
        <v>5.0000000000000711E-2</v>
      </c>
    </row>
    <row r="9" spans="1:19" x14ac:dyDescent="0.35">
      <c r="A9" t="s">
        <v>60</v>
      </c>
      <c r="B9" t="s">
        <v>110</v>
      </c>
      <c r="C9" t="s">
        <v>4</v>
      </c>
      <c r="D9">
        <v>11</v>
      </c>
      <c r="E9">
        <v>30</v>
      </c>
      <c r="F9" s="1">
        <v>44776</v>
      </c>
      <c r="G9" s="2">
        <v>0.80347222222222225</v>
      </c>
      <c r="H9">
        <v>4.18</v>
      </c>
      <c r="I9">
        <v>4.18</v>
      </c>
      <c r="J9">
        <v>4.2</v>
      </c>
      <c r="K9" s="3">
        <f t="shared" si="0"/>
        <v>4.1866666666666665</v>
      </c>
      <c r="L9" s="1">
        <v>44777</v>
      </c>
      <c r="M9" s="2">
        <v>0.5756944444444444</v>
      </c>
      <c r="N9">
        <v>4.5999999999999996</v>
      </c>
      <c r="O9">
        <v>4.6100000000000003</v>
      </c>
      <c r="P9">
        <v>4.58</v>
      </c>
      <c r="Q9" s="3">
        <f t="shared" si="1"/>
        <v>4.5966666666666667</v>
      </c>
      <c r="R9" s="7">
        <f t="shared" si="2"/>
        <v>0.41000000000000014</v>
      </c>
    </row>
    <row r="10" spans="1:19" x14ac:dyDescent="0.35">
      <c r="A10" t="s">
        <v>66</v>
      </c>
      <c r="B10" t="s">
        <v>110</v>
      </c>
      <c r="C10" t="s">
        <v>4</v>
      </c>
      <c r="D10">
        <v>13</v>
      </c>
      <c r="E10">
        <v>30</v>
      </c>
      <c r="F10" s="1">
        <v>44778</v>
      </c>
      <c r="G10" s="2">
        <v>0.45069444444444445</v>
      </c>
      <c r="H10">
        <v>3.47</v>
      </c>
      <c r="I10">
        <v>3.49</v>
      </c>
      <c r="J10">
        <v>3.55</v>
      </c>
      <c r="K10" s="3">
        <f t="shared" si="0"/>
        <v>3.5033333333333339</v>
      </c>
      <c r="L10" s="1">
        <v>44776</v>
      </c>
      <c r="M10" s="2">
        <v>0.53402777777777777</v>
      </c>
      <c r="N10">
        <v>3.94</v>
      </c>
      <c r="O10">
        <v>3.9</v>
      </c>
      <c r="P10">
        <v>3.93</v>
      </c>
      <c r="Q10" s="3">
        <f t="shared" si="1"/>
        <v>3.9233333333333333</v>
      </c>
      <c r="R10" s="7">
        <f t="shared" si="2"/>
        <v>0.41999999999999948</v>
      </c>
    </row>
    <row r="11" spans="1:19" x14ac:dyDescent="0.35">
      <c r="A11" t="s">
        <v>56</v>
      </c>
      <c r="B11" t="s">
        <v>52</v>
      </c>
      <c r="C11" t="s">
        <v>4</v>
      </c>
      <c r="D11">
        <v>14</v>
      </c>
      <c r="E11">
        <v>30</v>
      </c>
      <c r="F11" s="1">
        <v>44774</v>
      </c>
      <c r="G11" s="2">
        <v>0.85833333333333339</v>
      </c>
      <c r="H11">
        <v>4.97</v>
      </c>
      <c r="I11">
        <v>4.92</v>
      </c>
      <c r="J11">
        <v>4.96</v>
      </c>
      <c r="K11" s="3">
        <f t="shared" si="0"/>
        <v>4.95</v>
      </c>
      <c r="L11" s="1">
        <v>44775</v>
      </c>
      <c r="M11" s="2">
        <v>0.60902777777777783</v>
      </c>
      <c r="N11">
        <v>4.93</v>
      </c>
      <c r="O11">
        <v>4.93</v>
      </c>
      <c r="P11">
        <v>4.91</v>
      </c>
      <c r="Q11" s="3">
        <f t="shared" si="1"/>
        <v>4.9233333333333329</v>
      </c>
      <c r="R11" s="4">
        <f t="shared" si="2"/>
        <v>-2.6666666666667282E-2</v>
      </c>
    </row>
    <row r="12" spans="1:19" x14ac:dyDescent="0.35">
      <c r="A12" t="s">
        <v>58</v>
      </c>
      <c r="B12" t="s">
        <v>52</v>
      </c>
      <c r="C12" t="s">
        <v>4</v>
      </c>
      <c r="D12">
        <v>15</v>
      </c>
      <c r="E12">
        <v>30</v>
      </c>
      <c r="F12" s="1">
        <v>44776</v>
      </c>
      <c r="G12" s="2">
        <v>0.81180555555555556</v>
      </c>
      <c r="H12">
        <v>4.38</v>
      </c>
      <c r="I12">
        <v>4.3899999999999997</v>
      </c>
      <c r="J12">
        <v>4.37</v>
      </c>
      <c r="K12" s="3">
        <f t="shared" si="0"/>
        <v>4.38</v>
      </c>
      <c r="L12" s="1">
        <v>44777</v>
      </c>
      <c r="M12" s="2">
        <v>0.58819444444444446</v>
      </c>
      <c r="N12">
        <v>4.5999999999999996</v>
      </c>
      <c r="O12">
        <v>4.6399999999999997</v>
      </c>
      <c r="P12">
        <v>4.6100000000000003</v>
      </c>
      <c r="Q12" s="3">
        <f t="shared" si="1"/>
        <v>4.6166666666666663</v>
      </c>
      <c r="R12" s="6">
        <f t="shared" si="2"/>
        <v>0.23666666666666636</v>
      </c>
    </row>
    <row r="13" spans="1:19" x14ac:dyDescent="0.35">
      <c r="A13" t="s">
        <v>33</v>
      </c>
      <c r="B13" t="s">
        <v>32</v>
      </c>
      <c r="C13" t="s">
        <v>3</v>
      </c>
      <c r="D13">
        <v>16</v>
      </c>
      <c r="E13">
        <v>30</v>
      </c>
      <c r="F13" s="1">
        <v>44775</v>
      </c>
      <c r="G13" s="2">
        <v>0.83194444444444438</v>
      </c>
      <c r="H13">
        <v>3.83</v>
      </c>
      <c r="I13">
        <v>3.78</v>
      </c>
      <c r="J13">
        <v>3.84</v>
      </c>
      <c r="K13" s="3">
        <f t="shared" si="0"/>
        <v>3.8166666666666664</v>
      </c>
      <c r="L13" s="1">
        <v>44776</v>
      </c>
      <c r="M13" s="2">
        <v>0.57500000000000007</v>
      </c>
      <c r="N13">
        <v>3.79</v>
      </c>
      <c r="O13">
        <v>3.75</v>
      </c>
      <c r="P13">
        <v>3.78</v>
      </c>
      <c r="Q13" s="3">
        <f t="shared" si="1"/>
        <v>3.7733333333333334</v>
      </c>
      <c r="R13" s="4">
        <f t="shared" si="2"/>
        <v>-4.3333333333333002E-2</v>
      </c>
    </row>
    <row r="14" spans="1:19" x14ac:dyDescent="0.35">
      <c r="A14" t="s">
        <v>37</v>
      </c>
      <c r="B14" t="s">
        <v>32</v>
      </c>
      <c r="C14" t="s">
        <v>3</v>
      </c>
      <c r="D14">
        <v>20</v>
      </c>
      <c r="E14">
        <v>30</v>
      </c>
      <c r="F14" s="1">
        <v>44774</v>
      </c>
      <c r="G14" s="2">
        <v>0.85277777777777775</v>
      </c>
      <c r="H14">
        <v>4.6100000000000003</v>
      </c>
      <c r="I14">
        <v>4.63</v>
      </c>
      <c r="J14">
        <v>4.63</v>
      </c>
      <c r="K14" s="3">
        <f t="shared" si="0"/>
        <v>4.623333333333334</v>
      </c>
      <c r="L14" s="1">
        <v>44775</v>
      </c>
      <c r="M14" s="2">
        <v>0.60347222222222219</v>
      </c>
      <c r="N14">
        <v>5.03</v>
      </c>
      <c r="O14">
        <v>5.0199999999999996</v>
      </c>
      <c r="P14">
        <v>4.97</v>
      </c>
      <c r="Q14" s="3">
        <f t="shared" si="1"/>
        <v>5.0066666666666668</v>
      </c>
      <c r="R14" s="7">
        <f t="shared" si="2"/>
        <v>0.38333333333333286</v>
      </c>
    </row>
    <row r="15" spans="1:19" x14ac:dyDescent="0.35">
      <c r="A15" t="s">
        <v>63</v>
      </c>
      <c r="B15" t="s">
        <v>110</v>
      </c>
      <c r="C15" t="s">
        <v>4</v>
      </c>
      <c r="D15">
        <v>22</v>
      </c>
      <c r="E15">
        <v>30</v>
      </c>
      <c r="F15" s="1">
        <v>44775</v>
      </c>
      <c r="G15" s="2">
        <v>0.80555555555555547</v>
      </c>
      <c r="H15">
        <v>3.98</v>
      </c>
      <c r="I15">
        <v>3.98</v>
      </c>
      <c r="J15">
        <v>3.99</v>
      </c>
      <c r="K15" s="3">
        <f t="shared" si="0"/>
        <v>3.9833333333333329</v>
      </c>
      <c r="L15" s="1">
        <v>44776</v>
      </c>
      <c r="M15" s="2">
        <v>0.54861111111111105</v>
      </c>
      <c r="N15">
        <v>4.0199999999999996</v>
      </c>
      <c r="O15">
        <v>4.0199999999999996</v>
      </c>
      <c r="P15">
        <v>3.97</v>
      </c>
      <c r="Q15" s="3">
        <f t="shared" si="1"/>
        <v>4.003333333333333</v>
      </c>
      <c r="R15" s="5">
        <f t="shared" si="2"/>
        <v>2.0000000000000018E-2</v>
      </c>
    </row>
    <row r="16" spans="1:19" x14ac:dyDescent="0.35">
      <c r="A16" t="s">
        <v>70</v>
      </c>
      <c r="B16" t="s">
        <v>110</v>
      </c>
      <c r="C16" t="s">
        <v>4</v>
      </c>
      <c r="D16">
        <v>23</v>
      </c>
      <c r="E16">
        <v>30</v>
      </c>
      <c r="F16" s="1">
        <v>44776</v>
      </c>
      <c r="G16" s="2">
        <v>0.78819444444444453</v>
      </c>
      <c r="H16">
        <v>3.98</v>
      </c>
      <c r="I16">
        <v>3.95</v>
      </c>
      <c r="J16">
        <v>3.97</v>
      </c>
      <c r="K16" s="3">
        <f t="shared" si="0"/>
        <v>3.9666666666666668</v>
      </c>
      <c r="L16" s="1">
        <v>44777</v>
      </c>
      <c r="M16" s="2">
        <v>0.5625</v>
      </c>
      <c r="N16">
        <v>4.3600000000000003</v>
      </c>
      <c r="O16">
        <v>4.33</v>
      </c>
      <c r="P16">
        <v>4.3899999999999997</v>
      </c>
      <c r="Q16" s="3">
        <f t="shared" si="1"/>
        <v>4.3600000000000003</v>
      </c>
      <c r="R16" s="7">
        <f t="shared" si="2"/>
        <v>0.39333333333333353</v>
      </c>
    </row>
    <row r="17" spans="1:19" x14ac:dyDescent="0.35">
      <c r="A17" t="s">
        <v>54</v>
      </c>
      <c r="B17" t="s">
        <v>52</v>
      </c>
      <c r="C17" t="s">
        <v>4</v>
      </c>
      <c r="D17">
        <v>24</v>
      </c>
      <c r="E17">
        <v>30</v>
      </c>
      <c r="F17" s="1">
        <v>44777</v>
      </c>
      <c r="G17" s="2">
        <v>0.65208333333333335</v>
      </c>
      <c r="H17">
        <v>4.2300000000000004</v>
      </c>
      <c r="I17">
        <v>4.2</v>
      </c>
      <c r="J17">
        <v>4.1900000000000004</v>
      </c>
      <c r="K17" s="3">
        <f t="shared" si="0"/>
        <v>4.206666666666667</v>
      </c>
      <c r="L17" s="1">
        <v>44778</v>
      </c>
      <c r="M17" s="2">
        <v>0.42083333333333334</v>
      </c>
      <c r="N17">
        <v>4.3</v>
      </c>
      <c r="O17">
        <v>4.33</v>
      </c>
      <c r="P17">
        <v>4.34</v>
      </c>
      <c r="Q17" s="3">
        <f t="shared" si="1"/>
        <v>4.3233333333333333</v>
      </c>
      <c r="R17" s="6">
        <f t="shared" si="2"/>
        <v>0.11666666666666625</v>
      </c>
    </row>
    <row r="18" spans="1:19" x14ac:dyDescent="0.35">
      <c r="A18" t="s">
        <v>76</v>
      </c>
      <c r="B18" t="s">
        <v>106</v>
      </c>
      <c r="C18" t="s">
        <v>4</v>
      </c>
      <c r="D18">
        <v>25</v>
      </c>
      <c r="E18">
        <v>30</v>
      </c>
      <c r="F18" s="1">
        <v>44776</v>
      </c>
      <c r="G18" s="2">
        <v>0.77986111111111101</v>
      </c>
      <c r="H18">
        <v>4.6399999999999997</v>
      </c>
      <c r="I18">
        <v>4.6100000000000003</v>
      </c>
      <c r="J18">
        <v>4.6399999999999997</v>
      </c>
      <c r="K18" s="3">
        <f t="shared" si="0"/>
        <v>4.63</v>
      </c>
      <c r="L18" s="1">
        <v>44777</v>
      </c>
      <c r="M18" s="2">
        <v>0.55486111111111114</v>
      </c>
      <c r="N18">
        <v>5.13</v>
      </c>
      <c r="O18">
        <v>5.1100000000000003</v>
      </c>
      <c r="P18">
        <v>5.1100000000000003</v>
      </c>
      <c r="Q18" s="3">
        <f t="shared" si="1"/>
        <v>5.1166666666666671</v>
      </c>
      <c r="R18" s="7">
        <f t="shared" si="2"/>
        <v>0.48666666666666725</v>
      </c>
    </row>
    <row r="19" spans="1:19" x14ac:dyDescent="0.35">
      <c r="A19" t="s">
        <v>39</v>
      </c>
      <c r="B19" t="s">
        <v>32</v>
      </c>
      <c r="C19" t="s">
        <v>3</v>
      </c>
      <c r="D19">
        <v>28</v>
      </c>
      <c r="E19">
        <v>30</v>
      </c>
      <c r="F19" s="1">
        <v>44779</v>
      </c>
      <c r="G19" s="2">
        <v>0.45416666666666666</v>
      </c>
      <c r="H19">
        <v>4.5199999999999996</v>
      </c>
      <c r="I19">
        <v>4.49</v>
      </c>
      <c r="J19">
        <v>4.49</v>
      </c>
      <c r="K19" s="3">
        <f t="shared" si="0"/>
        <v>4.5</v>
      </c>
      <c r="L19" s="1">
        <v>44778</v>
      </c>
      <c r="M19" s="2">
        <v>0.43611111111111112</v>
      </c>
      <c r="N19">
        <v>5.03</v>
      </c>
      <c r="O19">
        <v>5.01</v>
      </c>
      <c r="P19">
        <v>4.9800000000000004</v>
      </c>
      <c r="Q19" s="3">
        <f t="shared" si="1"/>
        <v>5.0066666666666668</v>
      </c>
      <c r="R19" s="7">
        <f t="shared" si="2"/>
        <v>0.50666666666666682</v>
      </c>
    </row>
    <row r="20" spans="1:19" x14ac:dyDescent="0.35">
      <c r="A20" t="s">
        <v>46</v>
      </c>
      <c r="B20" t="s">
        <v>41</v>
      </c>
      <c r="C20" t="s">
        <v>3</v>
      </c>
      <c r="D20">
        <v>29</v>
      </c>
      <c r="E20">
        <v>30</v>
      </c>
      <c r="F20" s="1">
        <v>44775</v>
      </c>
      <c r="G20" s="2">
        <v>0.82708333333333339</v>
      </c>
      <c r="H20">
        <v>4.95</v>
      </c>
      <c r="I20">
        <v>5</v>
      </c>
      <c r="J20">
        <v>4.9800000000000004</v>
      </c>
      <c r="K20" s="3">
        <f t="shared" si="0"/>
        <v>4.9766666666666666</v>
      </c>
      <c r="L20" s="1">
        <v>44776</v>
      </c>
      <c r="M20" s="2">
        <v>0.5708333333333333</v>
      </c>
      <c r="N20">
        <v>4.99</v>
      </c>
      <c r="O20">
        <v>4.9800000000000004</v>
      </c>
      <c r="P20">
        <v>5</v>
      </c>
      <c r="Q20" s="3">
        <f t="shared" si="1"/>
        <v>4.99</v>
      </c>
      <c r="R20" s="5">
        <f t="shared" si="2"/>
        <v>1.3333333333333641E-2</v>
      </c>
    </row>
    <row r="21" spans="1:19" x14ac:dyDescent="0.35">
      <c r="A21" t="s">
        <v>48</v>
      </c>
      <c r="B21" t="s">
        <v>41</v>
      </c>
      <c r="C21" t="s">
        <v>3</v>
      </c>
      <c r="D21">
        <v>30</v>
      </c>
      <c r="E21">
        <v>30</v>
      </c>
      <c r="F21" s="1">
        <v>44776</v>
      </c>
      <c r="G21" s="2">
        <v>0.81597222222222221</v>
      </c>
      <c r="H21">
        <v>5.57</v>
      </c>
      <c r="I21">
        <v>5.57</v>
      </c>
      <c r="J21">
        <v>5.53</v>
      </c>
      <c r="K21" s="3">
        <f t="shared" si="0"/>
        <v>5.5566666666666675</v>
      </c>
      <c r="L21" s="1">
        <v>44777</v>
      </c>
      <c r="M21" s="2">
        <v>0.59236111111111112</v>
      </c>
      <c r="N21">
        <v>5.99</v>
      </c>
      <c r="O21">
        <v>6</v>
      </c>
      <c r="P21">
        <v>5.98</v>
      </c>
      <c r="Q21" s="3">
        <f t="shared" si="1"/>
        <v>5.9899999999999993</v>
      </c>
      <c r="R21" s="7">
        <f t="shared" si="2"/>
        <v>0.43333333333333179</v>
      </c>
    </row>
    <row r="22" spans="1:19" x14ac:dyDescent="0.35">
      <c r="A22" t="s">
        <v>34</v>
      </c>
      <c r="B22" t="s">
        <v>32</v>
      </c>
      <c r="C22" t="s">
        <v>3</v>
      </c>
      <c r="D22">
        <v>32</v>
      </c>
      <c r="E22">
        <v>30</v>
      </c>
      <c r="F22" s="1">
        <v>44776</v>
      </c>
      <c r="G22" s="2">
        <v>0.80902777777777779</v>
      </c>
      <c r="H22">
        <v>5.24</v>
      </c>
      <c r="I22">
        <v>5.26</v>
      </c>
      <c r="J22">
        <v>5.25</v>
      </c>
      <c r="K22" s="3">
        <f t="shared" si="0"/>
        <v>5.25</v>
      </c>
      <c r="L22" s="1">
        <v>44777</v>
      </c>
      <c r="M22" s="2">
        <v>0.58333333333333337</v>
      </c>
      <c r="N22">
        <v>5.54</v>
      </c>
      <c r="O22">
        <v>5.58</v>
      </c>
      <c r="P22">
        <v>5.51</v>
      </c>
      <c r="Q22" s="3">
        <f t="shared" si="1"/>
        <v>5.5433333333333339</v>
      </c>
      <c r="R22" s="6">
        <f t="shared" si="2"/>
        <v>0.29333333333333389</v>
      </c>
    </row>
    <row r="23" spans="1:19" x14ac:dyDescent="0.35">
      <c r="A23" t="s">
        <v>77</v>
      </c>
      <c r="B23" t="s">
        <v>106</v>
      </c>
      <c r="C23" t="s">
        <v>4</v>
      </c>
      <c r="D23">
        <v>33</v>
      </c>
      <c r="E23">
        <v>30</v>
      </c>
      <c r="F23" s="1">
        <v>44775</v>
      </c>
      <c r="G23" s="2">
        <v>0.77847222222222223</v>
      </c>
      <c r="H23">
        <v>4.62</v>
      </c>
      <c r="I23">
        <v>4.62</v>
      </c>
      <c r="J23">
        <v>4.6399999999999997</v>
      </c>
      <c r="K23" s="3">
        <f t="shared" si="0"/>
        <v>4.626666666666666</v>
      </c>
      <c r="L23" s="1">
        <v>44776</v>
      </c>
      <c r="M23" s="2">
        <v>0.52083333333333337</v>
      </c>
      <c r="N23">
        <v>4.71</v>
      </c>
      <c r="O23">
        <v>4.71</v>
      </c>
      <c r="P23">
        <v>4.78</v>
      </c>
      <c r="Q23" s="3">
        <f t="shared" si="1"/>
        <v>4.7333333333333334</v>
      </c>
      <c r="R23" s="6">
        <f t="shared" si="2"/>
        <v>0.10666666666666735</v>
      </c>
    </row>
    <row r="24" spans="1:19" x14ac:dyDescent="0.35">
      <c r="A24" t="s">
        <v>40</v>
      </c>
      <c r="B24" t="s">
        <v>41</v>
      </c>
      <c r="C24" t="s">
        <v>3</v>
      </c>
      <c r="D24">
        <v>34</v>
      </c>
      <c r="E24">
        <v>30</v>
      </c>
      <c r="F24" s="1">
        <v>44776</v>
      </c>
      <c r="G24" s="2">
        <v>0.79305555555555562</v>
      </c>
      <c r="H24">
        <v>5.33</v>
      </c>
      <c r="I24">
        <v>5.38</v>
      </c>
      <c r="J24">
        <v>5.31</v>
      </c>
      <c r="K24" s="3">
        <f t="shared" si="0"/>
        <v>5.34</v>
      </c>
      <c r="L24" s="1">
        <v>44777</v>
      </c>
      <c r="M24" s="2">
        <v>0.56736111111111109</v>
      </c>
      <c r="N24">
        <v>5.41</v>
      </c>
      <c r="O24">
        <v>5.41</v>
      </c>
      <c r="P24">
        <v>5.41</v>
      </c>
      <c r="Q24" s="3">
        <f t="shared" si="1"/>
        <v>5.41</v>
      </c>
      <c r="R24" s="5">
        <f t="shared" si="2"/>
        <v>7.0000000000000284E-2</v>
      </c>
    </row>
    <row r="25" spans="1:19" x14ac:dyDescent="0.35">
      <c r="A25" t="s">
        <v>19</v>
      </c>
      <c r="B25" t="s">
        <v>94</v>
      </c>
      <c r="C25" t="s">
        <v>3</v>
      </c>
      <c r="D25">
        <v>35</v>
      </c>
      <c r="E25">
        <v>30</v>
      </c>
      <c r="F25" s="1">
        <v>44778</v>
      </c>
      <c r="G25" s="2">
        <v>0.44444444444444442</v>
      </c>
      <c r="H25">
        <v>4.7300000000000004</v>
      </c>
      <c r="I25">
        <v>4.76</v>
      </c>
      <c r="J25">
        <v>4.71</v>
      </c>
      <c r="K25" s="3">
        <f t="shared" si="0"/>
        <v>4.7333333333333334</v>
      </c>
      <c r="L25" s="1">
        <v>44778</v>
      </c>
      <c r="M25" s="2">
        <v>0.41666666666666669</v>
      </c>
      <c r="N25">
        <v>4.62</v>
      </c>
      <c r="O25">
        <v>4.63</v>
      </c>
      <c r="P25">
        <v>4.57</v>
      </c>
      <c r="Q25" s="3">
        <f t="shared" si="1"/>
        <v>4.6066666666666665</v>
      </c>
      <c r="R25" s="4">
        <f t="shared" si="2"/>
        <v>-0.12666666666666693</v>
      </c>
    </row>
    <row r="26" spans="1:19" x14ac:dyDescent="0.35">
      <c r="A26" t="s">
        <v>20</v>
      </c>
      <c r="B26" t="s">
        <v>94</v>
      </c>
      <c r="C26" t="s">
        <v>3</v>
      </c>
      <c r="D26">
        <v>36</v>
      </c>
      <c r="E26">
        <v>30</v>
      </c>
      <c r="F26" s="1">
        <v>44779</v>
      </c>
      <c r="G26" s="2">
        <v>0.44930555555555557</v>
      </c>
      <c r="H26">
        <v>4.5599999999999996</v>
      </c>
      <c r="I26">
        <v>4.55</v>
      </c>
      <c r="J26">
        <v>4.5999999999999996</v>
      </c>
      <c r="K26" s="3">
        <f t="shared" si="0"/>
        <v>4.5699999999999994</v>
      </c>
      <c r="L26" s="1">
        <v>44778</v>
      </c>
      <c r="M26" s="2">
        <v>0.43124999999999997</v>
      </c>
      <c r="N26">
        <v>4.6500000000000004</v>
      </c>
      <c r="O26">
        <v>4.6100000000000003</v>
      </c>
      <c r="P26">
        <v>4.66</v>
      </c>
      <c r="Q26" s="3">
        <f t="shared" si="1"/>
        <v>4.6400000000000006</v>
      </c>
      <c r="R26" s="5">
        <f t="shared" si="2"/>
        <v>7.0000000000001172E-2</v>
      </c>
      <c r="S26" t="s">
        <v>112</v>
      </c>
    </row>
    <row r="27" spans="1:19" x14ac:dyDescent="0.35">
      <c r="A27" t="s">
        <v>78</v>
      </c>
      <c r="B27" t="s">
        <v>106</v>
      </c>
      <c r="C27" t="s">
        <v>4</v>
      </c>
      <c r="D27">
        <v>37</v>
      </c>
      <c r="E27">
        <v>30</v>
      </c>
      <c r="F27" s="1">
        <v>44779</v>
      </c>
      <c r="G27" s="2">
        <v>0.45069444444444445</v>
      </c>
      <c r="H27">
        <v>3.46</v>
      </c>
      <c r="I27">
        <v>3.42</v>
      </c>
      <c r="J27">
        <v>3.38</v>
      </c>
      <c r="K27" s="3">
        <f t="shared" si="0"/>
        <v>3.42</v>
      </c>
      <c r="L27" s="1">
        <v>44776</v>
      </c>
      <c r="M27" s="2">
        <v>0.53749999999999998</v>
      </c>
      <c r="N27">
        <v>3.56</v>
      </c>
      <c r="O27">
        <v>3.58</v>
      </c>
      <c r="P27">
        <v>3.55</v>
      </c>
      <c r="Q27" s="3">
        <f t="shared" si="1"/>
        <v>3.5633333333333339</v>
      </c>
      <c r="R27" s="6">
        <f t="shared" si="2"/>
        <v>0.14333333333333398</v>
      </c>
    </row>
    <row r="28" spans="1:19" x14ac:dyDescent="0.35">
      <c r="A28" t="s">
        <v>62</v>
      </c>
      <c r="B28" t="s">
        <v>110</v>
      </c>
      <c r="C28" t="s">
        <v>4</v>
      </c>
      <c r="D28">
        <v>38</v>
      </c>
      <c r="E28">
        <v>30</v>
      </c>
      <c r="F28" s="1">
        <v>44774</v>
      </c>
      <c r="G28" s="2">
        <v>0.84861111111111109</v>
      </c>
      <c r="H28">
        <v>4.82</v>
      </c>
      <c r="I28">
        <v>4.8</v>
      </c>
      <c r="J28">
        <v>4.82</v>
      </c>
      <c r="K28" s="3">
        <f t="shared" si="0"/>
        <v>4.8133333333333335</v>
      </c>
      <c r="L28" s="1">
        <v>44775</v>
      </c>
      <c r="M28" s="2">
        <v>0.59791666666666665</v>
      </c>
      <c r="N28">
        <v>4.8499999999999996</v>
      </c>
      <c r="O28">
        <v>4.83</v>
      </c>
      <c r="P28">
        <v>4.79</v>
      </c>
      <c r="Q28" s="3">
        <f t="shared" si="1"/>
        <v>4.8233333333333333</v>
      </c>
      <c r="R28" s="5">
        <f t="shared" si="2"/>
        <v>9.9999999999997868E-3</v>
      </c>
    </row>
    <row r="29" spans="1:19" x14ac:dyDescent="0.35">
      <c r="A29" t="s">
        <v>43</v>
      </c>
      <c r="B29" t="s">
        <v>41</v>
      </c>
      <c r="C29" t="s">
        <v>3</v>
      </c>
      <c r="D29">
        <v>43</v>
      </c>
      <c r="E29">
        <v>30</v>
      </c>
      <c r="F29" s="1">
        <v>44775</v>
      </c>
      <c r="G29" s="2">
        <v>0.8222222222222223</v>
      </c>
      <c r="H29">
        <v>4.7</v>
      </c>
      <c r="I29">
        <v>4.68</v>
      </c>
      <c r="J29">
        <v>4.74</v>
      </c>
      <c r="K29" s="3">
        <f t="shared" si="0"/>
        <v>4.7066666666666661</v>
      </c>
      <c r="L29" s="1">
        <v>44776</v>
      </c>
      <c r="M29" s="2">
        <v>0.56666666666666665</v>
      </c>
      <c r="N29">
        <v>4.68</v>
      </c>
      <c r="O29">
        <v>4.6500000000000004</v>
      </c>
      <c r="P29">
        <v>4.7300000000000004</v>
      </c>
      <c r="Q29" s="3">
        <f t="shared" si="1"/>
        <v>4.6866666666666665</v>
      </c>
      <c r="R29" s="4">
        <f t="shared" si="2"/>
        <v>-1.9999999999999574E-2</v>
      </c>
    </row>
    <row r="30" spans="1:19" x14ac:dyDescent="0.35">
      <c r="A30" t="s">
        <v>49</v>
      </c>
      <c r="B30" t="s">
        <v>41</v>
      </c>
      <c r="C30" t="s">
        <v>3</v>
      </c>
      <c r="D30">
        <v>44</v>
      </c>
      <c r="E30">
        <v>30</v>
      </c>
      <c r="F30" s="1">
        <v>44776</v>
      </c>
      <c r="G30" s="2">
        <v>0.80486111111111114</v>
      </c>
      <c r="H30">
        <v>5.09</v>
      </c>
      <c r="I30">
        <v>5.08</v>
      </c>
      <c r="J30">
        <v>5.08</v>
      </c>
      <c r="K30" s="3">
        <f t="shared" si="0"/>
        <v>5.083333333333333</v>
      </c>
      <c r="L30" s="1">
        <v>44777</v>
      </c>
      <c r="M30" s="2">
        <v>0.57986111111111105</v>
      </c>
      <c r="N30">
        <v>5.37</v>
      </c>
      <c r="O30">
        <v>5.32</v>
      </c>
      <c r="P30">
        <v>5.33</v>
      </c>
      <c r="Q30" s="3">
        <f t="shared" si="1"/>
        <v>5.3400000000000007</v>
      </c>
      <c r="R30" s="6">
        <f t="shared" si="2"/>
        <v>0.25666666666666771</v>
      </c>
    </row>
    <row r="31" spans="1:19" x14ac:dyDescent="0.35">
      <c r="A31" t="s">
        <v>72</v>
      </c>
      <c r="B31" t="s">
        <v>110</v>
      </c>
      <c r="C31" t="s">
        <v>4</v>
      </c>
      <c r="D31">
        <v>45</v>
      </c>
      <c r="E31">
        <v>30</v>
      </c>
      <c r="F31" s="1">
        <v>44776</v>
      </c>
      <c r="G31" s="2">
        <v>0.77569444444444446</v>
      </c>
      <c r="H31">
        <v>4.03</v>
      </c>
      <c r="I31">
        <v>4.01</v>
      </c>
      <c r="J31">
        <v>4.07</v>
      </c>
      <c r="K31" s="3">
        <f t="shared" si="0"/>
        <v>4.0366666666666662</v>
      </c>
      <c r="L31" s="1">
        <v>44777</v>
      </c>
      <c r="M31" s="2">
        <v>0.53749999999999998</v>
      </c>
      <c r="N31">
        <v>4.07</v>
      </c>
      <c r="O31">
        <v>4.03</v>
      </c>
      <c r="P31">
        <v>4.1100000000000003</v>
      </c>
      <c r="Q31" s="3">
        <f t="shared" si="1"/>
        <v>4.07</v>
      </c>
      <c r="R31" s="5">
        <f t="shared" si="2"/>
        <v>3.3333333333334103E-2</v>
      </c>
    </row>
    <row r="32" spans="1:19" x14ac:dyDescent="0.35">
      <c r="A32" t="s">
        <v>45</v>
      </c>
      <c r="B32" t="s">
        <v>41</v>
      </c>
      <c r="C32" t="s">
        <v>3</v>
      </c>
      <c r="D32">
        <v>46</v>
      </c>
      <c r="E32">
        <v>30</v>
      </c>
      <c r="F32" s="1">
        <v>44779</v>
      </c>
      <c r="G32" s="2">
        <v>0.44027777777777777</v>
      </c>
      <c r="H32">
        <v>5.13</v>
      </c>
      <c r="I32">
        <v>5.15</v>
      </c>
      <c r="J32">
        <v>5.16</v>
      </c>
      <c r="K32" s="3">
        <f t="shared" si="0"/>
        <v>5.1466666666666674</v>
      </c>
      <c r="L32" s="1">
        <v>44778</v>
      </c>
      <c r="M32" s="2">
        <v>0.40902777777777777</v>
      </c>
      <c r="N32">
        <v>5.07</v>
      </c>
      <c r="O32">
        <v>5.0599999999999996</v>
      </c>
      <c r="P32">
        <v>5.03</v>
      </c>
      <c r="Q32" s="3">
        <f t="shared" si="1"/>
        <v>5.0533333333333337</v>
      </c>
      <c r="R32" s="4">
        <f t="shared" si="2"/>
        <v>-9.3333333333333712E-2</v>
      </c>
    </row>
    <row r="33" spans="1:18" x14ac:dyDescent="0.35">
      <c r="A33" t="s">
        <v>57</v>
      </c>
      <c r="B33" t="s">
        <v>52</v>
      </c>
      <c r="C33" t="s">
        <v>4</v>
      </c>
      <c r="D33">
        <v>48</v>
      </c>
      <c r="E33">
        <v>30</v>
      </c>
      <c r="F33" s="1">
        <v>44775</v>
      </c>
      <c r="G33" s="2">
        <v>0.80972222222222223</v>
      </c>
      <c r="H33">
        <v>4.8</v>
      </c>
      <c r="I33">
        <v>4.82</v>
      </c>
      <c r="J33">
        <v>4.83</v>
      </c>
      <c r="K33" s="3">
        <f t="shared" si="0"/>
        <v>4.8166666666666673</v>
      </c>
      <c r="L33" s="1">
        <v>44776</v>
      </c>
      <c r="M33" s="2">
        <v>0.55347222222222225</v>
      </c>
      <c r="N33">
        <v>4.79</v>
      </c>
      <c r="O33">
        <v>4.8600000000000003</v>
      </c>
      <c r="P33">
        <v>4.84</v>
      </c>
      <c r="Q33" s="3">
        <f t="shared" si="1"/>
        <v>4.83</v>
      </c>
      <c r="R33" s="5">
        <f t="shared" si="2"/>
        <v>1.3333333333332753E-2</v>
      </c>
    </row>
    <row r="34" spans="1:18" x14ac:dyDescent="0.35">
      <c r="A34" t="s">
        <v>24</v>
      </c>
      <c r="B34" t="s">
        <v>94</v>
      </c>
      <c r="C34" t="s">
        <v>3</v>
      </c>
      <c r="D34">
        <v>49</v>
      </c>
      <c r="E34">
        <v>30</v>
      </c>
      <c r="F34" s="1">
        <v>44775</v>
      </c>
      <c r="G34" s="2">
        <v>0.81805555555555554</v>
      </c>
      <c r="H34">
        <v>4.0999999999999996</v>
      </c>
      <c r="I34">
        <v>4.04</v>
      </c>
      <c r="J34">
        <v>4.0199999999999996</v>
      </c>
      <c r="K34" s="3">
        <f t="shared" si="0"/>
        <v>4.0533333333333337</v>
      </c>
      <c r="L34" s="1">
        <v>44776</v>
      </c>
      <c r="M34" s="2">
        <v>0.5625</v>
      </c>
      <c r="N34">
        <v>4.62</v>
      </c>
      <c r="O34">
        <v>4.6399999999999997</v>
      </c>
      <c r="P34">
        <v>4.6500000000000004</v>
      </c>
      <c r="Q34" s="3">
        <f t="shared" si="1"/>
        <v>4.6366666666666667</v>
      </c>
      <c r="R34" s="7">
        <f t="shared" si="2"/>
        <v>0.58333333333333304</v>
      </c>
    </row>
    <row r="35" spans="1:18" x14ac:dyDescent="0.35">
      <c r="A35" t="s">
        <v>71</v>
      </c>
      <c r="B35" t="s">
        <v>110</v>
      </c>
      <c r="C35" t="s">
        <v>4</v>
      </c>
      <c r="D35">
        <v>51</v>
      </c>
      <c r="E35">
        <v>30</v>
      </c>
      <c r="F35" s="1">
        <v>44777</v>
      </c>
      <c r="G35" s="2">
        <v>0.64583333333333337</v>
      </c>
      <c r="H35">
        <v>3.33</v>
      </c>
      <c r="I35">
        <v>3.3</v>
      </c>
      <c r="J35">
        <v>3.32</v>
      </c>
      <c r="K35" s="3">
        <f t="shared" si="0"/>
        <v>3.3166666666666664</v>
      </c>
      <c r="L35" s="1">
        <v>44778</v>
      </c>
      <c r="M35" s="2">
        <v>0.41250000000000003</v>
      </c>
      <c r="N35">
        <v>3.33</v>
      </c>
      <c r="O35">
        <v>3.37</v>
      </c>
      <c r="P35">
        <v>3.35</v>
      </c>
      <c r="Q35" s="3">
        <f t="shared" si="1"/>
        <v>3.35</v>
      </c>
      <c r="R35" s="5">
        <f t="shared" si="2"/>
        <v>3.3333333333333659E-2</v>
      </c>
    </row>
    <row r="36" spans="1:18" x14ac:dyDescent="0.35">
      <c r="A36" t="s">
        <v>42</v>
      </c>
      <c r="B36" t="s">
        <v>41</v>
      </c>
      <c r="C36" t="s">
        <v>3</v>
      </c>
      <c r="D36">
        <v>52</v>
      </c>
      <c r="E36">
        <v>30</v>
      </c>
      <c r="F36" s="1">
        <v>44775</v>
      </c>
      <c r="G36" s="2">
        <v>0.78402777777777777</v>
      </c>
      <c r="H36">
        <v>4.2699999999999996</v>
      </c>
      <c r="I36">
        <v>4.28</v>
      </c>
      <c r="J36">
        <v>4.21</v>
      </c>
      <c r="K36" s="3">
        <f t="shared" si="0"/>
        <v>4.2533333333333339</v>
      </c>
      <c r="L36" s="1">
        <v>44776</v>
      </c>
      <c r="M36" s="2">
        <v>0.52430555555555558</v>
      </c>
      <c r="N36">
        <v>4.28</v>
      </c>
      <c r="O36">
        <v>4.22</v>
      </c>
      <c r="P36">
        <v>4.26</v>
      </c>
      <c r="Q36" s="3">
        <f t="shared" si="1"/>
        <v>4.253333333333333</v>
      </c>
      <c r="R36" s="5">
        <f t="shared" si="2"/>
        <v>0</v>
      </c>
    </row>
    <row r="37" spans="1:18" x14ac:dyDescent="0.35">
      <c r="A37" t="s">
        <v>59</v>
      </c>
      <c r="B37" t="s">
        <v>52</v>
      </c>
      <c r="C37" t="s">
        <v>4</v>
      </c>
      <c r="D37">
        <v>54</v>
      </c>
      <c r="E37">
        <v>30</v>
      </c>
      <c r="F37" s="1">
        <v>44774</v>
      </c>
      <c r="G37" s="2">
        <v>0.84097222222222223</v>
      </c>
      <c r="H37">
        <v>4.2699999999999996</v>
      </c>
      <c r="I37">
        <v>4.29</v>
      </c>
      <c r="J37">
        <v>4.3600000000000003</v>
      </c>
      <c r="K37" s="3">
        <f t="shared" si="0"/>
        <v>4.3066666666666658</v>
      </c>
      <c r="L37" s="1">
        <v>44775</v>
      </c>
      <c r="M37" s="2">
        <v>0.59444444444444444</v>
      </c>
      <c r="N37">
        <v>4.76</v>
      </c>
      <c r="O37">
        <v>4.78</v>
      </c>
      <c r="P37">
        <v>4.72</v>
      </c>
      <c r="Q37" s="3">
        <f t="shared" si="1"/>
        <v>4.753333333333333</v>
      </c>
      <c r="R37" s="7">
        <f t="shared" si="2"/>
        <v>0.44666666666666721</v>
      </c>
    </row>
    <row r="38" spans="1:18" x14ac:dyDescent="0.35">
      <c r="A38" t="s">
        <v>47</v>
      </c>
      <c r="B38" t="s">
        <v>41</v>
      </c>
      <c r="C38" t="s">
        <v>3</v>
      </c>
      <c r="D38">
        <v>55</v>
      </c>
      <c r="E38">
        <v>30</v>
      </c>
      <c r="F38" s="1">
        <v>44776</v>
      </c>
      <c r="G38" s="2">
        <v>0.8208333333333333</v>
      </c>
      <c r="H38">
        <v>4.68</v>
      </c>
      <c r="I38">
        <v>4.7</v>
      </c>
      <c r="J38">
        <v>4.68</v>
      </c>
      <c r="K38" s="3">
        <f t="shared" si="0"/>
        <v>4.6866666666666665</v>
      </c>
      <c r="L38" s="1">
        <v>44777</v>
      </c>
      <c r="M38" s="2">
        <v>0.59513888888888888</v>
      </c>
      <c r="N38">
        <v>5</v>
      </c>
      <c r="O38">
        <v>4.99</v>
      </c>
      <c r="P38">
        <v>4.96</v>
      </c>
      <c r="Q38" s="3">
        <f t="shared" si="1"/>
        <v>4.9833333333333334</v>
      </c>
      <c r="R38" s="7">
        <f t="shared" si="2"/>
        <v>0.29666666666666686</v>
      </c>
    </row>
    <row r="39" spans="1:18" x14ac:dyDescent="0.35">
      <c r="A39" t="s">
        <v>53</v>
      </c>
      <c r="B39" t="s">
        <v>52</v>
      </c>
      <c r="C39" t="s">
        <v>4</v>
      </c>
      <c r="D39">
        <v>57</v>
      </c>
      <c r="E39">
        <v>30</v>
      </c>
      <c r="F39" s="1">
        <v>44774</v>
      </c>
      <c r="G39" s="2">
        <v>0.83333333333333337</v>
      </c>
      <c r="H39">
        <v>4.71</v>
      </c>
      <c r="I39">
        <v>4.71</v>
      </c>
      <c r="J39">
        <v>4.72</v>
      </c>
      <c r="K39" s="3">
        <f t="shared" si="0"/>
        <v>4.7133333333333338</v>
      </c>
      <c r="L39" s="1">
        <v>44775</v>
      </c>
      <c r="M39" s="2">
        <v>0.57847222222222217</v>
      </c>
      <c r="N39">
        <v>4.7300000000000004</v>
      </c>
      <c r="O39">
        <v>4.75</v>
      </c>
      <c r="P39">
        <v>4.7300000000000004</v>
      </c>
      <c r="Q39" s="3">
        <f t="shared" si="1"/>
        <v>4.7366666666666672</v>
      </c>
      <c r="R39" s="5">
        <f t="shared" si="2"/>
        <v>2.3333333333333428E-2</v>
      </c>
    </row>
    <row r="40" spans="1:18" x14ac:dyDescent="0.35">
      <c r="A40" t="s">
        <v>65</v>
      </c>
      <c r="B40" t="s">
        <v>110</v>
      </c>
      <c r="C40" t="s">
        <v>4</v>
      </c>
      <c r="D40">
        <v>58</v>
      </c>
      <c r="E40">
        <v>30</v>
      </c>
      <c r="F40" s="1">
        <v>44778</v>
      </c>
      <c r="G40" s="2">
        <v>0.45555555555555555</v>
      </c>
      <c r="H40">
        <v>4.3600000000000003</v>
      </c>
      <c r="I40">
        <v>4.3499999999999996</v>
      </c>
      <c r="J40">
        <v>3.38</v>
      </c>
      <c r="K40" s="3">
        <f t="shared" si="0"/>
        <v>4.03</v>
      </c>
      <c r="L40" s="1">
        <v>44777</v>
      </c>
      <c r="M40" s="2">
        <v>0.52708333333333335</v>
      </c>
      <c r="N40">
        <v>4.4400000000000004</v>
      </c>
      <c r="O40">
        <v>4.45</v>
      </c>
      <c r="P40">
        <v>4.3899999999999997</v>
      </c>
      <c r="Q40" s="3">
        <f t="shared" si="1"/>
        <v>4.4266666666666667</v>
      </c>
      <c r="R40" s="7">
        <f t="shared" si="2"/>
        <v>0.3966666666666665</v>
      </c>
    </row>
    <row r="41" spans="1:18" x14ac:dyDescent="0.35">
      <c r="A41" t="s">
        <v>36</v>
      </c>
      <c r="B41" t="s">
        <v>32</v>
      </c>
      <c r="C41" t="s">
        <v>3</v>
      </c>
      <c r="D41">
        <v>59</v>
      </c>
      <c r="E41">
        <v>30</v>
      </c>
      <c r="F41" s="1">
        <v>44778</v>
      </c>
      <c r="G41" s="2">
        <v>0.43958333333333338</v>
      </c>
      <c r="H41">
        <v>4.99</v>
      </c>
      <c r="I41">
        <v>4.95</v>
      </c>
      <c r="J41">
        <v>4.9400000000000004</v>
      </c>
      <c r="K41" s="3">
        <f t="shared" si="0"/>
        <v>4.9600000000000009</v>
      </c>
      <c r="L41" s="1">
        <v>44776</v>
      </c>
      <c r="M41" s="2">
        <v>0.5180555555555556</v>
      </c>
      <c r="N41">
        <v>4.93</v>
      </c>
      <c r="O41">
        <v>4.95</v>
      </c>
      <c r="P41">
        <v>4.9400000000000004</v>
      </c>
      <c r="Q41" s="3">
        <f t="shared" si="1"/>
        <v>4.9400000000000004</v>
      </c>
      <c r="R41" s="4">
        <f t="shared" si="2"/>
        <v>-2.0000000000000462E-2</v>
      </c>
    </row>
    <row r="42" spans="1:18" x14ac:dyDescent="0.35">
      <c r="A42" t="s">
        <v>25</v>
      </c>
      <c r="B42" t="s">
        <v>94</v>
      </c>
      <c r="C42" t="s">
        <v>3</v>
      </c>
      <c r="D42">
        <v>60</v>
      </c>
      <c r="E42">
        <v>30</v>
      </c>
      <c r="F42" s="1">
        <v>44778</v>
      </c>
      <c r="G42" s="2">
        <v>0.44236111111111115</v>
      </c>
      <c r="H42">
        <v>4.76</v>
      </c>
      <c r="I42">
        <v>4.8</v>
      </c>
      <c r="J42">
        <v>4.84</v>
      </c>
      <c r="K42" s="3">
        <f t="shared" si="0"/>
        <v>4.8</v>
      </c>
      <c r="L42" s="1">
        <v>44776</v>
      </c>
      <c r="M42" s="2">
        <v>0.52777777777777779</v>
      </c>
      <c r="N42">
        <v>5.18</v>
      </c>
      <c r="O42">
        <v>5.19</v>
      </c>
      <c r="P42">
        <v>5.23</v>
      </c>
      <c r="Q42" s="3">
        <f t="shared" si="1"/>
        <v>5.2</v>
      </c>
      <c r="R42" s="7">
        <f t="shared" si="2"/>
        <v>0.40000000000000036</v>
      </c>
    </row>
    <row r="43" spans="1:18" x14ac:dyDescent="0.35">
      <c r="A43" t="s">
        <v>111</v>
      </c>
      <c r="B43" t="s">
        <v>94</v>
      </c>
      <c r="C43" t="s">
        <v>3</v>
      </c>
      <c r="D43">
        <v>61</v>
      </c>
      <c r="E43">
        <v>30</v>
      </c>
      <c r="F43" s="1">
        <v>44776</v>
      </c>
      <c r="G43" s="2">
        <v>0.76736111111111116</v>
      </c>
      <c r="H43">
        <v>5.68</v>
      </c>
      <c r="I43">
        <v>5.68</v>
      </c>
      <c r="J43">
        <v>5.68</v>
      </c>
      <c r="K43" s="3">
        <f t="shared" si="0"/>
        <v>5.68</v>
      </c>
      <c r="L43" s="1">
        <v>44777</v>
      </c>
      <c r="M43" s="2">
        <v>0.53055555555555556</v>
      </c>
      <c r="N43">
        <v>5.73</v>
      </c>
      <c r="O43">
        <v>5.74</v>
      </c>
      <c r="P43">
        <v>5.7</v>
      </c>
      <c r="Q43" s="3">
        <f t="shared" si="1"/>
        <v>5.7233333333333336</v>
      </c>
      <c r="R43" s="5">
        <f t="shared" si="2"/>
        <v>4.333333333333389E-2</v>
      </c>
    </row>
    <row r="44" spans="1:18" x14ac:dyDescent="0.35">
      <c r="A44" t="s">
        <v>35</v>
      </c>
      <c r="B44" t="s">
        <v>32</v>
      </c>
      <c r="C44" t="s">
        <v>3</v>
      </c>
      <c r="D44">
        <v>62</v>
      </c>
      <c r="E44">
        <v>30</v>
      </c>
      <c r="F44" s="1">
        <v>44776</v>
      </c>
      <c r="G44" s="2">
        <v>0.78472222222222221</v>
      </c>
      <c r="H44">
        <v>5.01</v>
      </c>
      <c r="I44">
        <v>5.03</v>
      </c>
      <c r="J44">
        <v>4.99</v>
      </c>
      <c r="K44" s="3">
        <f t="shared" si="0"/>
        <v>5.01</v>
      </c>
      <c r="L44" s="1">
        <v>44777</v>
      </c>
      <c r="M44" s="2">
        <v>0.55833333333333335</v>
      </c>
      <c r="N44">
        <v>5.01</v>
      </c>
      <c r="O44">
        <v>5.0199999999999996</v>
      </c>
      <c r="P44">
        <v>5.03</v>
      </c>
      <c r="Q44" s="3">
        <f t="shared" si="1"/>
        <v>5.0199999999999996</v>
      </c>
      <c r="R44" s="5">
        <f t="shared" si="2"/>
        <v>9.9999999999997868E-3</v>
      </c>
    </row>
  </sheetData>
  <sortState xmlns:xlrd2="http://schemas.microsoft.com/office/spreadsheetml/2017/richdata2" ref="A2:S44">
    <sortCondition ref="D2:D44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1797-130D-46C2-9230-7873A88CB2EB}">
  <dimension ref="A1:R40"/>
  <sheetViews>
    <sheetView topLeftCell="A4" workbookViewId="0">
      <selection activeCell="R2" activeCellId="1" sqref="D2:D40 R2:R40"/>
    </sheetView>
  </sheetViews>
  <sheetFormatPr defaultRowHeight="14.5" x14ac:dyDescent="0.35"/>
  <cols>
    <col min="2" max="2" width="18.36328125" bestFit="1" customWidth="1"/>
    <col min="6" max="6" width="11.90625" customWidth="1"/>
    <col min="12" max="12" width="10.453125" bestFit="1" customWidth="1"/>
  </cols>
  <sheetData>
    <row r="1" spans="1:18" x14ac:dyDescent="0.35">
      <c r="A1" t="s">
        <v>10</v>
      </c>
      <c r="B1" t="s">
        <v>11</v>
      </c>
      <c r="C1" t="s">
        <v>0</v>
      </c>
      <c r="D1" t="s">
        <v>12</v>
      </c>
      <c r="E1" t="s">
        <v>79</v>
      </c>
      <c r="F1" t="s">
        <v>80</v>
      </c>
      <c r="G1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</row>
    <row r="2" spans="1:18" x14ac:dyDescent="0.35">
      <c r="A2" s="2" t="s">
        <v>64</v>
      </c>
      <c r="B2" t="s">
        <v>61</v>
      </c>
      <c r="C2" t="s">
        <v>4</v>
      </c>
      <c r="D2">
        <v>1</v>
      </c>
      <c r="E2">
        <v>31.5</v>
      </c>
      <c r="F2" s="1">
        <v>44790</v>
      </c>
      <c r="G2" s="2">
        <v>0.85138888888888886</v>
      </c>
      <c r="H2">
        <v>3.8</v>
      </c>
      <c r="I2">
        <v>3.86</v>
      </c>
      <c r="J2">
        <v>3.86</v>
      </c>
      <c r="K2" s="3">
        <f t="shared" ref="K2:K40" si="0">AVERAGE(H2:J2)</f>
        <v>3.84</v>
      </c>
      <c r="L2" s="1">
        <v>44791</v>
      </c>
      <c r="M2" s="2">
        <v>0.56736111111111109</v>
      </c>
      <c r="N2">
        <v>3.92</v>
      </c>
      <c r="O2">
        <v>3.96</v>
      </c>
      <c r="P2">
        <v>3.88</v>
      </c>
      <c r="Q2" s="3">
        <f t="shared" ref="Q2:Q40" si="1">AVERAGE(N2:P2)</f>
        <v>3.92</v>
      </c>
      <c r="R2" s="12">
        <f t="shared" ref="R2:R40" si="2">Q2-K2</f>
        <v>8.0000000000000071E-2</v>
      </c>
    </row>
    <row r="3" spans="1:18" x14ac:dyDescent="0.35">
      <c r="A3" t="s">
        <v>21</v>
      </c>
      <c r="B3" t="s">
        <v>94</v>
      </c>
      <c r="C3" t="s">
        <v>3</v>
      </c>
      <c r="D3">
        <v>3</v>
      </c>
      <c r="E3">
        <v>31.5</v>
      </c>
      <c r="F3" s="1">
        <v>44793</v>
      </c>
      <c r="G3" s="2">
        <v>0.72152777777777777</v>
      </c>
      <c r="H3">
        <v>4.6500000000000004</v>
      </c>
      <c r="I3">
        <v>4.62</v>
      </c>
      <c r="J3">
        <v>4.63</v>
      </c>
      <c r="K3" s="3">
        <f t="shared" si="0"/>
        <v>4.6333333333333329</v>
      </c>
      <c r="L3" s="1">
        <v>44794</v>
      </c>
      <c r="M3" s="2">
        <v>0.55833333333333335</v>
      </c>
      <c r="N3">
        <v>4.6900000000000004</v>
      </c>
      <c r="O3">
        <v>4.66</v>
      </c>
      <c r="P3">
        <v>4.7</v>
      </c>
      <c r="Q3" s="3">
        <f t="shared" si="1"/>
        <v>4.6833333333333336</v>
      </c>
      <c r="R3" s="12">
        <f t="shared" si="2"/>
        <v>5.0000000000000711E-2</v>
      </c>
    </row>
    <row r="4" spans="1:18" x14ac:dyDescent="0.35">
      <c r="A4" t="s">
        <v>22</v>
      </c>
      <c r="B4" t="s">
        <v>94</v>
      </c>
      <c r="C4" t="s">
        <v>3</v>
      </c>
      <c r="D4">
        <v>4</v>
      </c>
      <c r="E4">
        <v>31.5</v>
      </c>
      <c r="F4" s="1">
        <v>44790</v>
      </c>
      <c r="G4" s="2">
        <v>0.84861111111111109</v>
      </c>
      <c r="H4">
        <v>5.0599999999999996</v>
      </c>
      <c r="I4">
        <v>5.08</v>
      </c>
      <c r="J4">
        <v>5.0599999999999996</v>
      </c>
      <c r="K4" s="3">
        <f t="shared" si="0"/>
        <v>5.0666666666666664</v>
      </c>
      <c r="L4" s="1">
        <v>44791</v>
      </c>
      <c r="M4" s="2">
        <v>0.56319444444444444</v>
      </c>
      <c r="N4">
        <v>5.13</v>
      </c>
      <c r="O4">
        <v>5.0999999999999996</v>
      </c>
      <c r="P4">
        <v>5.0599999999999996</v>
      </c>
      <c r="Q4" s="3">
        <f t="shared" si="1"/>
        <v>5.0966666666666667</v>
      </c>
      <c r="R4" s="12">
        <f t="shared" si="2"/>
        <v>3.0000000000000249E-2</v>
      </c>
    </row>
    <row r="5" spans="1:18" x14ac:dyDescent="0.35">
      <c r="A5" t="s">
        <v>31</v>
      </c>
      <c r="B5" t="s">
        <v>32</v>
      </c>
      <c r="C5" t="s">
        <v>3</v>
      </c>
      <c r="D5">
        <v>6</v>
      </c>
      <c r="E5">
        <v>31.5</v>
      </c>
      <c r="F5" s="1">
        <v>44791</v>
      </c>
      <c r="G5" s="2">
        <v>0.76527777777777783</v>
      </c>
      <c r="H5">
        <v>5.32</v>
      </c>
      <c r="I5">
        <v>5.31</v>
      </c>
      <c r="J5">
        <v>5.34</v>
      </c>
      <c r="K5" s="3">
        <f t="shared" si="0"/>
        <v>5.3233333333333333</v>
      </c>
      <c r="L5" s="1">
        <v>44792</v>
      </c>
      <c r="M5" s="2">
        <v>0.53055555555555556</v>
      </c>
      <c r="N5">
        <v>5.4</v>
      </c>
      <c r="O5">
        <v>5.4</v>
      </c>
      <c r="P5">
        <v>5.34</v>
      </c>
      <c r="Q5" s="3">
        <f t="shared" si="1"/>
        <v>5.38</v>
      </c>
      <c r="R5" s="12">
        <f t="shared" si="2"/>
        <v>5.6666666666666643E-2</v>
      </c>
    </row>
    <row r="6" spans="1:18" x14ac:dyDescent="0.35">
      <c r="A6" t="s">
        <v>28</v>
      </c>
      <c r="B6" t="s">
        <v>94</v>
      </c>
      <c r="C6" t="s">
        <v>3</v>
      </c>
      <c r="D6">
        <v>7</v>
      </c>
      <c r="E6">
        <v>31.5</v>
      </c>
      <c r="F6" s="1">
        <v>44791</v>
      </c>
      <c r="G6" s="2">
        <v>0.75624999999999998</v>
      </c>
      <c r="H6">
        <v>4.43</v>
      </c>
      <c r="I6">
        <v>4.49</v>
      </c>
      <c r="J6">
        <v>4.46</v>
      </c>
      <c r="K6" s="3">
        <f t="shared" si="0"/>
        <v>4.46</v>
      </c>
      <c r="L6" s="1">
        <v>44792</v>
      </c>
      <c r="M6" s="2">
        <v>0.52152777777777781</v>
      </c>
      <c r="N6">
        <v>4.49</v>
      </c>
      <c r="O6">
        <v>4.4800000000000004</v>
      </c>
      <c r="P6">
        <v>4.51</v>
      </c>
      <c r="Q6" s="3">
        <f t="shared" si="1"/>
        <v>4.4933333333333332</v>
      </c>
      <c r="R6" s="12">
        <f t="shared" si="2"/>
        <v>3.3333333333333215E-2</v>
      </c>
    </row>
    <row r="7" spans="1:18" x14ac:dyDescent="0.35">
      <c r="A7" t="s">
        <v>38</v>
      </c>
      <c r="B7" t="s">
        <v>32</v>
      </c>
      <c r="C7" t="s">
        <v>3</v>
      </c>
      <c r="D7">
        <v>10</v>
      </c>
      <c r="E7">
        <v>31.5</v>
      </c>
      <c r="F7" s="1">
        <v>44789</v>
      </c>
      <c r="G7" s="2">
        <v>0.86875000000000002</v>
      </c>
      <c r="H7">
        <v>4.3</v>
      </c>
      <c r="I7">
        <v>4.28</v>
      </c>
      <c r="J7">
        <v>4.2699999999999996</v>
      </c>
      <c r="K7" s="3">
        <f t="shared" si="0"/>
        <v>4.2833333333333332</v>
      </c>
      <c r="L7" s="1">
        <v>44790</v>
      </c>
      <c r="M7" s="2">
        <v>0.61458333333333337</v>
      </c>
      <c r="N7">
        <v>4.4400000000000004</v>
      </c>
      <c r="O7">
        <v>4.4000000000000004</v>
      </c>
      <c r="P7">
        <v>4.3600000000000003</v>
      </c>
      <c r="Q7" s="3">
        <f t="shared" si="1"/>
        <v>4.3999999999999995</v>
      </c>
      <c r="R7" s="12">
        <f t="shared" si="2"/>
        <v>0.11666666666666625</v>
      </c>
    </row>
    <row r="8" spans="1:18" x14ac:dyDescent="0.35">
      <c r="A8" t="s">
        <v>60</v>
      </c>
      <c r="B8" t="s">
        <v>61</v>
      </c>
      <c r="C8" t="s">
        <v>4</v>
      </c>
      <c r="D8">
        <v>11</v>
      </c>
      <c r="E8">
        <v>31.5</v>
      </c>
      <c r="F8" s="1">
        <v>44789</v>
      </c>
      <c r="G8" s="2">
        <v>0.87986111111111109</v>
      </c>
      <c r="H8">
        <v>4.3099999999999996</v>
      </c>
      <c r="I8">
        <v>4.3499999999999996</v>
      </c>
      <c r="J8">
        <v>4.3099999999999996</v>
      </c>
      <c r="K8" s="3">
        <f t="shared" si="0"/>
        <v>4.3233333333333333</v>
      </c>
      <c r="L8" s="1">
        <v>44790</v>
      </c>
      <c r="M8" s="2">
        <v>0.63055555555555554</v>
      </c>
      <c r="N8">
        <v>4.28</v>
      </c>
      <c r="O8">
        <v>4.3099999999999996</v>
      </c>
      <c r="P8">
        <v>4.29</v>
      </c>
      <c r="Q8" s="3">
        <f t="shared" si="1"/>
        <v>4.293333333333333</v>
      </c>
      <c r="R8" s="4">
        <f t="shared" si="2"/>
        <v>-3.0000000000000249E-2</v>
      </c>
    </row>
    <row r="9" spans="1:18" x14ac:dyDescent="0.35">
      <c r="A9" t="s">
        <v>66</v>
      </c>
      <c r="B9" t="s">
        <v>61</v>
      </c>
      <c r="C9" t="s">
        <v>4</v>
      </c>
      <c r="D9">
        <v>13</v>
      </c>
      <c r="E9">
        <v>31.5</v>
      </c>
      <c r="F9" s="1">
        <v>44791</v>
      </c>
      <c r="G9" s="2">
        <v>0.7715277777777777</v>
      </c>
      <c r="H9">
        <v>4.08</v>
      </c>
      <c r="I9">
        <v>4.05</v>
      </c>
      <c r="J9">
        <v>4.0999999999999996</v>
      </c>
      <c r="K9" s="3">
        <f t="shared" si="0"/>
        <v>4.0766666666666662</v>
      </c>
      <c r="L9" s="1">
        <v>44792</v>
      </c>
      <c r="M9" s="2">
        <v>0.53888888888888886</v>
      </c>
      <c r="N9">
        <v>4.1500000000000004</v>
      </c>
      <c r="O9">
        <v>4.1500000000000004</v>
      </c>
      <c r="P9">
        <v>4.13</v>
      </c>
      <c r="Q9" s="3">
        <f t="shared" si="1"/>
        <v>4.1433333333333335</v>
      </c>
      <c r="R9" s="12">
        <f t="shared" si="2"/>
        <v>6.6666666666667318E-2</v>
      </c>
    </row>
    <row r="10" spans="1:18" x14ac:dyDescent="0.35">
      <c r="A10" t="s">
        <v>56</v>
      </c>
      <c r="B10" t="s">
        <v>114</v>
      </c>
      <c r="C10" t="s">
        <v>4</v>
      </c>
      <c r="D10">
        <v>14</v>
      </c>
      <c r="E10">
        <v>31.5</v>
      </c>
      <c r="F10" s="1">
        <v>44793</v>
      </c>
      <c r="G10" s="2">
        <v>0.74375000000000002</v>
      </c>
      <c r="H10">
        <v>4.7699999999999996</v>
      </c>
      <c r="I10">
        <v>4.75</v>
      </c>
      <c r="J10">
        <v>4.6900000000000004</v>
      </c>
      <c r="K10" s="3">
        <f t="shared" si="0"/>
        <v>4.7366666666666672</v>
      </c>
      <c r="L10" s="1">
        <v>44794</v>
      </c>
      <c r="M10" s="2">
        <v>0.5805555555555556</v>
      </c>
      <c r="N10">
        <v>4.9000000000000004</v>
      </c>
      <c r="O10">
        <v>4.92</v>
      </c>
      <c r="P10">
        <v>4.9400000000000004</v>
      </c>
      <c r="Q10" s="3">
        <f t="shared" si="1"/>
        <v>4.9200000000000008</v>
      </c>
      <c r="R10" s="12">
        <f t="shared" si="2"/>
        <v>0.18333333333333357</v>
      </c>
    </row>
    <row r="11" spans="1:18" x14ac:dyDescent="0.35">
      <c r="A11" t="s">
        <v>58</v>
      </c>
      <c r="B11" t="s">
        <v>114</v>
      </c>
      <c r="C11" t="s">
        <v>4</v>
      </c>
      <c r="D11">
        <v>15</v>
      </c>
      <c r="E11">
        <v>31.5</v>
      </c>
      <c r="F11" s="1">
        <v>44790</v>
      </c>
      <c r="G11" s="2">
        <v>0.85972222222222217</v>
      </c>
      <c r="H11">
        <v>4.8</v>
      </c>
      <c r="I11">
        <v>4.76</v>
      </c>
      <c r="J11">
        <v>4.7699999999999996</v>
      </c>
      <c r="K11" s="3">
        <f t="shared" si="0"/>
        <v>4.7766666666666664</v>
      </c>
      <c r="L11" s="1">
        <v>44791</v>
      </c>
      <c r="M11" s="2">
        <v>0.5756944444444444</v>
      </c>
      <c r="N11">
        <v>4.79</v>
      </c>
      <c r="O11">
        <v>4.78</v>
      </c>
      <c r="P11">
        <v>4.74</v>
      </c>
      <c r="Q11" s="3">
        <f t="shared" si="1"/>
        <v>4.7700000000000005</v>
      </c>
      <c r="R11" s="4">
        <f t="shared" si="2"/>
        <v>-6.6666666666659324E-3</v>
      </c>
    </row>
    <row r="12" spans="1:18" x14ac:dyDescent="0.35">
      <c r="A12" t="s">
        <v>33</v>
      </c>
      <c r="B12" t="s">
        <v>32</v>
      </c>
      <c r="C12" t="s">
        <v>3</v>
      </c>
      <c r="D12">
        <v>16</v>
      </c>
      <c r="E12">
        <v>31.5</v>
      </c>
      <c r="F12" s="1">
        <v>44791</v>
      </c>
      <c r="G12" s="2">
        <v>0.73611111111111116</v>
      </c>
      <c r="H12">
        <v>3.75</v>
      </c>
      <c r="I12">
        <v>3.76</v>
      </c>
      <c r="J12">
        <v>3.78</v>
      </c>
      <c r="K12" s="3">
        <f t="shared" si="0"/>
        <v>3.7633333333333332</v>
      </c>
      <c r="L12" s="1">
        <v>44792</v>
      </c>
      <c r="M12" s="2">
        <v>0.50208333333333333</v>
      </c>
      <c r="N12">
        <v>3.86</v>
      </c>
      <c r="O12">
        <v>3.8</v>
      </c>
      <c r="P12">
        <v>3.81</v>
      </c>
      <c r="Q12" s="3">
        <f t="shared" si="1"/>
        <v>3.8233333333333337</v>
      </c>
      <c r="R12" s="12">
        <f t="shared" si="2"/>
        <v>6.0000000000000497E-2</v>
      </c>
    </row>
    <row r="13" spans="1:18" x14ac:dyDescent="0.35">
      <c r="A13" t="s">
        <v>37</v>
      </c>
      <c r="B13" t="s">
        <v>32</v>
      </c>
      <c r="C13" t="s">
        <v>3</v>
      </c>
      <c r="D13">
        <v>20</v>
      </c>
      <c r="E13">
        <v>31.5</v>
      </c>
      <c r="F13" s="1">
        <v>44795</v>
      </c>
      <c r="G13" s="2">
        <v>0.63263888888888886</v>
      </c>
      <c r="H13">
        <v>4.79</v>
      </c>
      <c r="I13">
        <v>4.8099999999999996</v>
      </c>
      <c r="J13">
        <v>4.8499999999999996</v>
      </c>
      <c r="K13" s="3">
        <f t="shared" si="0"/>
        <v>4.8166666666666664</v>
      </c>
      <c r="L13" s="1">
        <v>44794</v>
      </c>
      <c r="M13" s="2">
        <v>0.54027777777777775</v>
      </c>
      <c r="N13">
        <v>4.59</v>
      </c>
      <c r="O13">
        <v>4.66</v>
      </c>
      <c r="P13">
        <v>4.6399999999999997</v>
      </c>
      <c r="Q13" s="3">
        <f t="shared" si="1"/>
        <v>4.63</v>
      </c>
      <c r="R13" s="9">
        <f t="shared" si="2"/>
        <v>-0.18666666666666654</v>
      </c>
    </row>
    <row r="14" spans="1:18" x14ac:dyDescent="0.35">
      <c r="A14" t="s">
        <v>70</v>
      </c>
      <c r="B14" t="s">
        <v>61</v>
      </c>
      <c r="C14" t="s">
        <v>4</v>
      </c>
      <c r="D14">
        <v>23</v>
      </c>
      <c r="E14">
        <v>31.5</v>
      </c>
      <c r="F14" s="1">
        <v>44794</v>
      </c>
      <c r="G14" s="2">
        <v>0.63611111111111118</v>
      </c>
      <c r="H14">
        <v>3.94</v>
      </c>
      <c r="I14">
        <v>3.98</v>
      </c>
      <c r="J14">
        <v>3.96</v>
      </c>
      <c r="K14" s="3">
        <f t="shared" si="0"/>
        <v>3.9599999999999995</v>
      </c>
      <c r="L14" s="1">
        <v>44794</v>
      </c>
      <c r="M14" s="2">
        <v>0.54722222222222217</v>
      </c>
      <c r="N14">
        <v>4.09</v>
      </c>
      <c r="O14">
        <v>4.0599999999999996</v>
      </c>
      <c r="P14">
        <v>4.05</v>
      </c>
      <c r="Q14" s="3">
        <f t="shared" si="1"/>
        <v>4.0666666666666664</v>
      </c>
      <c r="R14" s="12">
        <f t="shared" si="2"/>
        <v>0.10666666666666691</v>
      </c>
    </row>
    <row r="15" spans="1:18" x14ac:dyDescent="0.35">
      <c r="A15" t="s">
        <v>54</v>
      </c>
      <c r="B15" t="s">
        <v>114</v>
      </c>
      <c r="C15" t="s">
        <v>4</v>
      </c>
      <c r="D15">
        <v>24</v>
      </c>
      <c r="E15">
        <v>31.5</v>
      </c>
      <c r="F15" s="1">
        <v>44793</v>
      </c>
      <c r="G15" s="2">
        <v>0.71736111111111101</v>
      </c>
      <c r="H15">
        <v>4.28</v>
      </c>
      <c r="I15">
        <v>4.28</v>
      </c>
      <c r="J15">
        <v>4.24</v>
      </c>
      <c r="K15" s="3">
        <f t="shared" si="0"/>
        <v>4.2666666666666666</v>
      </c>
      <c r="L15" s="1">
        <v>44794</v>
      </c>
      <c r="M15" s="2">
        <v>0.55486111111111114</v>
      </c>
      <c r="N15">
        <v>4.28</v>
      </c>
      <c r="O15">
        <v>4.3600000000000003</v>
      </c>
      <c r="P15">
        <v>4.38</v>
      </c>
      <c r="Q15" s="3">
        <f t="shared" si="1"/>
        <v>4.34</v>
      </c>
      <c r="R15" s="12">
        <f t="shared" si="2"/>
        <v>7.333333333333325E-2</v>
      </c>
    </row>
    <row r="16" spans="1:18" x14ac:dyDescent="0.35">
      <c r="A16" t="s">
        <v>76</v>
      </c>
      <c r="B16" t="s">
        <v>74</v>
      </c>
      <c r="C16" t="s">
        <v>4</v>
      </c>
      <c r="D16">
        <v>25</v>
      </c>
      <c r="E16">
        <v>31.5</v>
      </c>
      <c r="F16" s="1">
        <v>44793</v>
      </c>
      <c r="G16" s="2">
        <v>0.73611111111111116</v>
      </c>
      <c r="H16">
        <v>4.28</v>
      </c>
      <c r="I16">
        <v>4.2300000000000004</v>
      </c>
      <c r="J16">
        <v>4.2300000000000004</v>
      </c>
      <c r="K16" s="3">
        <f t="shared" si="0"/>
        <v>4.246666666666667</v>
      </c>
      <c r="L16" s="1">
        <v>44794</v>
      </c>
      <c r="M16" s="2">
        <v>0.57430555555555551</v>
      </c>
      <c r="N16">
        <v>4.2699999999999996</v>
      </c>
      <c r="O16">
        <v>4.2699999999999996</v>
      </c>
      <c r="P16">
        <v>4.2699999999999996</v>
      </c>
      <c r="Q16" s="3">
        <f t="shared" si="1"/>
        <v>4.2699999999999996</v>
      </c>
      <c r="R16" s="12">
        <f t="shared" si="2"/>
        <v>2.333333333333254E-2</v>
      </c>
    </row>
    <row r="17" spans="1:18" x14ac:dyDescent="0.35">
      <c r="A17" t="s">
        <v>39</v>
      </c>
      <c r="B17" t="s">
        <v>32</v>
      </c>
      <c r="C17" t="s">
        <v>3</v>
      </c>
      <c r="D17">
        <v>28</v>
      </c>
      <c r="E17">
        <v>31.5</v>
      </c>
      <c r="F17" s="1" t="s">
        <v>115</v>
      </c>
      <c r="G17" s="2">
        <v>0.63888888888888895</v>
      </c>
      <c r="H17">
        <v>4.3600000000000003</v>
      </c>
      <c r="I17">
        <v>4.3600000000000003</v>
      </c>
      <c r="J17">
        <v>4.3499999999999996</v>
      </c>
      <c r="K17" s="3">
        <f t="shared" si="0"/>
        <v>4.3566666666666665</v>
      </c>
      <c r="L17" s="1">
        <v>44794</v>
      </c>
      <c r="M17" s="2">
        <v>0.55138888888888882</v>
      </c>
      <c r="N17">
        <v>4.4400000000000004</v>
      </c>
      <c r="O17">
        <v>4.41</v>
      </c>
      <c r="P17">
        <v>4.46</v>
      </c>
      <c r="Q17" s="3">
        <f t="shared" si="1"/>
        <v>4.4366666666666674</v>
      </c>
      <c r="R17" s="12">
        <f t="shared" si="2"/>
        <v>8.0000000000000959E-2</v>
      </c>
    </row>
    <row r="18" spans="1:18" x14ac:dyDescent="0.35">
      <c r="A18" t="s">
        <v>48</v>
      </c>
      <c r="B18" t="s">
        <v>41</v>
      </c>
      <c r="C18" t="s">
        <v>3</v>
      </c>
      <c r="D18">
        <v>30</v>
      </c>
      <c r="E18">
        <v>31.5</v>
      </c>
      <c r="F18" s="1">
        <v>44790</v>
      </c>
      <c r="G18" s="2">
        <v>0.85555555555555562</v>
      </c>
      <c r="H18">
        <v>5.69</v>
      </c>
      <c r="I18">
        <v>5.68</v>
      </c>
      <c r="J18">
        <v>5.69</v>
      </c>
      <c r="K18" s="3">
        <f t="shared" si="0"/>
        <v>5.6866666666666674</v>
      </c>
      <c r="L18" s="1">
        <v>44791</v>
      </c>
      <c r="M18" s="2">
        <v>0.57152777777777775</v>
      </c>
      <c r="N18">
        <v>5.43</v>
      </c>
      <c r="O18">
        <v>5.44</v>
      </c>
      <c r="P18">
        <v>5.43</v>
      </c>
      <c r="Q18" s="3">
        <f t="shared" si="1"/>
        <v>5.4333333333333336</v>
      </c>
      <c r="R18" s="9">
        <f t="shared" si="2"/>
        <v>-0.25333333333333385</v>
      </c>
    </row>
    <row r="19" spans="1:18" x14ac:dyDescent="0.35">
      <c r="A19" t="s">
        <v>77</v>
      </c>
      <c r="B19" t="s">
        <v>74</v>
      </c>
      <c r="C19" t="s">
        <v>4</v>
      </c>
      <c r="D19">
        <v>33</v>
      </c>
      <c r="E19">
        <v>31.5</v>
      </c>
      <c r="F19" s="1">
        <v>44790</v>
      </c>
      <c r="G19" s="2">
        <v>0.86805555555555547</v>
      </c>
      <c r="H19">
        <v>4.8899999999999997</v>
      </c>
      <c r="I19">
        <v>4.8600000000000003</v>
      </c>
      <c r="J19">
        <v>4.82</v>
      </c>
      <c r="K19" s="3">
        <f t="shared" si="0"/>
        <v>4.8566666666666665</v>
      </c>
      <c r="L19" s="1">
        <v>44791</v>
      </c>
      <c r="M19" s="2">
        <v>0.58194444444444449</v>
      </c>
      <c r="N19">
        <v>4.9400000000000004</v>
      </c>
      <c r="O19">
        <v>4.95</v>
      </c>
      <c r="P19">
        <v>4.93</v>
      </c>
      <c r="Q19" s="3">
        <f t="shared" si="1"/>
        <v>4.9400000000000004</v>
      </c>
      <c r="R19" s="12">
        <f t="shared" si="2"/>
        <v>8.3333333333333925E-2</v>
      </c>
    </row>
    <row r="20" spans="1:18" x14ac:dyDescent="0.35">
      <c r="A20" t="s">
        <v>40</v>
      </c>
      <c r="B20" t="s">
        <v>41</v>
      </c>
      <c r="C20" t="s">
        <v>3</v>
      </c>
      <c r="D20">
        <v>34</v>
      </c>
      <c r="E20">
        <v>31.5</v>
      </c>
      <c r="F20" s="1">
        <v>44794</v>
      </c>
      <c r="G20" s="2">
        <v>0.59166666666666667</v>
      </c>
      <c r="H20">
        <v>5.13</v>
      </c>
      <c r="I20">
        <v>5.12</v>
      </c>
      <c r="J20">
        <v>5.1100000000000003</v>
      </c>
      <c r="K20" s="3">
        <f t="shared" si="0"/>
        <v>5.12</v>
      </c>
      <c r="L20" s="1">
        <v>44792</v>
      </c>
      <c r="M20" s="2">
        <v>0.53472222222222221</v>
      </c>
      <c r="N20">
        <v>5.28</v>
      </c>
      <c r="O20">
        <v>5.33</v>
      </c>
      <c r="P20">
        <v>5.3</v>
      </c>
      <c r="Q20" s="3">
        <f t="shared" si="1"/>
        <v>5.3033333333333337</v>
      </c>
      <c r="R20" s="12">
        <f t="shared" si="2"/>
        <v>0.18333333333333357</v>
      </c>
    </row>
    <row r="21" spans="1:18" x14ac:dyDescent="0.35">
      <c r="A21" t="s">
        <v>19</v>
      </c>
      <c r="B21" t="s">
        <v>94</v>
      </c>
      <c r="C21" t="s">
        <v>3</v>
      </c>
      <c r="D21">
        <v>35</v>
      </c>
      <c r="E21">
        <v>31.5</v>
      </c>
      <c r="F21" s="1">
        <v>44793</v>
      </c>
      <c r="G21" s="2">
        <v>0.6958333333333333</v>
      </c>
      <c r="H21">
        <v>4.45</v>
      </c>
      <c r="I21">
        <v>4.4400000000000004</v>
      </c>
      <c r="J21">
        <v>4.4000000000000004</v>
      </c>
      <c r="K21" s="3">
        <f t="shared" si="0"/>
        <v>4.4300000000000006</v>
      </c>
      <c r="L21" s="1">
        <v>44794</v>
      </c>
      <c r="M21" s="2">
        <v>0.53611111111111109</v>
      </c>
      <c r="N21">
        <v>4.45</v>
      </c>
      <c r="O21">
        <v>4.46</v>
      </c>
      <c r="P21">
        <v>4.46</v>
      </c>
      <c r="Q21" s="3">
        <f t="shared" si="1"/>
        <v>4.456666666666667</v>
      </c>
      <c r="R21" s="12">
        <f t="shared" si="2"/>
        <v>2.6666666666666394E-2</v>
      </c>
    </row>
    <row r="22" spans="1:18" x14ac:dyDescent="0.35">
      <c r="A22" t="s">
        <v>20</v>
      </c>
      <c r="B22" t="s">
        <v>94</v>
      </c>
      <c r="C22" t="s">
        <v>3</v>
      </c>
      <c r="D22">
        <v>36</v>
      </c>
      <c r="E22">
        <v>31.5</v>
      </c>
      <c r="F22" s="1">
        <v>44793</v>
      </c>
      <c r="G22" s="2">
        <v>0.70347222222222217</v>
      </c>
      <c r="H22">
        <v>4.76</v>
      </c>
      <c r="I22">
        <v>4.76</v>
      </c>
      <c r="J22">
        <v>4.75</v>
      </c>
      <c r="K22" s="3">
        <f t="shared" si="0"/>
        <v>4.7566666666666668</v>
      </c>
      <c r="L22" s="1">
        <v>44794</v>
      </c>
      <c r="M22" s="2">
        <v>0.5444444444444444</v>
      </c>
      <c r="N22">
        <v>4.7300000000000004</v>
      </c>
      <c r="O22">
        <v>4.71</v>
      </c>
      <c r="P22">
        <v>4.72</v>
      </c>
      <c r="Q22" s="3">
        <f t="shared" si="1"/>
        <v>4.72</v>
      </c>
      <c r="R22" s="4">
        <f t="shared" si="2"/>
        <v>-3.6666666666667069E-2</v>
      </c>
    </row>
    <row r="23" spans="1:18" x14ac:dyDescent="0.35">
      <c r="A23" t="s">
        <v>78</v>
      </c>
      <c r="B23" t="s">
        <v>74</v>
      </c>
      <c r="C23" t="s">
        <v>4</v>
      </c>
      <c r="D23">
        <v>37</v>
      </c>
      <c r="E23">
        <v>31.5</v>
      </c>
      <c r="F23" s="1">
        <v>44789</v>
      </c>
      <c r="G23" s="2">
        <v>0.87222222222222223</v>
      </c>
      <c r="H23">
        <v>3.52</v>
      </c>
      <c r="I23">
        <v>3.47</v>
      </c>
      <c r="J23">
        <v>3.45</v>
      </c>
      <c r="K23" s="3">
        <f t="shared" si="0"/>
        <v>3.4800000000000004</v>
      </c>
      <c r="L23" s="1">
        <v>44790</v>
      </c>
      <c r="M23" s="2">
        <v>0.62430555555555556</v>
      </c>
      <c r="N23">
        <v>3.69</v>
      </c>
      <c r="O23">
        <v>3.71</v>
      </c>
      <c r="P23">
        <v>3.72</v>
      </c>
      <c r="Q23" s="3">
        <f t="shared" si="1"/>
        <v>3.706666666666667</v>
      </c>
      <c r="R23" s="7">
        <f t="shared" si="2"/>
        <v>0.22666666666666657</v>
      </c>
    </row>
    <row r="24" spans="1:18" x14ac:dyDescent="0.35">
      <c r="A24" t="s">
        <v>62</v>
      </c>
      <c r="B24" t="s">
        <v>61</v>
      </c>
      <c r="C24" t="s">
        <v>4</v>
      </c>
      <c r="D24">
        <v>38</v>
      </c>
      <c r="E24">
        <v>31.5</v>
      </c>
      <c r="F24" s="1">
        <v>44795</v>
      </c>
      <c r="G24" s="2">
        <v>0.64236111111111105</v>
      </c>
      <c r="H24">
        <v>4.5199999999999996</v>
      </c>
      <c r="I24">
        <v>4.5599999999999996</v>
      </c>
      <c r="J24">
        <v>4.54</v>
      </c>
      <c r="K24" s="3">
        <f t="shared" si="0"/>
        <v>4.5399999999999991</v>
      </c>
      <c r="L24" s="1">
        <v>44794</v>
      </c>
      <c r="M24" s="2">
        <v>0.56666666666666665</v>
      </c>
      <c r="N24">
        <v>4.6100000000000003</v>
      </c>
      <c r="O24">
        <v>4.6500000000000004</v>
      </c>
      <c r="P24">
        <v>4.59</v>
      </c>
      <c r="Q24" s="3">
        <f t="shared" si="1"/>
        <v>4.6166666666666671</v>
      </c>
      <c r="R24" s="12">
        <f t="shared" si="2"/>
        <v>7.6666666666667993E-2</v>
      </c>
    </row>
    <row r="25" spans="1:18" x14ac:dyDescent="0.35">
      <c r="A25" t="s">
        <v>43</v>
      </c>
      <c r="B25" t="s">
        <v>41</v>
      </c>
      <c r="C25" t="s">
        <v>3</v>
      </c>
      <c r="D25">
        <v>43</v>
      </c>
      <c r="E25">
        <v>31.5</v>
      </c>
      <c r="F25" s="1">
        <v>44794</v>
      </c>
      <c r="G25" s="2">
        <v>0.58472222222222225</v>
      </c>
      <c r="H25">
        <v>4.9400000000000004</v>
      </c>
      <c r="I25">
        <v>5.22</v>
      </c>
      <c r="J25">
        <v>5.2</v>
      </c>
      <c r="K25" s="3">
        <f t="shared" si="0"/>
        <v>5.12</v>
      </c>
      <c r="L25" s="1">
        <v>44792</v>
      </c>
      <c r="M25" s="2">
        <v>0.51597222222222217</v>
      </c>
      <c r="N25">
        <v>4.84</v>
      </c>
      <c r="O25">
        <v>4.82</v>
      </c>
      <c r="P25">
        <v>4.8099999999999996</v>
      </c>
      <c r="Q25" s="3">
        <f t="shared" si="1"/>
        <v>4.8233333333333333</v>
      </c>
      <c r="R25" s="9">
        <f t="shared" si="2"/>
        <v>-0.29666666666666686</v>
      </c>
    </row>
    <row r="26" spans="1:18" x14ac:dyDescent="0.35">
      <c r="A26" t="s">
        <v>49</v>
      </c>
      <c r="B26" t="s">
        <v>41</v>
      </c>
      <c r="C26" t="s">
        <v>3</v>
      </c>
      <c r="D26">
        <v>44</v>
      </c>
      <c r="E26">
        <v>31.5</v>
      </c>
      <c r="F26" s="1">
        <v>44793</v>
      </c>
      <c r="G26" s="2">
        <v>0.72430555555555554</v>
      </c>
      <c r="H26">
        <v>4.93</v>
      </c>
      <c r="I26">
        <v>4.9400000000000004</v>
      </c>
      <c r="J26">
        <v>4.9400000000000004</v>
      </c>
      <c r="K26" s="3">
        <f t="shared" si="0"/>
        <v>4.9366666666666674</v>
      </c>
      <c r="L26" s="1">
        <v>44794</v>
      </c>
      <c r="M26" s="2">
        <v>0.56111111111111112</v>
      </c>
      <c r="N26">
        <v>4.99</v>
      </c>
      <c r="O26">
        <v>4.99</v>
      </c>
      <c r="P26">
        <v>5.01</v>
      </c>
      <c r="Q26" s="3">
        <f t="shared" si="1"/>
        <v>4.996666666666667</v>
      </c>
      <c r="R26" s="12">
        <f t="shared" si="2"/>
        <v>5.9999999999999609E-2</v>
      </c>
    </row>
    <row r="27" spans="1:18" x14ac:dyDescent="0.35">
      <c r="A27" t="s">
        <v>72</v>
      </c>
      <c r="B27" t="s">
        <v>61</v>
      </c>
      <c r="C27" t="s">
        <v>4</v>
      </c>
      <c r="D27">
        <v>45</v>
      </c>
      <c r="E27">
        <v>31.5</v>
      </c>
      <c r="F27" s="1">
        <v>44789</v>
      </c>
      <c r="G27" s="2">
        <v>0.87569444444444444</v>
      </c>
      <c r="H27">
        <v>4.0999999999999996</v>
      </c>
      <c r="I27">
        <v>4.05</v>
      </c>
      <c r="J27">
        <v>4.1100000000000003</v>
      </c>
      <c r="K27" s="3">
        <f t="shared" si="0"/>
        <v>4.086666666666666</v>
      </c>
      <c r="L27" s="1">
        <v>44790</v>
      </c>
      <c r="M27" s="2">
        <v>0.62777777777777777</v>
      </c>
      <c r="N27">
        <v>4.12</v>
      </c>
      <c r="O27">
        <v>4.08</v>
      </c>
      <c r="P27">
        <v>4.1399999999999997</v>
      </c>
      <c r="Q27" s="3">
        <f t="shared" si="1"/>
        <v>4.1133333333333333</v>
      </c>
      <c r="R27" s="12">
        <f t="shared" si="2"/>
        <v>2.6666666666667282E-2</v>
      </c>
    </row>
    <row r="28" spans="1:18" x14ac:dyDescent="0.35">
      <c r="A28" t="s">
        <v>45</v>
      </c>
      <c r="B28" t="s">
        <v>41</v>
      </c>
      <c r="C28" t="s">
        <v>3</v>
      </c>
      <c r="D28">
        <v>46</v>
      </c>
      <c r="E28">
        <v>31.5</v>
      </c>
      <c r="F28" s="1">
        <v>44791</v>
      </c>
      <c r="G28" s="2">
        <v>0.74375000000000002</v>
      </c>
      <c r="H28">
        <v>4.88</v>
      </c>
      <c r="I28">
        <v>4.83</v>
      </c>
      <c r="J28">
        <v>4.91</v>
      </c>
      <c r="K28" s="3">
        <f t="shared" si="0"/>
        <v>4.873333333333334</v>
      </c>
      <c r="L28" s="1">
        <v>44792</v>
      </c>
      <c r="M28" s="2">
        <v>0.5083333333333333</v>
      </c>
      <c r="N28">
        <v>5.22</v>
      </c>
      <c r="O28">
        <v>5.2</v>
      </c>
      <c r="P28">
        <v>5.18</v>
      </c>
      <c r="Q28" s="3">
        <f t="shared" si="1"/>
        <v>5.2</v>
      </c>
      <c r="R28" s="7">
        <f t="shared" si="2"/>
        <v>0.32666666666666622</v>
      </c>
    </row>
    <row r="29" spans="1:18" x14ac:dyDescent="0.35">
      <c r="A29" t="s">
        <v>57</v>
      </c>
      <c r="B29" t="s">
        <v>114</v>
      </c>
      <c r="C29" t="s">
        <v>4</v>
      </c>
      <c r="D29">
        <v>48</v>
      </c>
      <c r="E29">
        <v>31.5</v>
      </c>
      <c r="F29" s="1">
        <v>44793</v>
      </c>
      <c r="G29" s="2">
        <v>0.73402777777777783</v>
      </c>
      <c r="H29">
        <v>5</v>
      </c>
      <c r="I29">
        <v>4.96</v>
      </c>
      <c r="J29">
        <v>4.99</v>
      </c>
      <c r="K29" s="3">
        <f t="shared" si="0"/>
        <v>4.9833333333333334</v>
      </c>
      <c r="L29" s="1">
        <v>44794</v>
      </c>
      <c r="M29" s="2">
        <v>0.5708333333333333</v>
      </c>
      <c r="N29">
        <v>5.0999999999999996</v>
      </c>
      <c r="O29">
        <v>5.1100000000000003</v>
      </c>
      <c r="P29">
        <v>5.12</v>
      </c>
      <c r="Q29" s="3">
        <f t="shared" si="1"/>
        <v>5.1100000000000003</v>
      </c>
      <c r="R29" s="12">
        <f t="shared" si="2"/>
        <v>0.12666666666666693</v>
      </c>
    </row>
    <row r="30" spans="1:18" x14ac:dyDescent="0.35">
      <c r="A30" t="s">
        <v>24</v>
      </c>
      <c r="B30" t="s">
        <v>94</v>
      </c>
      <c r="C30" t="s">
        <v>3</v>
      </c>
      <c r="D30">
        <v>49</v>
      </c>
      <c r="E30">
        <v>31.5</v>
      </c>
      <c r="F30" s="1">
        <v>44793</v>
      </c>
      <c r="G30" s="2">
        <v>0.68541666666666667</v>
      </c>
      <c r="H30">
        <v>4.18</v>
      </c>
      <c r="I30">
        <v>4.2</v>
      </c>
      <c r="J30">
        <v>4.22</v>
      </c>
      <c r="K30" s="3">
        <f t="shared" si="0"/>
        <v>4.1999999999999993</v>
      </c>
      <c r="L30" s="1">
        <v>44794</v>
      </c>
      <c r="M30" s="2">
        <v>0.52916666666666667</v>
      </c>
      <c r="N30">
        <v>4.32</v>
      </c>
      <c r="O30">
        <v>4.29</v>
      </c>
      <c r="P30">
        <v>4.28</v>
      </c>
      <c r="Q30" s="3">
        <f t="shared" si="1"/>
        <v>4.2966666666666669</v>
      </c>
      <c r="R30" s="12">
        <f t="shared" si="2"/>
        <v>9.6666666666667567E-2</v>
      </c>
    </row>
    <row r="31" spans="1:18" x14ac:dyDescent="0.35">
      <c r="A31" t="s">
        <v>71</v>
      </c>
      <c r="B31" t="s">
        <v>61</v>
      </c>
      <c r="C31" t="s">
        <v>4</v>
      </c>
      <c r="D31">
        <v>51</v>
      </c>
      <c r="E31">
        <v>31.5</v>
      </c>
      <c r="F31" s="1">
        <v>44794</v>
      </c>
      <c r="G31" s="2">
        <v>0.59513888888888888</v>
      </c>
      <c r="H31">
        <v>3.37</v>
      </c>
      <c r="I31">
        <v>3.37</v>
      </c>
      <c r="J31">
        <v>3.33</v>
      </c>
      <c r="K31" s="3">
        <f t="shared" si="0"/>
        <v>3.3566666666666669</v>
      </c>
      <c r="L31" s="1">
        <v>44792</v>
      </c>
      <c r="M31" s="2">
        <v>0.54236111111111118</v>
      </c>
      <c r="N31">
        <v>3.34</v>
      </c>
      <c r="O31">
        <v>3.39</v>
      </c>
      <c r="P31">
        <v>3.3</v>
      </c>
      <c r="Q31" s="3">
        <f t="shared" si="1"/>
        <v>3.3433333333333337</v>
      </c>
      <c r="R31" s="4">
        <f t="shared" si="2"/>
        <v>-1.3333333333333197E-2</v>
      </c>
    </row>
    <row r="32" spans="1:18" x14ac:dyDescent="0.35">
      <c r="A32" t="s">
        <v>42</v>
      </c>
      <c r="B32" t="s">
        <v>41</v>
      </c>
      <c r="C32" t="s">
        <v>3</v>
      </c>
      <c r="D32">
        <v>52</v>
      </c>
      <c r="E32">
        <v>31.5</v>
      </c>
      <c r="F32" s="1">
        <v>44789</v>
      </c>
      <c r="G32" s="2">
        <v>0.88402777777777775</v>
      </c>
      <c r="H32">
        <v>4.49</v>
      </c>
      <c r="I32">
        <v>4.51</v>
      </c>
      <c r="J32">
        <v>4.5</v>
      </c>
      <c r="K32" s="3">
        <f t="shared" si="0"/>
        <v>4.5</v>
      </c>
      <c r="L32" s="1">
        <v>44790</v>
      </c>
      <c r="M32" s="2">
        <v>0.63472222222222219</v>
      </c>
      <c r="N32">
        <v>4.49</v>
      </c>
      <c r="O32">
        <v>4.51</v>
      </c>
      <c r="P32">
        <v>4.4800000000000004</v>
      </c>
      <c r="Q32" s="3">
        <f t="shared" si="1"/>
        <v>4.4933333333333332</v>
      </c>
      <c r="R32" s="4">
        <f t="shared" si="2"/>
        <v>-6.6666666666668206E-3</v>
      </c>
    </row>
    <row r="33" spans="1:18" x14ac:dyDescent="0.35">
      <c r="A33" t="s">
        <v>59</v>
      </c>
      <c r="B33" t="s">
        <v>114</v>
      </c>
      <c r="C33" t="s">
        <v>4</v>
      </c>
      <c r="D33">
        <v>54</v>
      </c>
      <c r="E33">
        <v>31.5</v>
      </c>
      <c r="F33" s="1">
        <v>44791</v>
      </c>
      <c r="G33" s="2">
        <v>0.77916666666666667</v>
      </c>
      <c r="H33">
        <v>4.01</v>
      </c>
      <c r="I33">
        <v>3.98</v>
      </c>
      <c r="J33">
        <v>3.98</v>
      </c>
      <c r="K33" s="3">
        <f t="shared" si="0"/>
        <v>3.99</v>
      </c>
      <c r="L33" s="1">
        <v>44792</v>
      </c>
      <c r="M33" s="2">
        <v>0.54722222222222217</v>
      </c>
      <c r="N33">
        <v>4.04</v>
      </c>
      <c r="O33">
        <v>3.97</v>
      </c>
      <c r="P33">
        <v>4.05</v>
      </c>
      <c r="Q33" s="3">
        <f t="shared" si="1"/>
        <v>4.0199999999999996</v>
      </c>
      <c r="R33" s="12">
        <f t="shared" si="2"/>
        <v>2.9999999999999361E-2</v>
      </c>
    </row>
    <row r="34" spans="1:18" x14ac:dyDescent="0.35">
      <c r="A34" t="s">
        <v>47</v>
      </c>
      <c r="B34" t="s">
        <v>41</v>
      </c>
      <c r="C34" t="s">
        <v>3</v>
      </c>
      <c r="D34">
        <v>55</v>
      </c>
      <c r="E34">
        <v>31.5</v>
      </c>
      <c r="F34" s="1">
        <v>44791</v>
      </c>
      <c r="G34" s="2">
        <v>0.74097222222222225</v>
      </c>
      <c r="H34">
        <v>4.9400000000000004</v>
      </c>
      <c r="I34">
        <v>4.88</v>
      </c>
      <c r="J34">
        <v>4.9400000000000004</v>
      </c>
      <c r="K34" s="3">
        <f t="shared" si="0"/>
        <v>4.9200000000000008</v>
      </c>
      <c r="L34" s="1">
        <v>44792</v>
      </c>
      <c r="M34" s="2">
        <v>0.50555555555555554</v>
      </c>
      <c r="N34">
        <v>5.12</v>
      </c>
      <c r="O34">
        <v>5.08</v>
      </c>
      <c r="P34">
        <v>5.1100000000000003</v>
      </c>
      <c r="Q34" s="3">
        <f t="shared" si="1"/>
        <v>5.1033333333333326</v>
      </c>
      <c r="R34" s="12">
        <f t="shared" si="2"/>
        <v>0.18333333333333179</v>
      </c>
    </row>
    <row r="35" spans="1:18" x14ac:dyDescent="0.35">
      <c r="A35" t="s">
        <v>75</v>
      </c>
      <c r="B35" t="s">
        <v>74</v>
      </c>
      <c r="C35" t="s">
        <v>4</v>
      </c>
      <c r="D35">
        <v>56</v>
      </c>
      <c r="E35">
        <v>31.5</v>
      </c>
      <c r="F35" s="1">
        <v>44791</v>
      </c>
      <c r="G35" s="2">
        <v>0.74722222222222223</v>
      </c>
      <c r="H35">
        <v>4.55</v>
      </c>
      <c r="I35">
        <v>4.5599999999999996</v>
      </c>
      <c r="J35">
        <v>4.57</v>
      </c>
      <c r="K35" s="3">
        <f t="shared" si="0"/>
        <v>4.5599999999999996</v>
      </c>
      <c r="L35" s="1">
        <v>44792</v>
      </c>
      <c r="M35" s="2">
        <v>0.51180555555555551</v>
      </c>
      <c r="N35">
        <v>4.63</v>
      </c>
      <c r="O35">
        <v>4.63</v>
      </c>
      <c r="P35">
        <v>4.59</v>
      </c>
      <c r="Q35" s="3">
        <f t="shared" si="1"/>
        <v>4.6166666666666663</v>
      </c>
      <c r="R35" s="12">
        <f t="shared" si="2"/>
        <v>5.6666666666666643E-2</v>
      </c>
    </row>
    <row r="36" spans="1:18" x14ac:dyDescent="0.35">
      <c r="A36" t="s">
        <v>53</v>
      </c>
      <c r="B36" t="s">
        <v>114</v>
      </c>
      <c r="C36" t="s">
        <v>4</v>
      </c>
      <c r="D36">
        <v>57</v>
      </c>
      <c r="E36">
        <v>31.5</v>
      </c>
      <c r="F36" s="1">
        <v>44791</v>
      </c>
      <c r="G36" s="2">
        <v>0.76180555555555562</v>
      </c>
      <c r="H36">
        <v>4.8</v>
      </c>
      <c r="I36">
        <v>4.78</v>
      </c>
      <c r="J36">
        <v>4.76</v>
      </c>
      <c r="K36" s="3">
        <f t="shared" si="0"/>
        <v>4.78</v>
      </c>
      <c r="L36" s="1">
        <v>44792</v>
      </c>
      <c r="M36" s="2">
        <v>0.52708333333333335</v>
      </c>
      <c r="N36">
        <v>4.8899999999999997</v>
      </c>
      <c r="O36">
        <v>4.9000000000000004</v>
      </c>
      <c r="P36">
        <v>4.9000000000000004</v>
      </c>
      <c r="Q36" s="3">
        <f t="shared" si="1"/>
        <v>4.8966666666666665</v>
      </c>
      <c r="R36" s="12">
        <f t="shared" si="2"/>
        <v>0.11666666666666625</v>
      </c>
    </row>
    <row r="37" spans="1:18" x14ac:dyDescent="0.35">
      <c r="A37" t="s">
        <v>65</v>
      </c>
      <c r="B37" t="s">
        <v>61</v>
      </c>
      <c r="C37" t="s">
        <v>4</v>
      </c>
      <c r="D37">
        <v>58</v>
      </c>
      <c r="E37">
        <v>31.5</v>
      </c>
      <c r="F37" s="1">
        <v>44792</v>
      </c>
      <c r="G37" s="2">
        <v>0.55555555555555558</v>
      </c>
      <c r="H37">
        <v>4.3499999999999996</v>
      </c>
      <c r="I37">
        <v>4.3600000000000003</v>
      </c>
      <c r="J37">
        <v>4.37</v>
      </c>
      <c r="K37" s="3">
        <f t="shared" si="0"/>
        <v>4.3600000000000003</v>
      </c>
      <c r="L37" s="1">
        <v>44791</v>
      </c>
      <c r="M37" s="2">
        <v>0.57986111111111105</v>
      </c>
      <c r="N37">
        <v>4.4000000000000004</v>
      </c>
      <c r="O37">
        <v>4.3899999999999997</v>
      </c>
      <c r="P37">
        <v>4.43</v>
      </c>
      <c r="Q37" s="3">
        <f t="shared" si="1"/>
        <v>4.4066666666666663</v>
      </c>
      <c r="R37" s="12">
        <f t="shared" si="2"/>
        <v>4.6666666666665968E-2</v>
      </c>
    </row>
    <row r="38" spans="1:18" x14ac:dyDescent="0.35">
      <c r="A38" t="s">
        <v>25</v>
      </c>
      <c r="B38" t="s">
        <v>94</v>
      </c>
      <c r="C38" t="s">
        <v>3</v>
      </c>
      <c r="D38">
        <v>60</v>
      </c>
      <c r="E38">
        <v>31.5</v>
      </c>
      <c r="F38" s="1">
        <v>44794</v>
      </c>
      <c r="G38" s="2">
        <v>0.58819444444444446</v>
      </c>
      <c r="H38">
        <v>4.9000000000000004</v>
      </c>
      <c r="I38">
        <v>4.87</v>
      </c>
      <c r="J38">
        <v>4.88</v>
      </c>
      <c r="K38" s="3">
        <f t="shared" si="0"/>
        <v>4.8833333333333329</v>
      </c>
      <c r="L38" s="1">
        <v>44792</v>
      </c>
      <c r="M38" s="2">
        <v>0.52430555555555558</v>
      </c>
      <c r="N38">
        <v>4.8899999999999997</v>
      </c>
      <c r="O38">
        <v>4.8600000000000003</v>
      </c>
      <c r="P38">
        <v>4.87</v>
      </c>
      <c r="Q38" s="3">
        <f t="shared" si="1"/>
        <v>4.873333333333334</v>
      </c>
      <c r="R38" s="4">
        <f t="shared" si="2"/>
        <v>-9.9999999999988987E-3</v>
      </c>
    </row>
    <row r="39" spans="1:18" x14ac:dyDescent="0.35">
      <c r="A39" t="s">
        <v>27</v>
      </c>
      <c r="B39" t="s">
        <v>94</v>
      </c>
      <c r="C39" t="s">
        <v>3</v>
      </c>
      <c r="D39">
        <v>61</v>
      </c>
      <c r="E39">
        <v>31.5</v>
      </c>
      <c r="F39" s="1">
        <v>44795</v>
      </c>
      <c r="G39" s="2">
        <v>0.62777777777777777</v>
      </c>
      <c r="H39">
        <v>5.0599999999999996</v>
      </c>
      <c r="I39">
        <v>5.04</v>
      </c>
      <c r="J39">
        <v>5</v>
      </c>
      <c r="K39" s="3">
        <f t="shared" si="0"/>
        <v>5.0333333333333332</v>
      </c>
      <c r="L39" s="1">
        <v>44794</v>
      </c>
      <c r="M39" s="2">
        <v>0.53263888888888888</v>
      </c>
      <c r="N39">
        <v>5.31</v>
      </c>
      <c r="O39">
        <v>5.28</v>
      </c>
      <c r="P39">
        <v>5.32</v>
      </c>
      <c r="Q39" s="3">
        <f t="shared" si="1"/>
        <v>5.3033333333333337</v>
      </c>
      <c r="R39" s="7">
        <f t="shared" si="2"/>
        <v>0.27000000000000046</v>
      </c>
    </row>
    <row r="40" spans="1:18" x14ac:dyDescent="0.35">
      <c r="A40" t="s">
        <v>35</v>
      </c>
      <c r="B40" t="s">
        <v>32</v>
      </c>
      <c r="C40" t="s">
        <v>3</v>
      </c>
      <c r="D40">
        <v>62</v>
      </c>
      <c r="E40">
        <v>31.5</v>
      </c>
      <c r="F40" s="1">
        <v>44793</v>
      </c>
      <c r="G40" s="2">
        <v>0.7402777777777777</v>
      </c>
      <c r="H40">
        <v>4.43</v>
      </c>
      <c r="I40">
        <v>4.47</v>
      </c>
      <c r="J40">
        <v>4.46</v>
      </c>
      <c r="K40" s="3">
        <f t="shared" si="0"/>
        <v>4.4533333333333331</v>
      </c>
      <c r="L40" s="1">
        <v>44794</v>
      </c>
      <c r="M40" s="2">
        <v>0.57777777777777783</v>
      </c>
      <c r="N40">
        <v>4.51</v>
      </c>
      <c r="O40">
        <v>4.57</v>
      </c>
      <c r="P40">
        <v>4.54</v>
      </c>
      <c r="Q40" s="3">
        <f t="shared" si="1"/>
        <v>4.54</v>
      </c>
      <c r="R40" s="12">
        <f t="shared" si="2"/>
        <v>8.6666666666666892E-2</v>
      </c>
    </row>
  </sheetData>
  <sortState xmlns:xlrd2="http://schemas.microsoft.com/office/spreadsheetml/2017/richdata2" ref="A2:R40">
    <sortCondition ref="D2:D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27</vt:lpstr>
      <vt:lpstr>28.5</vt:lpstr>
      <vt:lpstr>30</vt:lpstr>
      <vt:lpstr>31.5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Elliott Schmidt</dc:creator>
  <cp:keywords/>
  <dc:description/>
  <cp:lastModifiedBy>Elliott Schmidt</cp:lastModifiedBy>
  <cp:revision/>
  <dcterms:created xsi:type="dcterms:W3CDTF">2022-07-04T02:07:36Z</dcterms:created>
  <dcterms:modified xsi:type="dcterms:W3CDTF">2022-09-29T20:06:43Z</dcterms:modified>
  <cp:category/>
  <cp:contentStatus/>
</cp:coreProperties>
</file>