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elliott_schmidt_my_jcu_edu_au/Documents/PhD dissertation/Data/Chapter1_LocalAdaptation/Excel_files/"/>
    </mc:Choice>
  </mc:AlternateContent>
  <xr:revisionPtr revIDLastSave="3159" documentId="8_{A16F9DD8-FB0B-4442-82F3-966E67E77AFE}" xr6:coauthVersionLast="47" xr6:coauthVersionMax="47" xr10:uidLastSave="{62EB338E-3C54-40DB-9C26-DDA20247A798}"/>
  <bookViews>
    <workbookView xWindow="-28920" yWindow="-120" windowWidth="29040" windowHeight="15720" activeTab="6" xr2:uid="{31B1C520-E7E7-4A22-964F-13A6B4CAF6E2}"/>
  </bookViews>
  <sheets>
    <sheet name="Sheet1" sheetId="4" r:id="rId1"/>
    <sheet name="Summary" sheetId="3" r:id="rId2"/>
    <sheet name="27" sheetId="1" r:id="rId3"/>
    <sheet name="28.5" sheetId="2" r:id="rId4"/>
    <sheet name="30" sheetId="5" r:id="rId5"/>
    <sheet name="31.5" sheetId="6" r:id="rId6"/>
    <sheet name="all" sheetId="7" r:id="rId7"/>
  </sheets>
  <definedNames>
    <definedName name="_xlnm._FilterDatabase" localSheetId="6" hidden="1">all!$A$1:$T$185</definedName>
  </definedNames>
  <calcPr calcId="191028"/>
  <pivotCaches>
    <pivotCache cacheId="0" r:id="rId8"/>
    <pivotCache cacheId="1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5" i="7" l="1"/>
  <c r="K185" i="7"/>
  <c r="Q181" i="7"/>
  <c r="K181" i="7"/>
  <c r="Q177" i="7"/>
  <c r="K177" i="7"/>
  <c r="Q173" i="7"/>
  <c r="K173" i="7"/>
  <c r="R173" i="7" s="1"/>
  <c r="Q167" i="7"/>
  <c r="K167" i="7"/>
  <c r="Q163" i="7"/>
  <c r="K163" i="7"/>
  <c r="Q159" i="7"/>
  <c r="K159" i="7"/>
  <c r="Q153" i="7"/>
  <c r="K153" i="7"/>
  <c r="Q149" i="7"/>
  <c r="K149" i="7"/>
  <c r="Q145" i="7"/>
  <c r="K145" i="7"/>
  <c r="Q139" i="7"/>
  <c r="K139" i="7"/>
  <c r="Q135" i="7"/>
  <c r="K135" i="7"/>
  <c r="Q131" i="7"/>
  <c r="K131" i="7"/>
  <c r="Q127" i="7"/>
  <c r="K127" i="7"/>
  <c r="Q123" i="7"/>
  <c r="K123" i="7"/>
  <c r="Q119" i="7"/>
  <c r="K119" i="7"/>
  <c r="Q114" i="7"/>
  <c r="K114" i="7"/>
  <c r="Q110" i="7"/>
  <c r="K110" i="7"/>
  <c r="Q102" i="7"/>
  <c r="K102" i="7"/>
  <c r="Q98" i="7"/>
  <c r="K98" i="7"/>
  <c r="Q94" i="7"/>
  <c r="K94" i="7"/>
  <c r="Q87" i="7"/>
  <c r="K87" i="7"/>
  <c r="Q81" i="7"/>
  <c r="K81" i="7"/>
  <c r="Q77" i="7"/>
  <c r="K77" i="7"/>
  <c r="Q73" i="7"/>
  <c r="K73" i="7"/>
  <c r="Q69" i="7"/>
  <c r="K69" i="7"/>
  <c r="Q65" i="7"/>
  <c r="K65" i="7"/>
  <c r="Q61" i="7"/>
  <c r="K61" i="7"/>
  <c r="Q54" i="7"/>
  <c r="K54" i="7"/>
  <c r="Q47" i="7"/>
  <c r="K47" i="7"/>
  <c r="Q43" i="7"/>
  <c r="K43" i="7"/>
  <c r="Q38" i="7"/>
  <c r="K38" i="7"/>
  <c r="Q34" i="7"/>
  <c r="K34" i="7"/>
  <c r="Q27" i="7"/>
  <c r="K27" i="7"/>
  <c r="Q23" i="7"/>
  <c r="K23" i="7"/>
  <c r="Q19" i="7"/>
  <c r="K19" i="7"/>
  <c r="Q15" i="7"/>
  <c r="R15" i="7" s="1"/>
  <c r="K15" i="7"/>
  <c r="Q11" i="7"/>
  <c r="K11" i="7"/>
  <c r="Q7" i="7"/>
  <c r="K7" i="7"/>
  <c r="Q184" i="7"/>
  <c r="K184" i="7"/>
  <c r="Q180" i="7"/>
  <c r="K180" i="7"/>
  <c r="Q176" i="7"/>
  <c r="K176" i="7"/>
  <c r="Q166" i="7"/>
  <c r="K166" i="7"/>
  <c r="Q162" i="7"/>
  <c r="K162" i="7"/>
  <c r="Q158" i="7"/>
  <c r="K158" i="7"/>
  <c r="Q152" i="7"/>
  <c r="K152" i="7"/>
  <c r="Q148" i="7"/>
  <c r="K148" i="7"/>
  <c r="Q144" i="7"/>
  <c r="K144" i="7"/>
  <c r="Q142" i="7"/>
  <c r="K142" i="7"/>
  <c r="Q138" i="7"/>
  <c r="K138" i="7"/>
  <c r="Q134" i="7"/>
  <c r="K134" i="7"/>
  <c r="Q130" i="7"/>
  <c r="K130" i="7"/>
  <c r="Q126" i="7"/>
  <c r="K126" i="7"/>
  <c r="Q122" i="7"/>
  <c r="K122" i="7"/>
  <c r="Q118" i="7"/>
  <c r="K118" i="7"/>
  <c r="Q113" i="7"/>
  <c r="K113" i="7"/>
  <c r="Q109" i="7"/>
  <c r="K109" i="7"/>
  <c r="Q101" i="7"/>
  <c r="K101" i="7"/>
  <c r="Q97" i="7"/>
  <c r="K97" i="7"/>
  <c r="Q93" i="7"/>
  <c r="K93" i="7"/>
  <c r="Q90" i="7"/>
  <c r="K90" i="7"/>
  <c r="Q86" i="7"/>
  <c r="K86" i="7"/>
  <c r="Q80" i="7"/>
  <c r="K80" i="7"/>
  <c r="R80" i="7" s="1"/>
  <c r="Q76" i="7"/>
  <c r="K76" i="7"/>
  <c r="Q72" i="7"/>
  <c r="K72" i="7"/>
  <c r="R72" i="7" s="1"/>
  <c r="Q68" i="7"/>
  <c r="K68" i="7"/>
  <c r="Q64" i="7"/>
  <c r="K64" i="7"/>
  <c r="R64" i="7" s="1"/>
  <c r="Q60" i="7"/>
  <c r="K60" i="7"/>
  <c r="Q57" i="7"/>
  <c r="K57" i="7"/>
  <c r="R57" i="7" s="1"/>
  <c r="Q53" i="7"/>
  <c r="K53" i="7"/>
  <c r="Q50" i="7"/>
  <c r="K50" i="7"/>
  <c r="R50" i="7" s="1"/>
  <c r="Q46" i="7"/>
  <c r="K46" i="7"/>
  <c r="Q42" i="7"/>
  <c r="K42" i="7"/>
  <c r="R42" i="7" s="1"/>
  <c r="Q37" i="7"/>
  <c r="K37" i="7"/>
  <c r="Q31" i="7"/>
  <c r="K31" i="7"/>
  <c r="R31" i="7" s="1"/>
  <c r="Q30" i="7"/>
  <c r="K30" i="7"/>
  <c r="Q26" i="7"/>
  <c r="K26" i="7"/>
  <c r="R26" i="7" s="1"/>
  <c r="Q22" i="7"/>
  <c r="K22" i="7"/>
  <c r="Q18" i="7"/>
  <c r="K18" i="7"/>
  <c r="R18" i="7" s="1"/>
  <c r="Q14" i="7"/>
  <c r="K14" i="7"/>
  <c r="Q10" i="7"/>
  <c r="K10" i="7"/>
  <c r="R10" i="7" s="1"/>
  <c r="Q6" i="7"/>
  <c r="K6" i="7"/>
  <c r="Q183" i="7"/>
  <c r="K183" i="7"/>
  <c r="R183" i="7" s="1"/>
  <c r="Q179" i="7"/>
  <c r="K179" i="7"/>
  <c r="Q175" i="7"/>
  <c r="K175" i="7"/>
  <c r="R175" i="7" s="1"/>
  <c r="Q172" i="7"/>
  <c r="K172" i="7"/>
  <c r="Q170" i="7"/>
  <c r="K170" i="7"/>
  <c r="Q165" i="7"/>
  <c r="K165" i="7"/>
  <c r="Q161" i="7"/>
  <c r="K161" i="7"/>
  <c r="Q157" i="7"/>
  <c r="K157" i="7"/>
  <c r="Q151" i="7"/>
  <c r="K151" i="7"/>
  <c r="Q147" i="7"/>
  <c r="K147" i="7"/>
  <c r="Q143" i="7"/>
  <c r="K143" i="7"/>
  <c r="Q141" i="7"/>
  <c r="K141" i="7"/>
  <c r="Q137" i="7"/>
  <c r="K137" i="7"/>
  <c r="Q133" i="7"/>
  <c r="K133" i="7"/>
  <c r="Q129" i="7"/>
  <c r="K129" i="7"/>
  <c r="Q125" i="7"/>
  <c r="K125" i="7"/>
  <c r="Q121" i="7"/>
  <c r="K121" i="7"/>
  <c r="Q117" i="7"/>
  <c r="K117" i="7"/>
  <c r="Q112" i="7"/>
  <c r="K112" i="7"/>
  <c r="Q108" i="7"/>
  <c r="K108" i="7"/>
  <c r="Q106" i="7"/>
  <c r="K106" i="7"/>
  <c r="Q104" i="7"/>
  <c r="K104" i="7"/>
  <c r="Q100" i="7"/>
  <c r="K100" i="7"/>
  <c r="Q96" i="7"/>
  <c r="K96" i="7"/>
  <c r="Q92" i="7"/>
  <c r="K92" i="7"/>
  <c r="Q89" i="7"/>
  <c r="K89" i="7"/>
  <c r="Q85" i="7"/>
  <c r="K85" i="7"/>
  <c r="Q83" i="7"/>
  <c r="K83" i="7"/>
  <c r="Q79" i="7"/>
  <c r="K79" i="7"/>
  <c r="Q75" i="7"/>
  <c r="K75" i="7"/>
  <c r="Q71" i="7"/>
  <c r="K71" i="7"/>
  <c r="Q67" i="7"/>
  <c r="K67" i="7"/>
  <c r="Q63" i="7"/>
  <c r="K63" i="7"/>
  <c r="Q59" i="7"/>
  <c r="K59" i="7"/>
  <c r="Q56" i="7"/>
  <c r="K56" i="7"/>
  <c r="Q52" i="7"/>
  <c r="K52" i="7"/>
  <c r="Q49" i="7"/>
  <c r="K49" i="7"/>
  <c r="Q45" i="7"/>
  <c r="K45" i="7"/>
  <c r="Q41" i="7"/>
  <c r="K41" i="7"/>
  <c r="Q36" i="7"/>
  <c r="K36" i="7"/>
  <c r="Q33" i="7"/>
  <c r="K33" i="7"/>
  <c r="Q29" i="7"/>
  <c r="K29" i="7"/>
  <c r="Q25" i="7"/>
  <c r="K25" i="7"/>
  <c r="Q21" i="7"/>
  <c r="K21" i="7"/>
  <c r="Q17" i="7"/>
  <c r="K17" i="7"/>
  <c r="Q13" i="7"/>
  <c r="K13" i="7"/>
  <c r="Q9" i="7"/>
  <c r="K9" i="7"/>
  <c r="Q5" i="7"/>
  <c r="K5" i="7"/>
  <c r="Q3" i="7"/>
  <c r="K3" i="7"/>
  <c r="Q182" i="7"/>
  <c r="K182" i="7"/>
  <c r="Q178" i="7"/>
  <c r="K178" i="7"/>
  <c r="Q174" i="7"/>
  <c r="K174" i="7"/>
  <c r="Q171" i="7"/>
  <c r="K171" i="7"/>
  <c r="Q169" i="7"/>
  <c r="K169" i="7"/>
  <c r="Q168" i="7"/>
  <c r="K168" i="7"/>
  <c r="Q164" i="7"/>
  <c r="K164" i="7"/>
  <c r="Q160" i="7"/>
  <c r="K160" i="7"/>
  <c r="Q156" i="7"/>
  <c r="K156" i="7"/>
  <c r="Q154" i="7"/>
  <c r="K154" i="7"/>
  <c r="Q150" i="7"/>
  <c r="K150" i="7"/>
  <c r="Q146" i="7"/>
  <c r="K146" i="7"/>
  <c r="Q140" i="7"/>
  <c r="K140" i="7"/>
  <c r="Q136" i="7"/>
  <c r="K136" i="7"/>
  <c r="Q132" i="7"/>
  <c r="K132" i="7"/>
  <c r="Q128" i="7"/>
  <c r="K128" i="7"/>
  <c r="Q124" i="7"/>
  <c r="K124" i="7"/>
  <c r="R124" i="7" s="1"/>
  <c r="Q120" i="7"/>
  <c r="K120" i="7"/>
  <c r="Q116" i="7"/>
  <c r="K116" i="7"/>
  <c r="Q115" i="7"/>
  <c r="K115" i="7"/>
  <c r="Q111" i="7"/>
  <c r="K111" i="7"/>
  <c r="R111" i="7" s="1"/>
  <c r="Q107" i="7"/>
  <c r="K107" i="7"/>
  <c r="Q105" i="7"/>
  <c r="K105" i="7"/>
  <c r="Q103" i="7"/>
  <c r="K103" i="7"/>
  <c r="Q99" i="7"/>
  <c r="K99" i="7"/>
  <c r="Q95" i="7"/>
  <c r="K95" i="7"/>
  <c r="Q91" i="7"/>
  <c r="K91" i="7"/>
  <c r="Q88" i="7"/>
  <c r="K88" i="7"/>
  <c r="Q84" i="7"/>
  <c r="K84" i="7"/>
  <c r="Q82" i="7"/>
  <c r="K82" i="7"/>
  <c r="Q78" i="7"/>
  <c r="K78" i="7"/>
  <c r="Q74" i="7"/>
  <c r="K74" i="7"/>
  <c r="Q70" i="7"/>
  <c r="K70" i="7"/>
  <c r="Q66" i="7"/>
  <c r="K66" i="7"/>
  <c r="Q62" i="7"/>
  <c r="K62" i="7"/>
  <c r="Q58" i="7"/>
  <c r="K58" i="7"/>
  <c r="Q55" i="7"/>
  <c r="K55" i="7"/>
  <c r="Q51" i="7"/>
  <c r="K51" i="7"/>
  <c r="Q48" i="7"/>
  <c r="K48" i="7"/>
  <c r="Q44" i="7"/>
  <c r="K44" i="7"/>
  <c r="Q40" i="7"/>
  <c r="K40" i="7"/>
  <c r="Q39" i="7"/>
  <c r="K39" i="7"/>
  <c r="Q35" i="7"/>
  <c r="K35" i="7"/>
  <c r="Q32" i="7"/>
  <c r="K32" i="7"/>
  <c r="Q28" i="7"/>
  <c r="K28" i="7"/>
  <c r="Q24" i="7"/>
  <c r="K24" i="7"/>
  <c r="Q20" i="7"/>
  <c r="K20" i="7"/>
  <c r="Q16" i="7"/>
  <c r="K16" i="7"/>
  <c r="Q12" i="7"/>
  <c r="K12" i="7"/>
  <c r="Q8" i="7"/>
  <c r="K8" i="7"/>
  <c r="Q4" i="7"/>
  <c r="K4" i="7"/>
  <c r="Q2" i="7"/>
  <c r="K2" i="7"/>
  <c r="S55" i="1"/>
  <c r="K54" i="1"/>
  <c r="Q54" i="1"/>
  <c r="S53" i="2"/>
  <c r="K52" i="2"/>
  <c r="Q52" i="2"/>
  <c r="T54" i="1"/>
  <c r="T52" i="2"/>
  <c r="S5" i="6"/>
  <c r="S9" i="6"/>
  <c r="S34" i="6"/>
  <c r="S16" i="6"/>
  <c r="S3" i="6"/>
  <c r="S19" i="6"/>
  <c r="S6" i="6"/>
  <c r="S20" i="6"/>
  <c r="S7" i="6"/>
  <c r="S5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4" i="2"/>
  <c r="S45" i="2"/>
  <c r="S46" i="2"/>
  <c r="S47" i="2"/>
  <c r="S48" i="2"/>
  <c r="S49" i="2"/>
  <c r="S50" i="2"/>
  <c r="S51" i="2"/>
  <c r="S2" i="2"/>
  <c r="S5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2" i="1"/>
  <c r="J31" i="3"/>
  <c r="J35" i="3"/>
  <c r="J29" i="3"/>
  <c r="J34" i="3"/>
  <c r="J27" i="3"/>
  <c r="J28" i="3"/>
  <c r="J33" i="3"/>
  <c r="J32" i="3"/>
  <c r="J30" i="3"/>
  <c r="J25" i="3"/>
  <c r="J42" i="3"/>
  <c r="J36" i="3"/>
  <c r="J40" i="3"/>
  <c r="J43" i="3"/>
  <c r="J37" i="3"/>
  <c r="J39" i="3"/>
  <c r="J38" i="3"/>
  <c r="J41" i="3"/>
  <c r="J50" i="3"/>
  <c r="J44" i="3"/>
  <c r="J45" i="3"/>
  <c r="J46" i="3"/>
  <c r="J52" i="3"/>
  <c r="J48" i="3"/>
  <c r="J49" i="3"/>
  <c r="J53" i="3"/>
  <c r="J51" i="3"/>
  <c r="J47" i="3"/>
  <c r="J3" i="3"/>
  <c r="J9" i="3"/>
  <c r="J4" i="3"/>
  <c r="J8" i="3"/>
  <c r="J6" i="3"/>
  <c r="J7" i="3"/>
  <c r="J5" i="3"/>
  <c r="J2" i="3"/>
  <c r="J14" i="3"/>
  <c r="J19" i="3"/>
  <c r="J17" i="3"/>
  <c r="J11" i="3"/>
  <c r="J18" i="3"/>
  <c r="J13" i="3"/>
  <c r="J16" i="3"/>
  <c r="J15" i="3"/>
  <c r="J10" i="3"/>
  <c r="J12" i="3"/>
  <c r="J21" i="3"/>
  <c r="J23" i="3"/>
  <c r="J22" i="3"/>
  <c r="J24" i="3"/>
  <c r="J20" i="3"/>
  <c r="J26" i="3"/>
  <c r="Q40" i="6"/>
  <c r="S40" i="6" s="1"/>
  <c r="Q36" i="6"/>
  <c r="S36" i="6" s="1"/>
  <c r="Q29" i="6"/>
  <c r="S29" i="6" s="1"/>
  <c r="Q17" i="6"/>
  <c r="S17" i="6" s="1"/>
  <c r="Q5" i="6"/>
  <c r="Q31" i="6"/>
  <c r="S31" i="6" s="1"/>
  <c r="Q21" i="6"/>
  <c r="Q27" i="6"/>
  <c r="S27" i="6" s="1"/>
  <c r="Q32" i="6"/>
  <c r="S32" i="6" s="1"/>
  <c r="Q39" i="6"/>
  <c r="S39" i="6" s="1"/>
  <c r="Q11" i="6"/>
  <c r="Q20" i="6"/>
  <c r="Q19" i="6"/>
  <c r="Q37" i="6"/>
  <c r="S37" i="6" s="1"/>
  <c r="Q18" i="6"/>
  <c r="S18" i="6" s="1"/>
  <c r="Q9" i="6"/>
  <c r="Q7" i="6"/>
  <c r="Q23" i="6"/>
  <c r="S23" i="6" s="1"/>
  <c r="Q10" i="6"/>
  <c r="Q16" i="6"/>
  <c r="Q33" i="6"/>
  <c r="S33" i="6" s="1"/>
  <c r="Q35" i="6"/>
  <c r="S35" i="6" s="1"/>
  <c r="Q28" i="6"/>
  <c r="S28" i="6" s="1"/>
  <c r="Q6" i="6"/>
  <c r="Q8" i="6"/>
  <c r="S8" i="6" s="1"/>
  <c r="Q2" i="6"/>
  <c r="Q41" i="6" s="1"/>
  <c r="T42" i="6" s="1"/>
  <c r="Q13" i="6"/>
  <c r="Q3" i="6"/>
  <c r="Q34" i="6"/>
  <c r="Q15" i="6"/>
  <c r="S15" i="6" s="1"/>
  <c r="Q24" i="6"/>
  <c r="S24" i="6" s="1"/>
  <c r="Q4" i="6"/>
  <c r="S4" i="6" s="1"/>
  <c r="Q22" i="6"/>
  <c r="S22" i="6" s="1"/>
  <c r="Q30" i="6"/>
  <c r="S30" i="6" s="1"/>
  <c r="Q26" i="6"/>
  <c r="Q38" i="6"/>
  <c r="S38" i="6" s="1"/>
  <c r="Q12" i="6"/>
  <c r="S12" i="6" s="1"/>
  <c r="Q25" i="6"/>
  <c r="S25" i="6" s="1"/>
  <c r="Q14" i="6"/>
  <c r="S14" i="6" s="1"/>
  <c r="K40" i="6"/>
  <c r="K36" i="6"/>
  <c r="K29" i="6"/>
  <c r="K17" i="6"/>
  <c r="K5" i="6"/>
  <c r="K31" i="6"/>
  <c r="K21" i="6"/>
  <c r="S21" i="6" s="1"/>
  <c r="K27" i="6"/>
  <c r="K32" i="6"/>
  <c r="K39" i="6"/>
  <c r="K11" i="6"/>
  <c r="S11" i="6" s="1"/>
  <c r="K20" i="6"/>
  <c r="K19" i="6"/>
  <c r="K37" i="6"/>
  <c r="K18" i="6"/>
  <c r="K9" i="6"/>
  <c r="K7" i="6"/>
  <c r="K23" i="6"/>
  <c r="K10" i="6"/>
  <c r="S10" i="6" s="1"/>
  <c r="K16" i="6"/>
  <c r="K33" i="6"/>
  <c r="K35" i="6"/>
  <c r="K28" i="6"/>
  <c r="K6" i="6"/>
  <c r="K8" i="6"/>
  <c r="K2" i="6"/>
  <c r="K41" i="6" s="1"/>
  <c r="K13" i="6"/>
  <c r="S13" i="6" s="1"/>
  <c r="K3" i="6"/>
  <c r="K34" i="6"/>
  <c r="K15" i="6"/>
  <c r="K24" i="6"/>
  <c r="K4" i="6"/>
  <c r="K22" i="6"/>
  <c r="K30" i="6"/>
  <c r="K26" i="6"/>
  <c r="S26" i="6" s="1"/>
  <c r="K38" i="6"/>
  <c r="K12" i="6"/>
  <c r="K25" i="6"/>
  <c r="K14" i="6"/>
  <c r="S164" i="7" l="1"/>
  <c r="S174" i="7"/>
  <c r="R5" i="7"/>
  <c r="R21" i="7"/>
  <c r="R52" i="7"/>
  <c r="R83" i="7"/>
  <c r="R108" i="7"/>
  <c r="R157" i="7"/>
  <c r="R109" i="7"/>
  <c r="R94" i="7"/>
  <c r="R114" i="7"/>
  <c r="R172" i="7"/>
  <c r="R90" i="7"/>
  <c r="S158" i="7"/>
  <c r="S6" i="7"/>
  <c r="S22" i="7"/>
  <c r="S37" i="7"/>
  <c r="R11" i="7"/>
  <c r="R47" i="7"/>
  <c r="S69" i="7"/>
  <c r="R87" i="7"/>
  <c r="R127" i="7"/>
  <c r="R145" i="7"/>
  <c r="R9" i="7"/>
  <c r="R56" i="7"/>
  <c r="R71" i="7"/>
  <c r="R185" i="7"/>
  <c r="S140" i="7"/>
  <c r="S156" i="7"/>
  <c r="R13" i="7"/>
  <c r="R147" i="7"/>
  <c r="R165" i="7"/>
  <c r="S130" i="7"/>
  <c r="S162" i="7"/>
  <c r="S2" i="7"/>
  <c r="S16" i="7"/>
  <c r="R32" i="7"/>
  <c r="S74" i="7"/>
  <c r="S88" i="7"/>
  <c r="S79" i="7"/>
  <c r="R100" i="7"/>
  <c r="R112" i="7"/>
  <c r="S124" i="7"/>
  <c r="R3" i="7"/>
  <c r="R63" i="7"/>
  <c r="R92" i="7"/>
  <c r="S61" i="7"/>
  <c r="S137" i="7"/>
  <c r="R7" i="7"/>
  <c r="R23" i="7"/>
  <c r="R43" i="7"/>
  <c r="R177" i="7"/>
  <c r="R41" i="7"/>
  <c r="S53" i="7"/>
  <c r="S181" i="7"/>
  <c r="S167" i="7"/>
  <c r="S12" i="7"/>
  <c r="S70" i="7"/>
  <c r="R129" i="7"/>
  <c r="R161" i="7"/>
  <c r="S35" i="7"/>
  <c r="S146" i="7"/>
  <c r="S78" i="7"/>
  <c r="S91" i="7"/>
  <c r="R117" i="7"/>
  <c r="S128" i="7"/>
  <c r="R75" i="7"/>
  <c r="R143" i="7"/>
  <c r="R65" i="7"/>
  <c r="R123" i="7"/>
  <c r="R121" i="7"/>
  <c r="R180" i="7"/>
  <c r="S20" i="7"/>
  <c r="R59" i="7"/>
  <c r="R12" i="7"/>
  <c r="R28" i="7"/>
  <c r="R40" i="7"/>
  <c r="R163" i="7"/>
  <c r="S99" i="7"/>
  <c r="R169" i="7"/>
  <c r="S182" i="7"/>
  <c r="R25" i="7"/>
  <c r="R85" i="7"/>
  <c r="R125" i="7"/>
  <c r="S170" i="7"/>
  <c r="R149" i="7"/>
  <c r="R170" i="7"/>
  <c r="S18" i="7"/>
  <c r="S64" i="7"/>
  <c r="S80" i="7"/>
  <c r="S184" i="7"/>
  <c r="S110" i="7"/>
  <c r="R139" i="7"/>
  <c r="S105" i="7"/>
  <c r="R29" i="7"/>
  <c r="R96" i="7"/>
  <c r="R55" i="7"/>
  <c r="R70" i="7"/>
  <c r="S132" i="7"/>
  <c r="S150" i="7"/>
  <c r="R174" i="7"/>
  <c r="R33" i="7"/>
  <c r="R45" i="7"/>
  <c r="S96" i="7"/>
  <c r="R133" i="7"/>
  <c r="S118" i="7"/>
  <c r="S148" i="7"/>
  <c r="S166" i="7"/>
  <c r="R54" i="7"/>
  <c r="R110" i="7"/>
  <c r="R159" i="7"/>
  <c r="S116" i="7"/>
  <c r="S97" i="7"/>
  <c r="S40" i="7"/>
  <c r="R84" i="7"/>
  <c r="R99" i="7"/>
  <c r="S68" i="7"/>
  <c r="S86" i="7"/>
  <c r="S145" i="7"/>
  <c r="S171" i="7"/>
  <c r="S160" i="7"/>
  <c r="S106" i="7"/>
  <c r="S157" i="7"/>
  <c r="S4" i="7"/>
  <c r="S44" i="7"/>
  <c r="S58" i="7"/>
  <c r="S111" i="7"/>
  <c r="R140" i="7"/>
  <c r="R156" i="7"/>
  <c r="R36" i="7"/>
  <c r="R89" i="7"/>
  <c r="S125" i="7"/>
  <c r="R137" i="7"/>
  <c r="R151" i="7"/>
  <c r="S10" i="7"/>
  <c r="S57" i="7"/>
  <c r="S72" i="7"/>
  <c r="S109" i="7"/>
  <c r="R142" i="7"/>
  <c r="R27" i="7"/>
  <c r="S43" i="7"/>
  <c r="S81" i="7"/>
  <c r="S98" i="7"/>
  <c r="R119" i="7"/>
  <c r="R131" i="7"/>
  <c r="S48" i="7"/>
  <c r="S62" i="7"/>
  <c r="S103" i="7"/>
  <c r="S115" i="7"/>
  <c r="S169" i="7"/>
  <c r="R67" i="7"/>
  <c r="R104" i="7"/>
  <c r="R141" i="7"/>
  <c r="R179" i="7"/>
  <c r="S14" i="7"/>
  <c r="S30" i="7"/>
  <c r="S46" i="7"/>
  <c r="S60" i="7"/>
  <c r="S76" i="7"/>
  <c r="S93" i="7"/>
  <c r="R102" i="7"/>
  <c r="R167" i="7"/>
  <c r="R4" i="7"/>
  <c r="S39" i="7"/>
  <c r="R62" i="7"/>
  <c r="S95" i="7"/>
  <c r="R116" i="7"/>
  <c r="S154" i="7"/>
  <c r="S3" i="7"/>
  <c r="S21" i="7"/>
  <c r="S33" i="7"/>
  <c r="S52" i="7"/>
  <c r="S63" i="7"/>
  <c r="S83" i="7"/>
  <c r="S92" i="7"/>
  <c r="S108" i="7"/>
  <c r="S121" i="7"/>
  <c r="S141" i="7"/>
  <c r="S151" i="7"/>
  <c r="S172" i="7"/>
  <c r="S183" i="7"/>
  <c r="S126" i="7"/>
  <c r="S138" i="7"/>
  <c r="R148" i="7"/>
  <c r="S23" i="7"/>
  <c r="S38" i="7"/>
  <c r="S65" i="7"/>
  <c r="S77" i="7"/>
  <c r="S102" i="7"/>
  <c r="S119" i="7"/>
  <c r="S139" i="7"/>
  <c r="S153" i="7"/>
  <c r="S177" i="7"/>
  <c r="S28" i="7"/>
  <c r="S84" i="7"/>
  <c r="S31" i="7"/>
  <c r="S50" i="7"/>
  <c r="S113" i="7"/>
  <c r="R126" i="7"/>
  <c r="R38" i="7"/>
  <c r="R77" i="7"/>
  <c r="R153" i="7"/>
  <c r="R20" i="7"/>
  <c r="S51" i="7"/>
  <c r="R78" i="7"/>
  <c r="S107" i="7"/>
  <c r="R132" i="7"/>
  <c r="S168" i="7"/>
  <c r="S13" i="7"/>
  <c r="S25" i="7"/>
  <c r="S45" i="7"/>
  <c r="S56" i="7"/>
  <c r="S75" i="7"/>
  <c r="S85" i="7"/>
  <c r="S104" i="7"/>
  <c r="S112" i="7"/>
  <c r="S133" i="7"/>
  <c r="S143" i="7"/>
  <c r="S165" i="7"/>
  <c r="S175" i="7"/>
  <c r="R97" i="7"/>
  <c r="S142" i="7"/>
  <c r="S152" i="7"/>
  <c r="R166" i="7"/>
  <c r="S15" i="7"/>
  <c r="S27" i="7"/>
  <c r="S54" i="7"/>
  <c r="S94" i="7"/>
  <c r="S131" i="7"/>
  <c r="R69" i="7"/>
  <c r="R81" i="7"/>
  <c r="R181" i="7"/>
  <c r="R8" i="7"/>
  <c r="R35" i="7"/>
  <c r="R66" i="7"/>
  <c r="R91" i="7"/>
  <c r="S120" i="7"/>
  <c r="R150" i="7"/>
  <c r="S178" i="7"/>
  <c r="S5" i="7"/>
  <c r="S17" i="7"/>
  <c r="S36" i="7"/>
  <c r="S49" i="7"/>
  <c r="S67" i="7"/>
  <c r="S101" i="7"/>
  <c r="R118" i="7"/>
  <c r="S176" i="7"/>
  <c r="S7" i="7"/>
  <c r="S19" i="7"/>
  <c r="S123" i="7"/>
  <c r="S135" i="7"/>
  <c r="S159" i="7"/>
  <c r="S173" i="7"/>
  <c r="S55" i="7"/>
  <c r="R17" i="7"/>
  <c r="R49" i="7"/>
  <c r="R79" i="7"/>
  <c r="R106" i="7"/>
  <c r="S26" i="7"/>
  <c r="S42" i="7"/>
  <c r="S90" i="7"/>
  <c r="S134" i="7"/>
  <c r="S144" i="7"/>
  <c r="R158" i="7"/>
  <c r="R19" i="7"/>
  <c r="R34" i="7"/>
  <c r="R61" i="7"/>
  <c r="R73" i="7"/>
  <c r="R98" i="7"/>
  <c r="R135" i="7"/>
  <c r="S24" i="7"/>
  <c r="R48" i="7"/>
  <c r="S82" i="7"/>
  <c r="R105" i="7"/>
  <c r="S136" i="7"/>
  <c r="R164" i="7"/>
  <c r="S9" i="7"/>
  <c r="S29" i="7"/>
  <c r="S41" i="7"/>
  <c r="S59" i="7"/>
  <c r="S71" i="7"/>
  <c r="S89" i="7"/>
  <c r="S100" i="7"/>
  <c r="S117" i="7"/>
  <c r="S129" i="7"/>
  <c r="S147" i="7"/>
  <c r="S161" i="7"/>
  <c r="S179" i="7"/>
  <c r="S122" i="7"/>
  <c r="R134" i="7"/>
  <c r="S180" i="7"/>
  <c r="S11" i="7"/>
  <c r="S34" i="7"/>
  <c r="S47" i="7"/>
  <c r="S73" i="7"/>
  <c r="S87" i="7"/>
  <c r="S114" i="7"/>
  <c r="S127" i="7"/>
  <c r="S149" i="7"/>
  <c r="S163" i="7"/>
  <c r="S185" i="7"/>
  <c r="R6" i="7"/>
  <c r="R14" i="7"/>
  <c r="R22" i="7"/>
  <c r="R30" i="7"/>
  <c r="R37" i="7"/>
  <c r="R46" i="7"/>
  <c r="R53" i="7"/>
  <c r="R60" i="7"/>
  <c r="R68" i="7"/>
  <c r="R76" i="7"/>
  <c r="R86" i="7"/>
  <c r="R93" i="7"/>
  <c r="R101" i="7"/>
  <c r="R113" i="7"/>
  <c r="R122" i="7"/>
  <c r="R130" i="7"/>
  <c r="R138" i="7"/>
  <c r="R144" i="7"/>
  <c r="R152" i="7"/>
  <c r="R162" i="7"/>
  <c r="R176" i="7"/>
  <c r="R184" i="7"/>
  <c r="R2" i="7"/>
  <c r="R16" i="7"/>
  <c r="R24" i="7"/>
  <c r="R39" i="7"/>
  <c r="R44" i="7"/>
  <c r="R51" i="7"/>
  <c r="R58" i="7"/>
  <c r="R74" i="7"/>
  <c r="R82" i="7"/>
  <c r="R88" i="7"/>
  <c r="R95" i="7"/>
  <c r="R103" i="7"/>
  <c r="R107" i="7"/>
  <c r="R115" i="7"/>
  <c r="R120" i="7"/>
  <c r="R128" i="7"/>
  <c r="R136" i="7"/>
  <c r="R146" i="7"/>
  <c r="R154" i="7"/>
  <c r="R160" i="7"/>
  <c r="R168" i="7"/>
  <c r="R171" i="7"/>
  <c r="R178" i="7"/>
  <c r="S8" i="7"/>
  <c r="S32" i="7"/>
  <c r="S66" i="7"/>
  <c r="R182" i="7"/>
  <c r="S2" i="6"/>
  <c r="S41" i="6" s="1"/>
  <c r="T41" i="6" s="1"/>
  <c r="R14" i="6"/>
  <c r="R40" i="6"/>
  <c r="R17" i="6"/>
  <c r="R29" i="6"/>
  <c r="R36" i="6"/>
  <c r="R27" i="6"/>
  <c r="R39" i="6"/>
  <c r="R31" i="6"/>
  <c r="R5" i="6"/>
  <c r="R30" i="6"/>
  <c r="R2" i="6"/>
  <c r="R25" i="6"/>
  <c r="R26" i="6"/>
  <c r="R15" i="6"/>
  <c r="R6" i="6"/>
  <c r="R12" i="6"/>
  <c r="R38" i="6"/>
  <c r="R22" i="6"/>
  <c r="R4" i="6"/>
  <c r="R24" i="6"/>
  <c r="R34" i="6"/>
  <c r="R3" i="6"/>
  <c r="R13" i="6"/>
  <c r="R8" i="6"/>
  <c r="R32" i="6"/>
  <c r="R21" i="6"/>
  <c r="R9" i="6"/>
  <c r="R20" i="6"/>
  <c r="R28" i="6"/>
  <c r="R35" i="6"/>
  <c r="R33" i="6"/>
  <c r="R16" i="6"/>
  <c r="R10" i="6"/>
  <c r="R23" i="6"/>
  <c r="R7" i="6"/>
  <c r="R18" i="6"/>
  <c r="R37" i="6"/>
  <c r="R19" i="6"/>
  <c r="R11" i="6"/>
  <c r="Q4" i="5" l="1"/>
  <c r="Q5" i="5"/>
  <c r="Q11" i="5"/>
  <c r="Q10" i="5"/>
  <c r="Q8" i="5"/>
  <c r="Q17" i="5"/>
  <c r="S17" i="5" s="1"/>
  <c r="Q33" i="5"/>
  <c r="Q38" i="5"/>
  <c r="S38" i="5" s="1"/>
  <c r="Q29" i="5"/>
  <c r="Q31" i="5"/>
  <c r="Q12" i="5"/>
  <c r="Q16" i="5"/>
  <c r="S16" i="5" s="1"/>
  <c r="Q35" i="5"/>
  <c r="Q39" i="5"/>
  <c r="S39" i="5" s="1"/>
  <c r="Q28" i="5"/>
  <c r="Q42" i="5"/>
  <c r="S42" i="5" s="1"/>
  <c r="Q18" i="5"/>
  <c r="Q23" i="5"/>
  <c r="Q25" i="5"/>
  <c r="Q13" i="5"/>
  <c r="S13" i="5" s="1"/>
  <c r="Q43" i="5"/>
  <c r="Q19" i="5"/>
  <c r="S19" i="5" s="1"/>
  <c r="Q2" i="5"/>
  <c r="Q3" i="5"/>
  <c r="S3" i="5" s="1"/>
  <c r="Q44" i="5"/>
  <c r="Q34" i="5"/>
  <c r="Q21" i="5"/>
  <c r="Q26" i="5"/>
  <c r="S26" i="5" s="1"/>
  <c r="Q41" i="5"/>
  <c r="Q22" i="5"/>
  <c r="S22" i="5" s="1"/>
  <c r="Q30" i="5"/>
  <c r="Q6" i="5"/>
  <c r="S6" i="5" s="1"/>
  <c r="Q40" i="5"/>
  <c r="Q20" i="5"/>
  <c r="Q32" i="5"/>
  <c r="Q24" i="5"/>
  <c r="S24" i="5" s="1"/>
  <c r="Q27" i="5"/>
  <c r="Q37" i="5"/>
  <c r="S37" i="5" s="1"/>
  <c r="Q15" i="5"/>
  <c r="Q7" i="5"/>
  <c r="S7" i="5" s="1"/>
  <c r="Q9" i="5"/>
  <c r="Q14" i="5"/>
  <c r="Q36" i="5"/>
  <c r="K4" i="5"/>
  <c r="K5" i="5"/>
  <c r="K11" i="5"/>
  <c r="K10" i="5"/>
  <c r="K8" i="5"/>
  <c r="K17" i="5"/>
  <c r="K33" i="5"/>
  <c r="K38" i="5"/>
  <c r="K29" i="5"/>
  <c r="K31" i="5"/>
  <c r="K12" i="5"/>
  <c r="K16" i="5"/>
  <c r="K35" i="5"/>
  <c r="K39" i="5"/>
  <c r="K28" i="5"/>
  <c r="K42" i="5"/>
  <c r="K18" i="5"/>
  <c r="K23" i="5"/>
  <c r="K25" i="5"/>
  <c r="K13" i="5"/>
  <c r="K43" i="5"/>
  <c r="K19" i="5"/>
  <c r="K2" i="5"/>
  <c r="K3" i="5"/>
  <c r="K44" i="5"/>
  <c r="K34" i="5"/>
  <c r="K21" i="5"/>
  <c r="K26" i="5"/>
  <c r="K41" i="5"/>
  <c r="K22" i="5"/>
  <c r="K30" i="5"/>
  <c r="K6" i="5"/>
  <c r="K40" i="5"/>
  <c r="K20" i="5"/>
  <c r="K32" i="5"/>
  <c r="K24" i="5"/>
  <c r="K27" i="5"/>
  <c r="K37" i="5"/>
  <c r="K15" i="5"/>
  <c r="K7" i="5"/>
  <c r="K9" i="5"/>
  <c r="K14" i="5"/>
  <c r="K36" i="5"/>
  <c r="Q48" i="2"/>
  <c r="Q18" i="2"/>
  <c r="R18" i="2" s="1"/>
  <c r="Q38" i="2"/>
  <c r="B26" i="4"/>
  <c r="C26" i="4"/>
  <c r="C25" i="4"/>
  <c r="B25" i="4"/>
  <c r="K18" i="2"/>
  <c r="K48" i="2"/>
  <c r="R48" i="2" s="1"/>
  <c r="K38" i="2"/>
  <c r="Q46" i="2"/>
  <c r="Q3" i="2"/>
  <c r="Q44" i="2"/>
  <c r="Q33" i="2"/>
  <c r="Q14" i="2"/>
  <c r="Q28" i="2"/>
  <c r="Q10" i="2"/>
  <c r="K46" i="2"/>
  <c r="K3" i="2"/>
  <c r="K44" i="2"/>
  <c r="K33" i="2"/>
  <c r="K14" i="2"/>
  <c r="K28" i="2"/>
  <c r="K10" i="2"/>
  <c r="Q41" i="2"/>
  <c r="Q45" i="2"/>
  <c r="Q4" i="2"/>
  <c r="Q47" i="2"/>
  <c r="Q8" i="2"/>
  <c r="Q25" i="2"/>
  <c r="Q36" i="2"/>
  <c r="Q34" i="2"/>
  <c r="Q9" i="2"/>
  <c r="Q49" i="2"/>
  <c r="Q29" i="2"/>
  <c r="Q37" i="2"/>
  <c r="Q35" i="2"/>
  <c r="K41" i="2"/>
  <c r="K45" i="2"/>
  <c r="K4" i="2"/>
  <c r="K47" i="2"/>
  <c r="K8" i="2"/>
  <c r="K25" i="2"/>
  <c r="K36" i="2"/>
  <c r="K34" i="2"/>
  <c r="K9" i="2"/>
  <c r="K49" i="2"/>
  <c r="K29" i="2"/>
  <c r="K37" i="2"/>
  <c r="K35" i="2"/>
  <c r="Q42" i="2"/>
  <c r="Q2" i="2"/>
  <c r="Q11" i="2"/>
  <c r="Q5" i="2"/>
  <c r="Q40" i="2"/>
  <c r="Q19" i="2"/>
  <c r="Q22" i="2"/>
  <c r="Q50" i="2"/>
  <c r="Q15" i="2"/>
  <c r="Q23" i="2"/>
  <c r="Q20" i="2"/>
  <c r="Q27" i="2"/>
  <c r="Q26" i="2"/>
  <c r="K42" i="2"/>
  <c r="K2" i="2"/>
  <c r="K11" i="2"/>
  <c r="K5" i="2"/>
  <c r="K40" i="2"/>
  <c r="K19" i="2"/>
  <c r="K22" i="2"/>
  <c r="K50" i="2"/>
  <c r="K15" i="2"/>
  <c r="K23" i="2"/>
  <c r="K20" i="2"/>
  <c r="K27" i="2"/>
  <c r="K26" i="2"/>
  <c r="Q12" i="2"/>
  <c r="Q6" i="2"/>
  <c r="Q16" i="2"/>
  <c r="Q24" i="2"/>
  <c r="Q30" i="2"/>
  <c r="Q31" i="2"/>
  <c r="Q13" i="2"/>
  <c r="Q51" i="2"/>
  <c r="Q7" i="2"/>
  <c r="Q32" i="2"/>
  <c r="Q39" i="2"/>
  <c r="Q17" i="2"/>
  <c r="Q21" i="2"/>
  <c r="K12" i="2"/>
  <c r="K6" i="2"/>
  <c r="K16" i="2"/>
  <c r="K24" i="2"/>
  <c r="K30" i="2"/>
  <c r="K31" i="2"/>
  <c r="K13" i="2"/>
  <c r="K51" i="2"/>
  <c r="K7" i="2"/>
  <c r="K32" i="2"/>
  <c r="K39" i="2"/>
  <c r="K17" i="2"/>
  <c r="K21" i="2"/>
  <c r="Q40" i="1"/>
  <c r="Q53" i="1"/>
  <c r="Q4" i="1"/>
  <c r="Q3" i="1"/>
  <c r="Q21" i="1"/>
  <c r="Q52" i="1"/>
  <c r="Q15" i="1"/>
  <c r="Q28" i="1"/>
  <c r="Q26" i="1"/>
  <c r="Q20" i="1"/>
  <c r="Q49" i="1"/>
  <c r="Q51" i="1"/>
  <c r="Q33" i="1"/>
  <c r="Q45" i="1"/>
  <c r="Q41" i="1"/>
  <c r="Q30" i="1"/>
  <c r="Q18" i="1"/>
  <c r="K40" i="1"/>
  <c r="K53" i="1"/>
  <c r="K4" i="1"/>
  <c r="K3" i="1"/>
  <c r="K21" i="1"/>
  <c r="K52" i="1"/>
  <c r="K15" i="1"/>
  <c r="K28" i="1"/>
  <c r="K26" i="1"/>
  <c r="K20" i="1"/>
  <c r="K49" i="1"/>
  <c r="K51" i="1"/>
  <c r="K33" i="1"/>
  <c r="K45" i="1"/>
  <c r="K41" i="1"/>
  <c r="K30" i="1"/>
  <c r="K18" i="1"/>
  <c r="Q16" i="1"/>
  <c r="Q10" i="1"/>
  <c r="K16" i="1"/>
  <c r="K10" i="1"/>
  <c r="Q8" i="1"/>
  <c r="Q17" i="1"/>
  <c r="Q42" i="1"/>
  <c r="Q32" i="1"/>
  <c r="Q50" i="1"/>
  <c r="Q27" i="1"/>
  <c r="Q38" i="1"/>
  <c r="Q12" i="1"/>
  <c r="Q22" i="1"/>
  <c r="Q46" i="1"/>
  <c r="Q31" i="1"/>
  <c r="Q7" i="1"/>
  <c r="Q36" i="1"/>
  <c r="Q25" i="1"/>
  <c r="Q47" i="1"/>
  <c r="Q29" i="1"/>
  <c r="Q23" i="1"/>
  <c r="K8" i="1"/>
  <c r="K17" i="1"/>
  <c r="K42" i="1"/>
  <c r="K32" i="1"/>
  <c r="K50" i="1"/>
  <c r="K27" i="1"/>
  <c r="K38" i="1"/>
  <c r="K12" i="1"/>
  <c r="K22" i="1"/>
  <c r="K46" i="1"/>
  <c r="K31" i="1"/>
  <c r="K7" i="1"/>
  <c r="K36" i="1"/>
  <c r="K25" i="1"/>
  <c r="K47" i="1"/>
  <c r="K29" i="1"/>
  <c r="K23" i="1"/>
  <c r="Q5" i="1"/>
  <c r="Q6" i="1"/>
  <c r="Q34" i="1"/>
  <c r="Q13" i="1"/>
  <c r="Q11" i="1"/>
  <c r="Q9" i="1"/>
  <c r="Q44" i="1"/>
  <c r="Q19" i="1"/>
  <c r="Q39" i="1"/>
  <c r="Q2" i="1"/>
  <c r="Q43" i="1"/>
  <c r="Q35" i="1"/>
  <c r="Q37" i="1"/>
  <c r="Q14" i="1"/>
  <c r="Q24" i="1"/>
  <c r="K5" i="1"/>
  <c r="K6" i="1"/>
  <c r="K34" i="1"/>
  <c r="K13" i="1"/>
  <c r="K11" i="1"/>
  <c r="K9" i="1"/>
  <c r="K44" i="1"/>
  <c r="K19" i="1"/>
  <c r="K39" i="1"/>
  <c r="K2" i="1"/>
  <c r="K43" i="1"/>
  <c r="K35" i="1"/>
  <c r="K37" i="1"/>
  <c r="K14" i="1"/>
  <c r="K24" i="1"/>
  <c r="Q48" i="1"/>
  <c r="K48" i="1"/>
  <c r="S15" i="5" l="1"/>
  <c r="S30" i="5"/>
  <c r="Q45" i="5"/>
  <c r="S2" i="5"/>
  <c r="S28" i="5"/>
  <c r="S33" i="5"/>
  <c r="S35" i="5"/>
  <c r="S10" i="5"/>
  <c r="S8" i="5"/>
  <c r="S36" i="5"/>
  <c r="S32" i="5"/>
  <c r="S21" i="5"/>
  <c r="S25" i="5"/>
  <c r="S12" i="5"/>
  <c r="S11" i="5"/>
  <c r="S43" i="5"/>
  <c r="K45" i="5"/>
  <c r="S14" i="5"/>
  <c r="S20" i="5"/>
  <c r="S34" i="5"/>
  <c r="S23" i="5"/>
  <c r="S31" i="5"/>
  <c r="S5" i="5"/>
  <c r="S27" i="5"/>
  <c r="S41" i="5"/>
  <c r="S9" i="5"/>
  <c r="S40" i="5"/>
  <c r="S44" i="5"/>
  <c r="S18" i="5"/>
  <c r="S29" i="5"/>
  <c r="S4" i="5"/>
  <c r="R34" i="2"/>
  <c r="R38" i="2"/>
  <c r="R8" i="5"/>
  <c r="R38" i="5"/>
  <c r="R34" i="5"/>
  <c r="R24" i="5"/>
  <c r="R26" i="5"/>
  <c r="R13" i="5"/>
  <c r="R16" i="5"/>
  <c r="R10" i="5"/>
  <c r="R14" i="5"/>
  <c r="R20" i="5"/>
  <c r="R23" i="5"/>
  <c r="R31" i="5"/>
  <c r="R9" i="5"/>
  <c r="R40" i="5"/>
  <c r="R44" i="5"/>
  <c r="R18" i="5"/>
  <c r="R29" i="5"/>
  <c r="R4" i="5"/>
  <c r="R36" i="5"/>
  <c r="R32" i="5"/>
  <c r="R21" i="5"/>
  <c r="R25" i="5"/>
  <c r="R12" i="5"/>
  <c r="R11" i="5"/>
  <c r="R5" i="5"/>
  <c r="R7" i="5"/>
  <c r="R6" i="5"/>
  <c r="R3" i="5"/>
  <c r="R42" i="5"/>
  <c r="R15" i="5"/>
  <c r="R30" i="5"/>
  <c r="R2" i="5"/>
  <c r="R28" i="5"/>
  <c r="R33" i="5"/>
  <c r="R37" i="5"/>
  <c r="R22" i="5"/>
  <c r="R19" i="5"/>
  <c r="R39" i="5"/>
  <c r="R17" i="5"/>
  <c r="R27" i="5"/>
  <c r="R41" i="5"/>
  <c r="R43" i="5"/>
  <c r="R35" i="5"/>
  <c r="R29" i="2"/>
  <c r="R47" i="2"/>
  <c r="R46" i="2"/>
  <c r="R41" i="2"/>
  <c r="R10" i="2"/>
  <c r="R49" i="2"/>
  <c r="R14" i="2"/>
  <c r="R33" i="2"/>
  <c r="R8" i="2"/>
  <c r="R27" i="2"/>
  <c r="R28" i="2"/>
  <c r="R7" i="2"/>
  <c r="R20" i="2"/>
  <c r="R35" i="2"/>
  <c r="R36" i="2"/>
  <c r="R12" i="2"/>
  <c r="R51" i="2"/>
  <c r="R37" i="2"/>
  <c r="R25" i="2"/>
  <c r="R44" i="2"/>
  <c r="R21" i="2"/>
  <c r="R30" i="2"/>
  <c r="R4" i="2"/>
  <c r="R3" i="2"/>
  <c r="R19" i="2"/>
  <c r="R9" i="2"/>
  <c r="R45" i="2"/>
  <c r="R31" i="2"/>
  <c r="R13" i="2"/>
  <c r="R17" i="2"/>
  <c r="R24" i="2"/>
  <c r="R40" i="2"/>
  <c r="R39" i="2"/>
  <c r="R16" i="2"/>
  <c r="R5" i="2"/>
  <c r="R32" i="2"/>
  <c r="R6" i="2"/>
  <c r="R15" i="2"/>
  <c r="R50" i="2"/>
  <c r="R23" i="2"/>
  <c r="R11" i="2"/>
  <c r="R26" i="2"/>
  <c r="R2" i="2"/>
  <c r="R22" i="2"/>
  <c r="R42" i="2"/>
  <c r="R16" i="1"/>
  <c r="R29" i="1"/>
  <c r="R12" i="1"/>
  <c r="R45" i="1"/>
  <c r="R15" i="1"/>
  <c r="R3" i="1"/>
  <c r="R26" i="1"/>
  <c r="R33" i="1"/>
  <c r="R52" i="1"/>
  <c r="R10" i="1"/>
  <c r="R51" i="1"/>
  <c r="R21" i="1"/>
  <c r="R49" i="1"/>
  <c r="R20" i="1"/>
  <c r="R18" i="1"/>
  <c r="R4" i="1"/>
  <c r="R30" i="1"/>
  <c r="R53" i="1"/>
  <c r="R41" i="1"/>
  <c r="R28" i="1"/>
  <c r="R40" i="1"/>
  <c r="R47" i="1"/>
  <c r="R38" i="1"/>
  <c r="R19" i="1"/>
  <c r="R23" i="1"/>
  <c r="R22" i="1"/>
  <c r="R25" i="1"/>
  <c r="R27" i="1"/>
  <c r="R36" i="1"/>
  <c r="R7" i="1"/>
  <c r="R50" i="1"/>
  <c r="R32" i="1"/>
  <c r="R42" i="1"/>
  <c r="R31" i="1"/>
  <c r="R48" i="1"/>
  <c r="R46" i="1"/>
  <c r="R14" i="1"/>
  <c r="R9" i="1"/>
  <c r="R17" i="1"/>
  <c r="R8" i="1"/>
  <c r="R35" i="1"/>
  <c r="R13" i="1"/>
  <c r="R43" i="1"/>
  <c r="R34" i="1"/>
  <c r="R2" i="1"/>
  <c r="R6" i="1"/>
  <c r="R39" i="1"/>
  <c r="R24" i="1"/>
  <c r="R44" i="1"/>
  <c r="R5" i="1"/>
  <c r="R37" i="1"/>
  <c r="R11" i="1"/>
  <c r="S45" i="5" l="1"/>
  <c r="T45" i="5" s="1"/>
  <c r="T46" i="5"/>
  <c r="H10" i="4"/>
  <c r="H9" i="4"/>
</calcChain>
</file>

<file path=xl/sharedStrings.xml><?xml version="1.0" encoding="utf-8"?>
<sst xmlns="http://schemas.openxmlformats.org/spreadsheetml/2006/main" count="1479" uniqueCount="134">
  <si>
    <t>REGION</t>
  </si>
  <si>
    <t>Average of PHA_27</t>
  </si>
  <si>
    <t>Average of PHA_285</t>
  </si>
  <si>
    <t>Core</t>
  </si>
  <si>
    <t>Leading</t>
  </si>
  <si>
    <t>Grand Total</t>
  </si>
  <si>
    <t>StdDev of PHA_27</t>
  </si>
  <si>
    <t>StdDev of PHA_285</t>
  </si>
  <si>
    <t>Count of PHA_27</t>
  </si>
  <si>
    <t>Count of PHA_285</t>
  </si>
  <si>
    <t>FISH_ID</t>
  </si>
  <si>
    <t>POPULATION</t>
  </si>
  <si>
    <t>TANK</t>
  </si>
  <si>
    <t>MASS</t>
  </si>
  <si>
    <t>PHA_27</t>
  </si>
  <si>
    <t>PHA_285</t>
  </si>
  <si>
    <t>Notes</t>
  </si>
  <si>
    <t>CSUD004</t>
  </si>
  <si>
    <t xml:space="preserve">Sudbury Reef </t>
  </si>
  <si>
    <t>CSUD006</t>
  </si>
  <si>
    <t>CSUD008</t>
  </si>
  <si>
    <t>CSUD010</t>
  </si>
  <si>
    <t>CSUD014</t>
  </si>
  <si>
    <t>Has a bad eye</t>
  </si>
  <si>
    <t>CSUD018</t>
  </si>
  <si>
    <t>CSUD026</t>
  </si>
  <si>
    <t>CSUD074</t>
  </si>
  <si>
    <t>CSUD079</t>
  </si>
  <si>
    <t>CSUD085</t>
  </si>
  <si>
    <t>CSUD088</t>
  </si>
  <si>
    <t>NA</t>
  </si>
  <si>
    <t>CTON060</t>
  </si>
  <si>
    <t>Tongue Reef</t>
  </si>
  <si>
    <t>CTON061</t>
  </si>
  <si>
    <t>CTON062</t>
  </si>
  <si>
    <t>CTON065</t>
  </si>
  <si>
    <t>CTON067</t>
  </si>
  <si>
    <t>CTON068</t>
  </si>
  <si>
    <t>CTON069</t>
  </si>
  <si>
    <t>CTON110</t>
  </si>
  <si>
    <t>CVLA045</t>
  </si>
  <si>
    <t>Vlassof Cay</t>
  </si>
  <si>
    <t>CVLA046</t>
  </si>
  <si>
    <t>CVLA047</t>
  </si>
  <si>
    <t>CVLA052</t>
  </si>
  <si>
    <t>CVLA053</t>
  </si>
  <si>
    <t>CVLA054</t>
  </si>
  <si>
    <t>CVLA057</t>
  </si>
  <si>
    <t>CVLA097</t>
  </si>
  <si>
    <t>CVLA104</t>
  </si>
  <si>
    <t>CVLA105</t>
  </si>
  <si>
    <t>LCHA113</t>
  </si>
  <si>
    <t>Chauvel Reef</t>
  </si>
  <si>
    <t>LCHA114</t>
  </si>
  <si>
    <t>LCHA119</t>
  </si>
  <si>
    <t>LCHA124</t>
  </si>
  <si>
    <t>LCHA125</t>
  </si>
  <si>
    <t>LCHA135</t>
  </si>
  <si>
    <t>LCHA136</t>
  </si>
  <si>
    <t>LCHA138</t>
  </si>
  <si>
    <t>LCKM154</t>
  </si>
  <si>
    <t xml:space="preserve">Cockermouth Island </t>
  </si>
  <si>
    <t>LCKM158</t>
  </si>
  <si>
    <t>LCKM162</t>
  </si>
  <si>
    <t>LCKM163</t>
  </si>
  <si>
    <t>LCKM165</t>
  </si>
  <si>
    <t>LCKM166</t>
  </si>
  <si>
    <t>Has small lesion on body just before tail - immunocompromised??</t>
  </si>
  <si>
    <t>LCKM173</t>
  </si>
  <si>
    <t>Tail heavily damaged - immuncompromised - not tested</t>
  </si>
  <si>
    <t>LCKM174</t>
  </si>
  <si>
    <t>LCKM176</t>
  </si>
  <si>
    <t>LCKM180</t>
  </si>
  <si>
    <t>LKES141</t>
  </si>
  <si>
    <t xml:space="preserve">Keswick Island </t>
  </si>
  <si>
    <t>LKES142</t>
  </si>
  <si>
    <t>LKES143</t>
  </si>
  <si>
    <t>LKES145</t>
  </si>
  <si>
    <t>LKES172</t>
  </si>
  <si>
    <t>TEMP</t>
  </si>
  <si>
    <t>DATE_PRE</t>
  </si>
  <si>
    <t>TIME_PRE</t>
  </si>
  <si>
    <t>M1_PRE</t>
  </si>
  <si>
    <t>M2_PRE</t>
  </si>
  <si>
    <t>M3_PRE</t>
  </si>
  <si>
    <t>MEAN_PRE</t>
  </si>
  <si>
    <t>DATE_POST</t>
  </si>
  <si>
    <t>TIME_POST</t>
  </si>
  <si>
    <t>M1_POST</t>
  </si>
  <si>
    <t>M2_POST</t>
  </si>
  <si>
    <t>M3_POST</t>
  </si>
  <si>
    <t>MEAN_POST</t>
  </si>
  <si>
    <t>DIFFERENCE</t>
  </si>
  <si>
    <t>NOTES</t>
  </si>
  <si>
    <t>Sudbury Reef</t>
  </si>
  <si>
    <t>Original measurements for initial thickness were taken on 03/07/20222 and were 4.44, 4.35, 4.39</t>
  </si>
  <si>
    <t>Original measurements for initial thickness were taken on 05/07/20222 and were 3.62, 3.59, 3.53</t>
  </si>
  <si>
    <t>Original measurements for initial thickness were taken on 03/07/20222 and were 3.92, 3.88, 3.90</t>
  </si>
  <si>
    <t>Original measurements for initial thickness were taken on 03/07/20222 and were 4.00, 4.00, 4.04</t>
  </si>
  <si>
    <t>Original measurements for initial thickness were taken on 05/07/20222 and were 4.99, 4.91, 4.90</t>
  </si>
  <si>
    <t>Original measurements for initial thickness were taken on 03/07/20222 and were 3.83, 3.77, and 3.60</t>
  </si>
  <si>
    <t>Original measurements for initial thickness were taken on 03/07/20222 and were 4.89, 4.83, 4.81</t>
  </si>
  <si>
    <t>Cockermouth</t>
  </si>
  <si>
    <t>Original measurements for initial thickness were taken on 05/07/20222 and were 4.55, 4.49, 4.49</t>
  </si>
  <si>
    <t>Original measurements for initial thickness were taken on 05/07/20222 and were 4.53, 4.52, 4.50</t>
  </si>
  <si>
    <t>LCKME163</t>
  </si>
  <si>
    <t>Keswick Island</t>
  </si>
  <si>
    <t>used PHA that had been sitting for ~12 days in needle; remeasure</t>
  </si>
  <si>
    <t>remeasure</t>
  </si>
  <si>
    <t>fish has badly damaged tail, will likely influence any immunity measurement</t>
  </si>
  <si>
    <t>Cockermouth Island</t>
  </si>
  <si>
    <t>CSUD076</t>
  </si>
  <si>
    <t>redness on tail</t>
  </si>
  <si>
    <t>PHA_30</t>
  </si>
  <si>
    <t>Chavuel Reef</t>
  </si>
  <si>
    <t>22/082022</t>
  </si>
  <si>
    <t>PHA_31.5</t>
  </si>
  <si>
    <t>Column Labels</t>
  </si>
  <si>
    <t>Total Average of PHA_27</t>
  </si>
  <si>
    <t>Total Average of PHA_285</t>
  </si>
  <si>
    <t>Total Average of PHA_30</t>
  </si>
  <si>
    <t>Average of PHA_30</t>
  </si>
  <si>
    <t>Total Average of PHA_31.5</t>
  </si>
  <si>
    <t>Average of PHA_31.5</t>
  </si>
  <si>
    <t>AverageResponse</t>
  </si>
  <si>
    <t>%_DIFFERENCE</t>
  </si>
  <si>
    <t>$_DIFFERENCE</t>
  </si>
  <si>
    <t>%DIFFERENCE</t>
  </si>
  <si>
    <t>Row Labels</t>
  </si>
  <si>
    <t>Average of MEAN_PRE</t>
  </si>
  <si>
    <t>Average of MEAN_POST</t>
  </si>
  <si>
    <t>Average of %_DIFFERENCE</t>
  </si>
  <si>
    <t>Average of DIFFERENCE</t>
  </si>
  <si>
    <t>Count of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</si>
</sst>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0" fillId="8" borderId="0" xfId="0" applyFill="1"/>
    <xf numFmtId="0" fontId="0" fillId="0" borderId="0" xfId="0" pivotButton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Sheet1!$F$8:$H$8</c:f>
              <c:numCache>
                <c:formatCode>General</c:formatCode>
                <c:ptCount val="3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</c:numCache>
            </c:numRef>
          </c:cat>
          <c:val>
            <c:numRef>
              <c:f>Sheet1!$F$9:$H$9</c:f>
              <c:numCache>
                <c:formatCode>General</c:formatCode>
                <c:ptCount val="3"/>
                <c:pt idx="0">
                  <c:v>0.30620689655172412</c:v>
                </c:pt>
                <c:pt idx="1">
                  <c:v>0.25745679012345685</c:v>
                </c:pt>
                <c:pt idx="2" formatCode="0.00">
                  <c:v>0.18093333333333342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A-4F86-B0D9-62D8CC460A07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Sheet1!$F$8:$H$8</c:f>
              <c:numCache>
                <c:formatCode>General</c:formatCode>
                <c:ptCount val="3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</c:numCache>
            </c:numRef>
          </c:cat>
          <c:val>
            <c:numRef>
              <c:f>Sheet1!$F$10:$H$10</c:f>
              <c:numCache>
                <c:formatCode>General</c:formatCode>
                <c:ptCount val="3"/>
                <c:pt idx="0">
                  <c:v>0.17753623188405807</c:v>
                </c:pt>
                <c:pt idx="1">
                  <c:v>0.28526315789473683</c:v>
                </c:pt>
                <c:pt idx="2" formatCode="0.00">
                  <c:v>0.14037037037037056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A-4F86-B0D9-62D8CC46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73512"/>
        <c:axId val="1545381400"/>
      </c:lineChart>
      <c:catAx>
        <c:axId val="198537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81400"/>
        <c:crosses val="autoZero"/>
        <c:auto val="1"/>
        <c:lblAlgn val="ctr"/>
        <c:lblOffset val="100"/>
        <c:noMultiLvlLbl val="0"/>
      </c:catAx>
      <c:valAx>
        <c:axId val="15453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7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[pha_data.xlsx]Summary!PivotTable1</c:name>
    <c:fmtId val="0"/>
  </c:pivotSource>
  <c:chart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Summary!$S$2:$S$4</c:f>
              <c:strCache>
                <c:ptCount val="1"/>
                <c:pt idx="0">
                  <c:v>Core - Average of PHA_27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Summary!$S$5</c:f>
              <c:numCache>
                <c:formatCode>General</c:formatCode>
                <c:ptCount val="1"/>
                <c:pt idx="0">
                  <c:v>0.30620689655172417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2-404F-A444-3F32B0780DE0}"/>
            </c:ext>
          </c:extLst>
        </c:ser>
        <c:ser>
          <c:idx val="1"/>
          <c:order val="1"/>
          <c:tx>
            <c:strRef>
              <c:f>Summary!$T$2:$T$4</c:f>
              <c:strCache>
                <c:ptCount val="1"/>
                <c:pt idx="0">
                  <c:v>Core - Average of PHA_285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Summary!$T$5</c:f>
              <c:numCache>
                <c:formatCode>General</c:formatCode>
                <c:ptCount val="1"/>
                <c:pt idx="0">
                  <c:v>0.34838095238095246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2-404F-A444-3F32B0780DE0}"/>
            </c:ext>
          </c:extLst>
        </c:ser>
        <c:ser>
          <c:idx val="2"/>
          <c:order val="2"/>
          <c:tx>
            <c:strRef>
              <c:f>Summary!$U$2:$U$4</c:f>
              <c:strCache>
                <c:ptCount val="1"/>
                <c:pt idx="0">
                  <c:v>Core - Average of PHA_30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Summary!$U$5</c:f>
              <c:numCache>
                <c:formatCode>General</c:formatCode>
                <c:ptCount val="1"/>
                <c:pt idx="0">
                  <c:v>0.13653333333333348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2-404F-A444-3F32B0780DE0}"/>
            </c:ext>
          </c:extLst>
        </c:ser>
        <c:ser>
          <c:idx val="3"/>
          <c:order val="3"/>
          <c:tx>
            <c:strRef>
              <c:f>Summary!$V$2:$V$4</c:f>
              <c:strCache>
                <c:ptCount val="1"/>
                <c:pt idx="0">
                  <c:v>Core - Average of PHA_31.5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Summary!$V$5</c:f>
              <c:numCache>
                <c:formatCode>General</c:formatCode>
                <c:ptCount val="1"/>
                <c:pt idx="0">
                  <c:v>4.1428571428571474E-2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2-404F-A444-3F32B0780DE0}"/>
            </c:ext>
          </c:extLst>
        </c:ser>
        <c:ser>
          <c:idx val="4"/>
          <c:order val="4"/>
          <c:tx>
            <c:strRef>
              <c:f>Summary!$W$2:$W$4</c:f>
              <c:strCache>
                <c:ptCount val="1"/>
                <c:pt idx="0">
                  <c:v>Leading - Average of PHA_27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Summary!$W$5</c:f>
              <c:numCache>
                <c:formatCode>General</c:formatCode>
                <c:ptCount val="1"/>
                <c:pt idx="0">
                  <c:v>0.17753623188405807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2-404F-A444-3F32B0780DE0}"/>
            </c:ext>
          </c:extLst>
        </c:ser>
        <c:ser>
          <c:idx val="5"/>
          <c:order val="5"/>
          <c:tx>
            <c:strRef>
              <c:f>Summary!$X$2:$X$4</c:f>
              <c:strCache>
                <c:ptCount val="1"/>
                <c:pt idx="0">
                  <c:v>Leading - Average of PHA_285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Summary!$X$5</c:f>
              <c:numCache>
                <c:formatCode>General</c:formatCode>
                <c:ptCount val="1"/>
                <c:pt idx="0">
                  <c:v>0.31888888888888889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52-404F-A444-3F32B0780DE0}"/>
            </c:ext>
          </c:extLst>
        </c:ser>
        <c:ser>
          <c:idx val="6"/>
          <c:order val="6"/>
          <c:tx>
            <c:strRef>
              <c:f>Summary!$Y$2:$Y$4</c:f>
              <c:strCache>
                <c:ptCount val="1"/>
                <c:pt idx="0">
                  <c:v>Leading - Average of PHA_30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Summary!$Y$5</c:f>
              <c:numCache>
                <c:formatCode>General</c:formatCode>
                <c:ptCount val="1"/>
                <c:pt idx="0">
                  <c:v>0.20203703703703713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52-404F-A444-3F32B0780DE0}"/>
            </c:ext>
          </c:extLst>
        </c:ser>
        <c:ser>
          <c:idx val="7"/>
          <c:order val="7"/>
          <c:tx>
            <c:strRef>
              <c:f>Summary!$Z$2:$Z$4</c:f>
              <c:strCache>
                <c:ptCount val="1"/>
                <c:pt idx="0">
                  <c:v>Leading - Average of PHA_31.5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Summary!$Z$5</c:f>
              <c:numCache>
                <c:formatCode>General</c:formatCode>
                <c:ptCount val="1"/>
                <c:pt idx="0">
                  <c:v>7.074074074074084E-2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52-404F-A444-3F32B078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803055"/>
        <c:axId val="871799727"/>
      </c:barChart>
      <c:catAx>
        <c:axId val="8718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9727"/>
        <c:crosses val="autoZero"/>
        <c:auto val="1"/>
        <c:lblAlgn val="ctr"/>
        <c:lblOffset val="100"/>
        <c:noMultiLvlLbl val="0"/>
      </c:catAx>
      <c:valAx>
        <c:axId val="8717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Summary!$J$1</c:f>
              <c:strCache>
                <c:ptCount val="1"/>
                <c:pt idx="0">
                  <c:v>AverageResponse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Summary!$E$2:$E$53</c:f>
              <c:numCache>
                <c:formatCode>General</c:formatCode>
                <c:ptCount val="52"/>
                <c:pt idx="0">
                  <c:v>2.0719999999999999E-2</c:v>
                </c:pt>
                <c:pt idx="1">
                  <c:v>2.445E-2</c:v>
                </c:pt>
                <c:pt idx="2">
                  <c:v>2.5610000000000001E-2</c:v>
                </c:pt>
                <c:pt idx="3">
                  <c:v>2.9219999999999999E-2</c:v>
                </c:pt>
                <c:pt idx="4">
                  <c:v>3.2030000000000003E-2</c:v>
                </c:pt>
                <c:pt idx="5">
                  <c:v>3.524E-2</c:v>
                </c:pt>
                <c:pt idx="6">
                  <c:v>3.6839999999999998E-2</c:v>
                </c:pt>
                <c:pt idx="7">
                  <c:v>3.9050000000000001E-2</c:v>
                </c:pt>
                <c:pt idx="8">
                  <c:v>1.345E-2</c:v>
                </c:pt>
                <c:pt idx="9">
                  <c:v>2.3709999999999998E-2</c:v>
                </c:pt>
                <c:pt idx="10">
                  <c:v>2.418E-2</c:v>
                </c:pt>
                <c:pt idx="11">
                  <c:v>2.7879999999999999E-2</c:v>
                </c:pt>
                <c:pt idx="12">
                  <c:v>2.8000000000000001E-2</c:v>
                </c:pt>
                <c:pt idx="13">
                  <c:v>2.8799999999999999E-2</c:v>
                </c:pt>
                <c:pt idx="14">
                  <c:v>3.0079999999999999E-2</c:v>
                </c:pt>
                <c:pt idx="15">
                  <c:v>3.075E-2</c:v>
                </c:pt>
                <c:pt idx="16">
                  <c:v>3.1699999999999999E-2</c:v>
                </c:pt>
                <c:pt idx="17">
                  <c:v>3.4569999999999997E-2</c:v>
                </c:pt>
                <c:pt idx="18">
                  <c:v>1.8290000000000001E-2</c:v>
                </c:pt>
                <c:pt idx="19">
                  <c:v>3.5610000000000003E-2</c:v>
                </c:pt>
                <c:pt idx="20">
                  <c:v>4.0050000000000002E-2</c:v>
                </c:pt>
                <c:pt idx="21">
                  <c:v>4.0160000000000001E-2</c:v>
                </c:pt>
                <c:pt idx="22">
                  <c:v>4.2349999999999999E-2</c:v>
                </c:pt>
                <c:pt idx="23">
                  <c:v>2.8400000000000002E-2</c:v>
                </c:pt>
                <c:pt idx="24">
                  <c:v>2.8840000000000001E-2</c:v>
                </c:pt>
                <c:pt idx="25">
                  <c:v>3.0599999999999999E-2</c:v>
                </c:pt>
                <c:pt idx="26">
                  <c:v>3.0810000000000001E-2</c:v>
                </c:pt>
                <c:pt idx="27">
                  <c:v>3.2239999999999998E-2</c:v>
                </c:pt>
                <c:pt idx="28">
                  <c:v>3.6720000000000003E-2</c:v>
                </c:pt>
                <c:pt idx="29">
                  <c:v>3.7920000000000002E-2</c:v>
                </c:pt>
                <c:pt idx="30">
                  <c:v>4.5400000000000003E-2</c:v>
                </c:pt>
                <c:pt idx="31">
                  <c:v>4.7100000000000003E-2</c:v>
                </c:pt>
                <c:pt idx="32">
                  <c:v>4.8800000000000003E-2</c:v>
                </c:pt>
                <c:pt idx="33">
                  <c:v>5.0999999999999997E-2</c:v>
                </c:pt>
                <c:pt idx="34">
                  <c:v>2.477E-2</c:v>
                </c:pt>
                <c:pt idx="35">
                  <c:v>3.6179999999999997E-2</c:v>
                </c:pt>
                <c:pt idx="36">
                  <c:v>3.7920000000000002E-2</c:v>
                </c:pt>
                <c:pt idx="37">
                  <c:v>4.0770000000000001E-2</c:v>
                </c:pt>
                <c:pt idx="38">
                  <c:v>4.5999999999999999E-2</c:v>
                </c:pt>
                <c:pt idx="39">
                  <c:v>4.6899999999999997E-2</c:v>
                </c:pt>
                <c:pt idx="40">
                  <c:v>4.9070000000000003E-2</c:v>
                </c:pt>
                <c:pt idx="41">
                  <c:v>5.2780000000000001E-2</c:v>
                </c:pt>
                <c:pt idx="42">
                  <c:v>2.8750000000000001E-2</c:v>
                </c:pt>
                <c:pt idx="43">
                  <c:v>3.1800000000000002E-2</c:v>
                </c:pt>
                <c:pt idx="44">
                  <c:v>3.3009999999999998E-2</c:v>
                </c:pt>
                <c:pt idx="45">
                  <c:v>3.6540000000000003E-2</c:v>
                </c:pt>
                <c:pt idx="46">
                  <c:v>3.9879999999999999E-2</c:v>
                </c:pt>
                <c:pt idx="47">
                  <c:v>4.2279999999999998E-2</c:v>
                </c:pt>
                <c:pt idx="48">
                  <c:v>4.4819999999999999E-2</c:v>
                </c:pt>
                <c:pt idx="49">
                  <c:v>4.7050000000000002E-2</c:v>
                </c:pt>
                <c:pt idx="50">
                  <c:v>4.7329999999999997E-2</c:v>
                </c:pt>
                <c:pt idx="51">
                  <c:v>5.2249999999999998E-2</c:v>
                </c:pt>
              </c:numCache>
            </c:numRef>
          </c:xVal>
          <c:yVal>
            <c:numRef>
              <c:f>Summary!$J$2:$J$53</c:f>
              <c:numCache>
                <c:formatCode>0.00</c:formatCode>
                <c:ptCount val="52"/>
                <c:pt idx="0">
                  <c:v>0.17416666666666658</c:v>
                </c:pt>
                <c:pt idx="1">
                  <c:v>0.13499999999999956</c:v>
                </c:pt>
                <c:pt idx="2">
                  <c:v>0.10999999999999988</c:v>
                </c:pt>
                <c:pt idx="3">
                  <c:v>0.14583333333333348</c:v>
                </c:pt>
                <c:pt idx="4">
                  <c:v>-4.6666666666666856E-2</c:v>
                </c:pt>
                <c:pt idx="5">
                  <c:v>0.14249999999999985</c:v>
                </c:pt>
                <c:pt idx="6">
                  <c:v>0.1733333333333329</c:v>
                </c:pt>
                <c:pt idx="7">
                  <c:v>0.25916666666666655</c:v>
                </c:pt>
                <c:pt idx="8">
                  <c:v>0.12833333333333341</c:v>
                </c:pt>
                <c:pt idx="9">
                  <c:v>0.24833333333333341</c:v>
                </c:pt>
                <c:pt idx="10">
                  <c:v>-3.5833333333333051E-2</c:v>
                </c:pt>
                <c:pt idx="11">
                  <c:v>0.33833333333333337</c:v>
                </c:pt>
                <c:pt idx="12">
                  <c:v>0.15083333333333337</c:v>
                </c:pt>
                <c:pt idx="13">
                  <c:v>0.20333333333333337</c:v>
                </c:pt>
                <c:pt idx="14">
                  <c:v>0.47000000000000108</c:v>
                </c:pt>
                <c:pt idx="15">
                  <c:v>0.25333333333333341</c:v>
                </c:pt>
                <c:pt idx="16">
                  <c:v>0.20500000000000007</c:v>
                </c:pt>
                <c:pt idx="17">
                  <c:v>1.7500000000000515E-2</c:v>
                </c:pt>
                <c:pt idx="18">
                  <c:v>0.44666666666666677</c:v>
                </c:pt>
                <c:pt idx="19">
                  <c:v>0.39500000000000002</c:v>
                </c:pt>
                <c:pt idx="20">
                  <c:v>0.36083333333333356</c:v>
                </c:pt>
                <c:pt idx="21">
                  <c:v>0.32222222222222258</c:v>
                </c:pt>
                <c:pt idx="22">
                  <c:v>0.21666666666666701</c:v>
                </c:pt>
                <c:pt idx="23">
                  <c:v>8.0000000000000071E-2</c:v>
                </c:pt>
                <c:pt idx="24">
                  <c:v>4.6666666666666856E-2</c:v>
                </c:pt>
                <c:pt idx="25">
                  <c:v>0.27583333333333315</c:v>
                </c:pt>
                <c:pt idx="26">
                  <c:v>0.13833333333333342</c:v>
                </c:pt>
                <c:pt idx="27">
                  <c:v>0.18250000000000022</c:v>
                </c:pt>
                <c:pt idx="28">
                  <c:v>0.21250000000000013</c:v>
                </c:pt>
                <c:pt idx="29">
                  <c:v>-1.1666666666666492E-2</c:v>
                </c:pt>
                <c:pt idx="30">
                  <c:v>0.33833333333333337</c:v>
                </c:pt>
                <c:pt idx="31">
                  <c:v>0.43888888888888938</c:v>
                </c:pt>
                <c:pt idx="32">
                  <c:v>0.13750000000000018</c:v>
                </c:pt>
                <c:pt idx="33">
                  <c:v>9.2833333333333323E-2</c:v>
                </c:pt>
                <c:pt idx="34">
                  <c:v>7.5000000000000067E-2</c:v>
                </c:pt>
                <c:pt idx="35">
                  <c:v>0.40444444444444433</c:v>
                </c:pt>
                <c:pt idx="36">
                  <c:v>0.17999999999999983</c:v>
                </c:pt>
                <c:pt idx="37">
                  <c:v>0.21583333333333332</c:v>
                </c:pt>
                <c:pt idx="38">
                  <c:v>0.42000000000000021</c:v>
                </c:pt>
                <c:pt idx="39">
                  <c:v>0.42333333333333356</c:v>
                </c:pt>
                <c:pt idx="40">
                  <c:v>0.24166666666666692</c:v>
                </c:pt>
                <c:pt idx="41">
                  <c:v>0.21416666666666728</c:v>
                </c:pt>
                <c:pt idx="42">
                  <c:v>9.2499999999999583E-2</c:v>
                </c:pt>
                <c:pt idx="43">
                  <c:v>0.25583333333333336</c:v>
                </c:pt>
                <c:pt idx="44">
                  <c:v>0.29500000000000037</c:v>
                </c:pt>
                <c:pt idx="45">
                  <c:v>0.25166666666666693</c:v>
                </c:pt>
                <c:pt idx="46">
                  <c:v>0.21666666666666709</c:v>
                </c:pt>
                <c:pt idx="47">
                  <c:v>0.15583333333333349</c:v>
                </c:pt>
                <c:pt idx="48">
                  <c:v>0.21916666666666673</c:v>
                </c:pt>
                <c:pt idx="49">
                  <c:v>0.2350000000000001</c:v>
                </c:pt>
                <c:pt idx="50">
                  <c:v>0.29333333333333322</c:v>
                </c:pt>
                <c:pt idx="51">
                  <c:v>0.3349999999999993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7-4CD3-9BB4-52B43B87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72815"/>
        <c:axId val="384679055"/>
      </c:scatterChart>
      <c:valAx>
        <c:axId val="38467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9055"/>
        <c:crosses val="autoZero"/>
        <c:crossBetween val="midCat"/>
      </c:valAx>
      <c:valAx>
        <c:axId val="3846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12</xdr:row>
      <xdr:rowOff>158750</xdr:rowOff>
    </xdr:from>
    <xdr:to>
      <xdr:col>7</xdr:col>
      <xdr:colOff>606425</xdr:colOff>
      <xdr:row>27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FC359C-2A7B-9B09-E513-101EC79F8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82095</xdr:colOff>
      <xdr:row>7</xdr:row>
      <xdr:rowOff>16328</xdr:rowOff>
    </xdr:from>
    <xdr:to>
      <xdr:col>21</xdr:col>
      <xdr:colOff>591908</xdr:colOff>
      <xdr:row>22</xdr:row>
      <xdr:rowOff>102960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51D44-7D3C-40C3-BD7A-3308FF920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102053</xdr:colOff>
      <xdr:row>23</xdr:row>
      <xdr:rowOff>105228</xdr:rowOff>
    </xdr:from>
    <xdr:to>
      <xdr:col>21</xdr:col>
      <xdr:colOff>517071</xdr:colOff>
      <xdr:row>41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E6F92-A24F-41D3-B985-AA1F63868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64.374881828706" createdVersion="8" refreshedVersion="8" minRefreshableVersion="3" recordCount="53" xr:uid="{38F0BAB7-3C41-4738-ABCD-AA340B6D78D8}">
  <cacheSource type="worksheet">
    <worksheetSource ref="A1:G1048576" sheet="Summary"/>
  </cacheSource>
  <cacheFields count="7">
    <cacheField name="FISH_ID" numFmtId="0">
      <sharedItems containsBlank="1"/>
    </cacheField>
    <cacheField name="POPULATION" numFmtId="0">
      <sharedItems containsBlank="1"/>
    </cacheField>
    <cacheField name="REGION" numFmtId="0">
      <sharedItems containsBlank="1" count="3">
        <s v="Core"/>
        <s v="Leading"/>
        <m/>
      </sharedItems>
    </cacheField>
    <cacheField name="TANK" numFmtId="0">
      <sharedItems containsString="0" containsBlank="1" containsNumber="1" containsInteger="1" minValue="1" maxValue="62"/>
    </cacheField>
    <cacheField name="MASS" numFmtId="0">
      <sharedItems containsString="0" containsBlank="1" containsNumber="1" minValue="1.345E-2" maxValue="5.2780000000000001E-2"/>
    </cacheField>
    <cacheField name="PHA_27" numFmtId="0">
      <sharedItems containsString="0" containsBlank="1" containsNumber="1" minValue="-8.9999999999999858E-2" maxValue="0.88000000000000078"/>
    </cacheField>
    <cacheField name="PHA_285" numFmtId="0">
      <sharedItems containsBlank="1" containsMixedTypes="1" containsNumber="1" minValue="-0.35666666666666647" maxValue="1.1633333333333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9.684038194442" createdVersion="7" refreshedVersion="7" minRefreshableVersion="3" recordCount="52" xr:uid="{04BBC088-2DDF-47E5-9F0F-EC3F9D5476C8}">
  <cacheSource type="worksheet">
    <worksheetSource ref="A1:K53" sheet="Summary"/>
  </cacheSource>
  <cacheFields count="10">
    <cacheField name="FISH_ID" numFmtId="0">
      <sharedItems/>
    </cacheField>
    <cacheField name="POPULATION" numFmtId="0">
      <sharedItems count="6">
        <s v="Cockermouth Island "/>
        <s v="Sudbury Reef "/>
        <s v="Chauvel Reef"/>
        <s v="Tongue Reef"/>
        <s v="Vlassof Cay"/>
        <s v="Keswick Island "/>
      </sharedItems>
    </cacheField>
    <cacheField name="REGION" numFmtId="0">
      <sharedItems count="2">
        <s v="Leading"/>
        <s v="Core"/>
      </sharedItems>
    </cacheField>
    <cacheField name="TANK" numFmtId="0">
      <sharedItems containsSemiMixedTypes="0" containsString="0" containsNumber="1" containsInteger="1" minValue="1" maxValue="62"/>
    </cacheField>
    <cacheField name="MASS" numFmtId="0">
      <sharedItems containsSemiMixedTypes="0" containsString="0" containsNumber="1" minValue="1.345E-2" maxValue="5.2780000000000001E-2"/>
    </cacheField>
    <cacheField name="PHA_27" numFmtId="2">
      <sharedItems containsSemiMixedTypes="0" containsString="0" containsNumber="1" minValue="-8.9999999999999858E-2" maxValue="0.88000000000000078"/>
    </cacheField>
    <cacheField name="PHA_285" numFmtId="0">
      <sharedItems containsMixedTypes="1" containsNumber="1" minValue="-0.52666666666666684" maxValue="1.3266666666666667"/>
    </cacheField>
    <cacheField name="PHA_30" numFmtId="2">
      <sharedItems containsString="0" containsBlank="1" containsNumber="1" minValue="-0.12666666666666693" maxValue="0.58333333333333304"/>
    </cacheField>
    <cacheField name="PHA_31.5" numFmtId="2">
      <sharedItems containsString="0" containsBlank="1" containsNumber="1" minValue="-0.29666666666666686" maxValue="0.32666666666666622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5406.490560300925" createdVersion="8" refreshedVersion="8" minRefreshableVersion="3" recordCount="184" xr:uid="{028AB09E-43D6-4403-B275-AB7E267228D9}">
  <cacheSource type="worksheet">
    <worksheetSource ref="B1:T185" sheet="all"/>
  </cacheSource>
  <cacheFields count="19">
    <cacheField name="POPULATION" numFmtId="0">
      <sharedItems/>
    </cacheField>
    <cacheField name="REGION" numFmtId="0">
      <sharedItems/>
    </cacheField>
    <cacheField name="TANK" numFmtId="0">
      <sharedItems containsSemiMixedTypes="0" containsString="0" containsNumber="1" containsInteger="1" minValue="1" maxValue="62"/>
    </cacheField>
    <cacheField name="TEMP" numFmtId="0">
      <sharedItems containsSemiMixedTypes="0" containsString="0" containsNumber="1" minValue="27" maxValue="31.5" count="4">
        <n v="27"/>
        <n v="28.5"/>
        <n v="30"/>
        <n v="31.5"/>
      </sharedItems>
    </cacheField>
    <cacheField name="DATE_PRE" numFmtId="0">
      <sharedItems containsDate="1" containsMixedTypes="1" minDate="1902-07-17T00:00:00" maxDate="2022-08-23T00:00:00"/>
    </cacheField>
    <cacheField name="TIME_PRE" numFmtId="0">
      <sharedItems containsDate="1" containsMixedTypes="1" minDate="1899-12-30T01:03:00" maxDate="1899-12-30T21:13:00"/>
    </cacheField>
    <cacheField name="M1_PRE" numFmtId="0">
      <sharedItems containsMixedTypes="1" containsNumber="1" minValue="2.74" maxValue="5.69"/>
    </cacheField>
    <cacheField name="M2_PRE" numFmtId="0">
      <sharedItems containsMixedTypes="1" containsNumber="1" minValue="2.73" maxValue="5.68"/>
    </cacheField>
    <cacheField name="M3_PRE" numFmtId="0">
      <sharedItems containsMixedTypes="1" containsNumber="1" minValue="2.67" maxValue="5.69"/>
    </cacheField>
    <cacheField name="MEAN_PRE" numFmtId="0">
      <sharedItems containsMixedTypes="1" containsNumber="1" minValue="2.7133333333333334" maxValue="5.6866666666666674" count="166">
        <n v="4.2399999999999993"/>
        <n v="4.3566666666666665"/>
        <n v="5.086666666666666"/>
        <n v="4.42"/>
        <n v="4.7333333333333334"/>
        <n v="4.4300000000000006"/>
        <n v="4.2966666666666669"/>
        <n v="4.46"/>
        <n v="4.5699999999999994"/>
        <n v="4.7566666666666668"/>
        <n v="3.5366666666666666"/>
        <n v="3.6166666666666667"/>
        <n v="4.5200000000000005"/>
        <n v="4.6333333333333329"/>
        <n v="4.28"/>
        <n v="4.7766666666666664"/>
        <n v="5.1933333333333334"/>
        <n v="5.0666666666666664"/>
        <n v="4.3599999999999994"/>
        <n v="4.4700000000000006"/>
        <n v="4.0533333333333337"/>
        <n v="4.1999999999999993"/>
        <n v="4.6266666666666669"/>
        <n v="4.330000000000001"/>
        <n v="4.8"/>
        <n v="4.8833333333333329"/>
        <n v="5.38"/>
        <n v="5.4466666666666663"/>
        <n v="5.626666666666666"/>
        <n v="5.68"/>
        <n v="5.1366666666666667"/>
        <n v="4.623333333333334"/>
        <n v="5.0333333333333332"/>
        <n v="3.2133333333333334"/>
        <n v="4.4400000000000004"/>
        <n v="4.5199999999999996"/>
        <n v="3.8333333333333335"/>
        <n v="4.1499999999999995"/>
        <n v="5.1166666666666663"/>
        <n v="5.1633333333333331"/>
        <n v="5.3233333333333333"/>
        <n v="3.42"/>
        <n v="3.8166666666666664"/>
        <n v="3.7633333333333332"/>
        <n v="5.083333333333333"/>
        <n v="5.0766666666666671"/>
        <n v="5.25"/>
        <n v="4.4899999999999993"/>
        <n v="4.2033333333333331"/>
        <n v="5.01"/>
        <n v="4.4533333333333331"/>
        <n v="3.75"/>
        <n v="4.6466666666666656"/>
        <n v="4.9600000000000009"/>
        <n v="4.6033333333333326"/>
        <n v="4.22"/>
        <n v="4.8166666666666664"/>
        <n v="3.686666666666667"/>
        <n v="4.5966666666666667"/>
        <n v="4.7466666666666661"/>
        <n v="4.2833333333333332"/>
        <n v="4.33"/>
        <n v="4.5"/>
        <n v="4.7733333333333334"/>
        <n v="4.8933333333333335"/>
        <n v="5.34"/>
        <n v="5.12"/>
        <n v="4.1400000000000006"/>
        <n v="4.6833333333333336"/>
        <n v="4.2533333333333339"/>
        <n v="3.7733333333333334"/>
        <n v="4.2266666666666666"/>
        <n v="4.7066666666666661"/>
        <n v="3.9733333333333332"/>
        <n v="3.5033333333333334"/>
        <n v="4.71"/>
        <n v="5.5566666666666658"/>
        <n v="5.1466666666666674"/>
        <n v="4.873333333333334"/>
        <n v="4.706666666666667"/>
        <n v="4.6166666666666663"/>
        <n v="4.9766666666666666"/>
        <n v="4.7399999999999993"/>
        <n v="4.5333333333333323"/>
        <n v="4.6866666666666665"/>
        <n v="4.9200000000000008"/>
        <n v="5.4366666666666674"/>
        <n v="5.1000000000000005"/>
        <n v="5.5566666666666675"/>
        <n v="5.6866666666666674"/>
        <n v="4.6433333333333335"/>
        <n v="4.9366666666666674"/>
        <n v="4.6066666666666665"/>
        <n v="4.2300000000000004"/>
        <n v="3.6533333333333338"/>
        <n v="4.41"/>
        <n v="4.5066666666666668"/>
        <n v="5.046666666666666"/>
        <n v="4.7133333333333338"/>
        <n v="4.78"/>
        <n v="3.9333333333333336"/>
        <n v="4.8266666666666671"/>
        <n v="4.206666666666667"/>
        <n v="4.2666666666666666"/>
        <n v="3.0933333333333333"/>
        <n v="3.2166666666666668"/>
        <n v="3.9466666666666668"/>
        <n v="4.95"/>
        <n v="4.7366666666666672"/>
        <n v="4.9433333333333334"/>
        <n v="5.0466666666666669"/>
        <n v="4.8166666666666673"/>
        <n v="4.9833333333333334"/>
        <n v="4.4333333333333336"/>
        <n v="4.43"/>
        <n v="4.38"/>
        <n v="3.57"/>
        <n v="3.6033333333333335"/>
        <n v="4.3066666666666658"/>
        <n v="3.99"/>
        <n v="4.3866666666666667"/>
        <n v="4.1866666666666665"/>
        <n v="4.3233333333333333"/>
        <n v="4.5133333333333328"/>
        <n v="4.9033333333333333"/>
        <n v="4.8133333333333335"/>
        <n v="4.5399999999999991"/>
        <n v="4.2866666666666662"/>
        <n v="4.2"/>
        <n v="3.9833333333333329"/>
        <n v="3.1199999999999997"/>
        <n v="3.7866666666666666"/>
        <n v="3.84"/>
        <n v="4.1333333333333329"/>
        <n v="4.03"/>
        <n v="4.3600000000000003"/>
        <n v="4.1533333333333333"/>
        <n v="3.2533333333333334"/>
        <n v="3.5033333333333339"/>
        <n v="4.0766666666666662"/>
        <n v="4.37"/>
        <s v="NA"/>
        <n v="3.9"/>
        <n v="3.9666666666666668"/>
        <n v="3.9599999999999995"/>
        <n v="3.0133333333333332"/>
        <n v="2.7133333333333334"/>
        <n v="3.3166666666666664"/>
        <n v="3.3566666666666669"/>
        <n v="3.4266666666666663"/>
        <n v="3.6066666666666669"/>
        <n v="4.0366666666666662"/>
        <n v="4.086666666666666"/>
        <n v="3.23"/>
        <n v="4.8999999999999995"/>
        <n v="4.5366666666666662"/>
        <n v="4.2433333333333332"/>
        <n v="4.5599999999999996"/>
        <n v="4.4266666666666667"/>
        <n v="4.63"/>
        <n v="4.246666666666667"/>
        <n v="4.626666666666666"/>
        <n v="4.8566666666666665"/>
        <n v="2.9966666666666666"/>
        <n v="3.06"/>
        <n v="3.4800000000000004"/>
      </sharedItems>
    </cacheField>
    <cacheField name="DATE_POST" numFmtId="0">
      <sharedItems containsDate="1" containsMixedTypes="1" minDate="2022-07-04T00:00:00" maxDate="2022-08-22T00:00:00"/>
    </cacheField>
    <cacheField name="TIME_POST" numFmtId="0">
      <sharedItems containsDate="1" containsMixedTypes="1" minDate="1899-12-30T01:06:00" maxDate="1900-01-11T13:55:12"/>
    </cacheField>
    <cacheField name="M1_POST" numFmtId="0">
      <sharedItems containsMixedTypes="1" containsNumber="1" minValue="3.1" maxValue="6.43"/>
    </cacheField>
    <cacheField name="M2_POST" numFmtId="0">
      <sharedItems containsMixedTypes="1" containsNumber="1" minValue="3.01" maxValue="6.44"/>
    </cacheField>
    <cacheField name="M3_POST" numFmtId="0">
      <sharedItems containsMixedTypes="1" containsNumber="1" minValue="3.02" maxValue="6.51"/>
    </cacheField>
    <cacheField name="MEAN_POST" numFmtId="0">
      <sharedItems containsMixedTypes="1" containsNumber="1" minValue="3.043333333333333" maxValue="6.4600000000000009" count="160">
        <n v="4.2666666666666666"/>
        <n v="4.4233333333333329"/>
        <n v="5.246666666666667"/>
        <n v="4.3133333333333335"/>
        <n v="4.6066666666666665"/>
        <n v="4.456666666666667"/>
        <n v="4.5233333333333325"/>
        <n v="4.5713333333333335"/>
        <n v="4.6400000000000006"/>
        <n v="4.72"/>
        <n v="3.57"/>
        <n v="4.2300000000000004"/>
        <n v="4.5533333333333337"/>
        <n v="4.6833333333333336"/>
        <n v="4.496666666666667"/>
        <n v="5.0166666666666666"/>
        <n v="5.2566666666666668"/>
        <n v="5.0966666666666667"/>
        <n v="4.376666666666666"/>
        <n v="4.876666666666666"/>
        <n v="4.6366666666666667"/>
        <n v="4.2966666666666669"/>
        <n v="4.7233333333333327"/>
        <n v="4.3966666666666674"/>
        <n v="5.2"/>
        <n v="4.873333333333334"/>
        <n v="5.59"/>
        <n v="6.4600000000000009"/>
        <n v="5.72"/>
        <n v="5.7233333333333336"/>
        <n v="5.79"/>
        <n v="5.01"/>
        <n v="5.3033333333333337"/>
        <n v="3.6300000000000003"/>
        <n v="4.8600000000000003"/>
        <n v="4.5"/>
        <n v="4.4933333333333332"/>
        <n v="3.9133333333333336"/>
        <n v="4.5133333333333328"/>
        <n v="5.5266666666666673"/>
        <n v="5.3"/>
        <n v="5.38"/>
        <n v="3.3966666666666665"/>
        <n v="4.1399999999999997"/>
        <n v="3.7733333333333334"/>
        <n v="3.8233333333333337"/>
        <n v="5.9633333333333338"/>
        <n v="5.1633333333333331"/>
        <n v="5.5433333333333339"/>
        <n v="4.8966666666666674"/>
        <n v="4.5566666666666675"/>
        <n v="5.0199999999999996"/>
        <n v="4.54"/>
        <n v="4.1099999999999994"/>
        <n v="5.52"/>
        <n v="4.9400000000000004"/>
        <n v="5.0399999999999991"/>
        <n v="4.45"/>
        <n v="5.0066666666666668"/>
        <n v="4.63"/>
        <n v="4.0133333333333328"/>
        <n v="4.8233333333333333"/>
        <n v="4.7966666666666669"/>
        <n v="4.3999999999999995"/>
        <n v="4.8500000000000005"/>
        <n v="5.086666666666666"/>
        <n v="4.4366666666666674"/>
        <n v="4.9766666666666666"/>
        <n v="5.3133333333333335"/>
        <n v="5.41"/>
        <n v="4.4400000000000004"/>
        <n v="4.7599999999999989"/>
        <n v="4.253333333333333"/>
        <n v="4.4966666666666661"/>
        <n v="4.8433333333333337"/>
        <n v="4.6866666666666665"/>
        <n v="3.67"/>
        <n v="5.1566666666666663"/>
        <n v="6.05"/>
        <n v="5.0533333333333337"/>
        <n v="5.166666666666667"/>
        <n v="4.7933333333333339"/>
        <n v="4.99"/>
        <n v="4.9833333333333334"/>
        <n v="5.1033333333333326"/>
        <n v="5.7566666666666668"/>
        <n v="5.94"/>
        <n v="5.9899999999999993"/>
        <n v="5.4333333333333336"/>
        <n v="5.2966666666666669"/>
        <n v="5.07"/>
        <n v="5.3400000000000007"/>
        <n v="4.996666666666667"/>
        <n v="4.7700000000000005"/>
        <n v="4.57"/>
        <n v="3.7166666666666668"/>
        <n v="4.6166666666666663"/>
        <n v="4.8466666666666667"/>
        <n v="5.6033333333333326"/>
        <n v="4.7366666666666672"/>
        <n v="4.8966666666666665"/>
        <n v="4.166666666666667"/>
        <n v="4.3233333333333333"/>
        <n v="4.34"/>
        <n v="3.2666666666666662"/>
        <n v="3.4"/>
        <n v="3.42"/>
        <n v="4.9233333333333329"/>
        <n v="4.9200000000000008"/>
        <n v="5.2633333333333336"/>
        <n v="4.83"/>
        <n v="5.1100000000000003"/>
        <n v="4.4033333333333333"/>
        <n v="4.8133333333333335"/>
        <n v="3.66"/>
        <n v="3.7333333333333329"/>
        <n v="4.753333333333333"/>
        <n v="4.0199999999999996"/>
        <n v="4.2233333333333336"/>
        <n v="4.5966666666666667"/>
        <n v="4.293333333333333"/>
        <n v="4.9766666666666675"/>
        <n v="4.6166666666666671"/>
        <n v="4.003333333333333"/>
        <n v="3.2966666666666664"/>
        <n v="4.16"/>
        <n v="3.92"/>
        <n v="4.5633333333333326"/>
        <n v="4.2133333333333338"/>
        <n v="4.4266666666666667"/>
        <n v="4.4066666666666663"/>
        <n v="4.0266666666666664"/>
        <n v="3.9233333333333333"/>
        <n v="4.1433333333333335"/>
        <n v="4.4633333333333338"/>
        <s v="NA"/>
        <n v="4.4433333333333342"/>
        <n v="4.0799999999999992"/>
        <n v="4.3600000000000003"/>
        <n v="4.0666666666666664"/>
        <n v="3.1466666666666669"/>
        <n v="3.043333333333333"/>
        <n v="3.35"/>
        <n v="3.3433333333333337"/>
        <n v="3.59"/>
        <n v="3.19"/>
        <n v="4.07"/>
        <n v="4.1133333333333333"/>
        <n v="3.4433333333333334"/>
        <n v="5.1366666666666667"/>
        <n v="4.833333333333333"/>
        <n v="4.55"/>
        <n v="5.1400000000000006"/>
        <n v="5.1166666666666671"/>
        <n v="4.2699999999999996"/>
        <n v="4.7333333333333334"/>
        <n v="3.0866666666666664"/>
        <n v="4.3866666666666667"/>
        <n v="3.5633333333333339"/>
        <n v="3.706666666666667"/>
      </sharedItems>
    </cacheField>
    <cacheField name="DIFFERENCE" numFmtId="0">
      <sharedItems containsMixedTypes="1" containsNumber="1" minValue="-0.52666666666666684" maxValue="1.3266666666666667" count="157">
        <n v="2.6666666666667282E-2"/>
        <n v="6.666666666666643E-2"/>
        <n v="0.16000000000000103"/>
        <n v="-0.10666666666666647"/>
        <n v="-0.12666666666666693"/>
        <n v="2.6666666666666394E-2"/>
        <n v="0.22666666666666568"/>
        <n v="0.11133333333333351"/>
        <n v="7.0000000000001172E-2"/>
        <n v="-3.6666666666667069E-2"/>
        <n v="3.3333333333333215E-2"/>
        <n v="0.61333333333333373"/>
        <n v="5.0000000000000711E-2"/>
        <n v="0.21666666666666679"/>
        <n v="0.24000000000000021"/>
        <n v="6.3333333333333464E-2"/>
        <n v="3.0000000000000249E-2"/>
        <n v="1.6666666666666607E-2"/>
        <n v="0.4066666666666654"/>
        <n v="0.58333333333333304"/>
        <n v="9.6666666666667567E-2"/>
        <n v="9.666666666666579E-2"/>
        <n v="0.40000000000000036"/>
        <n v="-9.9999999999988987E-3"/>
        <n v="0.20999999999999996"/>
        <n v="1.0133333333333345"/>
        <n v="9.3333333333333712E-2"/>
        <n v="4.333333333333389E-2"/>
        <n v="0.65333333333333332"/>
        <n v="0.38666666666666583"/>
        <n v="0.27000000000000046"/>
        <n v="0.41666666666666696"/>
        <n v="0.41999999999999993"/>
        <n v="-1.9999999999999574E-2"/>
        <n v="8.0000000000000071E-2"/>
        <n v="0.36333333333333329"/>
        <n v="0.41000000000000103"/>
        <n v="0.13666666666666671"/>
        <n v="5.6666666666666643E-2"/>
        <n v="-2.3333333333333428E-2"/>
        <n v="0.3066666666666662"/>
        <n v="-4.3333333333333002E-2"/>
        <n v="6.0000000000000497E-2"/>
        <n v="0.88000000000000078"/>
        <n v="8.6666666666666003E-2"/>
        <n v="0.29333333333333389"/>
        <n v="0.40666666666666806"/>
        <n v="0.35333333333333439"/>
        <n v="9.9999999999997868E-3"/>
        <n v="8.6666666666666892E-2"/>
        <n v="0.35999999999999943"/>
        <n v="0.87333333333333396"/>
        <n v="-2.0000000000000462E-2"/>
        <n v="0.43666666666666654"/>
        <n v="0.23000000000000043"/>
        <n v="0.38333333333333286"/>
        <n v="-0.18666666666666654"/>
        <n v="0.32666666666666577"/>
        <n v="0.22666666666666657"/>
        <n v="0.11666666666666625"/>
        <n v="0.52000000000000046"/>
        <n v="0.586666666666666"/>
        <n v="0.50666666666666682"/>
        <n v="8.0000000000000959E-2"/>
        <n v="0.20333333333333314"/>
        <n v="7.0000000000000284E-2"/>
        <n v="0.18333333333333357"/>
        <n v="0.29999999999999982"/>
        <n v="7.6666666666665328E-2"/>
        <n v="0"/>
        <n v="-6.6666666666668206E-3"/>
        <n v="0.72333333333333272"/>
        <n v="0.61666666666666714"/>
        <n v="-0.29666666666666686"/>
        <n v="0.42333333333333423"/>
        <n v="0.16666666666666652"/>
        <n v="0.44666666666666632"/>
        <n v="0.49333333333333407"/>
        <n v="-9.3333333333333712E-2"/>
        <n v="0.32666666666666622"/>
        <n v="0.45999999999999996"/>
        <n v="0.17666666666666764"/>
        <n v="1.3333333333333641E-2"/>
        <n v="0.23666666666666725"/>
        <n v="-9.3333333333331936E-2"/>
        <n v="0.29666666666666686"/>
        <n v="0.18333333333333179"/>
        <n v="0.3199999999999994"/>
        <n v="0.83999999999999986"/>
        <n v="0.43333333333333179"/>
        <n v="-0.25333333333333385"/>
        <n v="0.19666666666666632"/>
        <n v="0.42666666666666675"/>
        <n v="0.25666666666666771"/>
        <n v="5.9999999999999609E-2"/>
        <n v="0.163333333333334"/>
        <n v="0.33999999999999986"/>
        <n v="6.333333333333302E-2"/>
        <n v="0.20666666666666611"/>
        <n v="0.55666666666666664"/>
        <n v="2.3333333333333428E-2"/>
        <n v="0.23333333333333339"/>
        <n v="7.333333333333325E-2"/>
        <n v="0.1733333333333329"/>
        <n v="0.18333333333333313"/>
        <n v="-0.52666666666666684"/>
        <n v="-2.6666666666667282E-2"/>
        <n v="0.21333333333333293"/>
        <n v="1.3333333333332753E-2"/>
        <n v="0.12666666666666693"/>
        <n v="-3.0000000000000249E-2"/>
        <n v="0.38333333333333375"/>
        <n v="0.23666666666666636"/>
        <n v="-6.6666666666659324E-3"/>
        <n v="9.0000000000000302E-2"/>
        <n v="0.12999999999999945"/>
        <n v="0.44666666666666721"/>
        <n v="2.9999999999999361E-2"/>
        <n v="5.3333333333333677E-2"/>
        <n v="0.16999999999999993"/>
        <n v="0.41000000000000014"/>
        <n v="-8.9999999999999858E-2"/>
        <n v="7.3333333333334139E-2"/>
        <n v="7.6666666666667993E-2"/>
        <n v="8.9999999999999858E-2"/>
        <n v="0.65000000000000036"/>
        <n v="2.0000000000000018E-2"/>
        <n v="0.17666666666666675"/>
        <n v="0.37333333333333352"/>
        <n v="0.3966666666666665"/>
        <n v="4.6666666666665968E-2"/>
        <n v="0.77333333333333298"/>
        <n v="0.41999999999999948"/>
        <n v="6.6666666666667318E-2"/>
        <s v="NA"/>
        <n v="0.47000000000000108"/>
        <n v="0.17999999999999927"/>
        <n v="0.39333333333333353"/>
        <n v="0.10666666666666691"/>
        <n v="0.13333333333333375"/>
        <n v="0.32999999999999963"/>
        <n v="3.3333333333333659E-2"/>
        <n v="-1.3333333333333197E-2"/>
        <n v="0.16333333333333355"/>
        <n v="-0.41666666666666696"/>
        <n v="3.3333333333334103E-2"/>
        <n v="0.21333333333333337"/>
        <n v="0.55333333333333279"/>
        <n v="0.89666666666666739"/>
        <n v="0.37666666666666782"/>
        <n v="0.48666666666666725"/>
        <n v="2.333333333333254E-2"/>
        <n v="0.543333333333333"/>
        <n v="0.10666666666666735"/>
        <n v="8.3333333333333925E-2"/>
        <n v="1.3266666666666667"/>
        <n v="0.14333333333333398"/>
      </sharedItems>
    </cacheField>
    <cacheField name="%_DIFFERENCE" numFmtId="0">
      <sharedItems containsString="0" containsBlank="1" containsNumber="1" minValue="0.86655405405405406" maxValue="1.4335511982570806"/>
    </cacheField>
    <cacheField name="NOTES" numFmtId="0">
      <sharedItems containsSemiMixedTypes="0" containsString="0" containsNumber="1" minValue="27" maxValue="3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CSUD004"/>
    <s v="Sudbury Reef "/>
    <x v="0"/>
    <n v="12"/>
    <n v="2.8840000000000001E-2"/>
    <n v="2.6666666666667282E-2"/>
    <n v="6.666666666666643E-2"/>
  </r>
  <r>
    <s v="CSUD006"/>
    <s v="Sudbury Reef "/>
    <x v="0"/>
    <n v="35"/>
    <n v="3.7920000000000002E-2"/>
    <n v="0.16000000000000103"/>
    <n v="-0.35666666666666647"/>
  </r>
  <r>
    <s v="CSUD008"/>
    <s v="Sudbury Reef "/>
    <x v="0"/>
    <n v="36"/>
    <n v="5.0999999999999997E-2"/>
    <n v="0.22666666666666568"/>
    <n v="0.11133333333333351"/>
  </r>
  <r>
    <s v="CSUD010"/>
    <s v="Sudbury Reef "/>
    <x v="0"/>
    <n v="3"/>
    <n v="3.2239999999999998E-2"/>
    <n v="3.3333333333333215E-2"/>
    <n v="0.61333333333333373"/>
  </r>
  <r>
    <s v="CSUD014"/>
    <s v="Sudbury Reef "/>
    <x v="0"/>
    <n v="4"/>
    <n v="4.8800000000000003E-2"/>
    <n v="0.21666666666666679"/>
    <n v="0.24000000000000021"/>
  </r>
  <r>
    <s v="CSUD018"/>
    <s v="Sudbury Reef "/>
    <x v="0"/>
    <n v="49"/>
    <n v="3.0599999999999999E-2"/>
    <n v="1.6666666666666607E-2"/>
    <n v="0.4066666666666654"/>
  </r>
  <r>
    <s v="CSUD026"/>
    <s v="Sudbury Reef "/>
    <x v="0"/>
    <n v="60"/>
    <n v="3.0810000000000001E-2"/>
    <n v="9.666666666666579E-2"/>
    <n v="6.666666666666643E-2"/>
  </r>
  <r>
    <s v="CSUD074"/>
    <s v="Sudbury Reef "/>
    <x v="0"/>
    <n v="8"/>
    <n v="4.7100000000000003E-2"/>
    <n v="0.20999999999999996"/>
    <n v="1.0133333333333345"/>
  </r>
  <r>
    <s v="CSUD079"/>
    <s v="Sudbury Reef "/>
    <x v="0"/>
    <n v="61"/>
    <n v="4.5400000000000003E-2"/>
    <n v="0.65333333333333332"/>
    <n v="0.38666666666666583"/>
  </r>
  <r>
    <s v="CSUD085"/>
    <s v="Sudbury Reef "/>
    <x v="0"/>
    <n v="7"/>
    <n v="3.6720000000000003E-2"/>
    <n v="0.41666666666666696"/>
    <n v="0.41999999999999993"/>
  </r>
  <r>
    <s v="CSUD088"/>
    <s v="Sudbury Reef "/>
    <x v="0"/>
    <n v="53"/>
    <n v="2.8400000000000002E-2"/>
    <n v="8.0000000000000071E-2"/>
    <s v="NA"/>
  </r>
  <r>
    <s v="CTON060"/>
    <s v="Tongue Reef"/>
    <x v="0"/>
    <n v="6"/>
    <n v="4.9070000000000003E-2"/>
    <n v="0.36333333333333329"/>
    <n v="0.41000000000000103"/>
  </r>
  <r>
    <s v="CTON061"/>
    <s v="Tongue Reef"/>
    <x v="0"/>
    <n v="16"/>
    <n v="2.477E-2"/>
    <n v="-2.3333333333333428E-2"/>
    <n v="0.3066666666666662"/>
  </r>
  <r>
    <s v="CTON062"/>
    <s v="Tongue Reef"/>
    <x v="0"/>
    <n v="32"/>
    <n v="4.5999999999999999E-2"/>
    <n v="0.88000000000000078"/>
    <n v="8.6666666666666003E-2"/>
  </r>
  <r>
    <s v="CTON065"/>
    <s v="Tongue Reef"/>
    <x v="0"/>
    <n v="62"/>
    <n v="5.2780000000000001E-2"/>
    <n v="0.40666666666666806"/>
    <n v="-0.10999999999999943"/>
  </r>
  <r>
    <s v="CTON067"/>
    <s v="Tongue Reef"/>
    <x v="0"/>
    <n v="59"/>
    <n v="3.6179999999999997E-2"/>
    <n v="0.35999999999999943"/>
    <n v="0.87333333333333396"/>
  </r>
  <r>
    <s v="CTON068"/>
    <s v="Tongue Reef"/>
    <x v="0"/>
    <n v="20"/>
    <n v="4.0770000000000001E-2"/>
    <n v="0.43666666666666654"/>
    <n v="-0.32666666666666622"/>
  </r>
  <r>
    <s v="CTON069"/>
    <s v="Tongue Reef"/>
    <x v="0"/>
    <n v="10"/>
    <n v="3.7920000000000002E-2"/>
    <n v="0.32666666666666577"/>
    <m/>
  </r>
  <r>
    <s v="CTON110"/>
    <s v="Tongue Reef"/>
    <x v="0"/>
    <n v="28"/>
    <n v="4.6899999999999997E-2"/>
    <n v="0.52000000000000046"/>
    <n v="0.586666666666666"/>
  </r>
  <r>
    <s v="CVLA045"/>
    <s v="Vlassof Cay"/>
    <x v="0"/>
    <n v="34"/>
    <n v="4.4819999999999999E-2"/>
    <n v="0.20333333333333314"/>
    <n v="0.41999999999999993"/>
  </r>
  <r>
    <s v="CVLA046"/>
    <s v="Vlassof Cay"/>
    <x v="0"/>
    <n v="52"/>
    <n v="2.8750000000000001E-2"/>
    <n v="0.29999999999999982"/>
    <n v="7.6666666666665328E-2"/>
  </r>
  <r>
    <s v="CVLA047"/>
    <s v="Vlassof Cay"/>
    <x v="0"/>
    <n v="43"/>
    <n v="3.1800000000000002E-2"/>
    <n v="0.72333333333333272"/>
    <n v="0.61666666666666714"/>
  </r>
  <r>
    <s v="CVLA052"/>
    <s v="Vlassof Cay"/>
    <x v="0"/>
    <n v="18"/>
    <n v="3.3009999999999998E-2"/>
    <n v="0.42333333333333423"/>
    <n v="0.16666666666666652"/>
  </r>
  <r>
    <s v="CVLA053"/>
    <s v="Vlassof Cay"/>
    <x v="0"/>
    <n v="46"/>
    <n v="4.7329999999999997E-2"/>
    <n v="0.44666666666666632"/>
    <n v="0.49333333333333407"/>
  </r>
  <r>
    <s v="CVLA054"/>
    <s v="Vlassof Cay"/>
    <x v="0"/>
    <n v="29"/>
    <n v="3.9879999999999999E-2"/>
    <n v="0.45999999999999996"/>
    <n v="0.17666666666666764"/>
  </r>
  <r>
    <s v="CVLA057"/>
    <s v="Vlassof Cay"/>
    <x v="0"/>
    <n v="55"/>
    <n v="4.2279999999999998E-2"/>
    <n v="0.23666666666666725"/>
    <n v="-0.13666666666666671"/>
  </r>
  <r>
    <s v="CVLA097"/>
    <s v="Vlassof Cay"/>
    <x v="0"/>
    <n v="30"/>
    <n v="5.2249999999999998E-2"/>
    <n v="0.3199999999999994"/>
    <n v="2.000000000000135E-2"/>
  </r>
  <r>
    <s v="CVLA104"/>
    <s v="Vlassof Cay"/>
    <x v="0"/>
    <n v="44"/>
    <n v="4.7050000000000002E-2"/>
    <n v="0.19666666666666632"/>
    <n v="-1.6666666666666607E-2"/>
  </r>
  <r>
    <s v="CVLA105"/>
    <s v="Vlassof Cay"/>
    <x v="0"/>
    <n v="21"/>
    <n v="3.6540000000000003E-2"/>
    <n v="0.163333333333334"/>
    <n v="0.33999999999999986"/>
  </r>
  <r>
    <s v="LCHA113"/>
    <s v="Chauvel Reef"/>
    <x v="1"/>
    <n v="50"/>
    <n v="2.445E-2"/>
    <n v="6.333333333333302E-2"/>
    <n v="0.20666666666666611"/>
  </r>
  <r>
    <s v="LCHA114"/>
    <s v="Chauvel Reef"/>
    <x v="1"/>
    <n v="57"/>
    <n v="3.9050000000000001E-2"/>
    <n v="0.33999999999999986"/>
    <n v="0.55666666666666664"/>
  </r>
  <r>
    <s v="LCHA119"/>
    <s v="Chauvel Reef"/>
    <x v="1"/>
    <n v="24"/>
    <n v="2.5610000000000001E-2"/>
    <n v="0.23333333333333339"/>
    <n v="1.6666666666666607E-2"/>
  </r>
  <r>
    <s v="LCHA124"/>
    <s v="Chauvel Reef"/>
    <x v="1"/>
    <n v="5"/>
    <n v="3.6839999999999998E-2"/>
    <n v="0.1733333333333329"/>
    <s v="NA"/>
  </r>
  <r>
    <s v="LCHA125"/>
    <s v="Chauvel Reef"/>
    <x v="1"/>
    <n v="14"/>
    <n v="3.2030000000000003E-2"/>
    <n v="0.18333333333333313"/>
    <n v="-0.17999999999999972"/>
  </r>
  <r>
    <s v="LCHA135"/>
    <s v="Chauvel Reef"/>
    <x v="1"/>
    <n v="48"/>
    <n v="3.524E-2"/>
    <n v="0.21333333333333293"/>
    <n v="0.21666666666666679"/>
  </r>
  <r>
    <s v="LCHA136"/>
    <s v="Chauvel Reef"/>
    <x v="1"/>
    <n v="15"/>
    <n v="2.9219999999999999E-2"/>
    <n v="-3.0000000000000249E-2"/>
    <n v="0.38333333333333375"/>
  </r>
  <r>
    <s v="LCHA138"/>
    <s v="Chauvel Reef"/>
    <x v="1"/>
    <n v="54"/>
    <n v="2.0719999999999999E-2"/>
    <n v="9.0000000000000302E-2"/>
    <n v="0.12999999999999945"/>
  </r>
  <r>
    <s v="LCKM154"/>
    <s v="Cockermouth Island "/>
    <x v="1"/>
    <n v="11"/>
    <n v="2.8000000000000001E-2"/>
    <n v="5.3333333333333677E-2"/>
    <n v="-2.3333333333333428E-2"/>
  </r>
  <r>
    <s v="LCKM158"/>
    <s v="Cockermouth Island "/>
    <x v="1"/>
    <n v="38"/>
    <n v="3.4569999999999997E-2"/>
    <n v="-8.9999999999999858E-2"/>
    <m/>
  </r>
  <r>
    <s v="LCKM162"/>
    <s v="Cockermouth Island "/>
    <x v="1"/>
    <n v="22"/>
    <n v="3.075E-2"/>
    <n v="8.9999999999999858E-2"/>
    <n v="0.65000000000000036"/>
  </r>
  <r>
    <s v="LCKM163"/>
    <s v="Cockermouth Island "/>
    <x v="1"/>
    <n v="1"/>
    <n v="2.3709999999999998E-2"/>
    <n v="0.36333333333333329"/>
    <n v="0.17666666666666675"/>
  </r>
  <r>
    <s v="LCKM165"/>
    <s v="Cockermouth Island "/>
    <x v="1"/>
    <n v="58"/>
    <n v="3.1699999999999999E-2"/>
    <n v="0.29666666666666686"/>
    <n v="8.0000000000000959E-2"/>
  </r>
  <r>
    <s v="LCKM166"/>
    <s v="Cockermouth Island "/>
    <x v="1"/>
    <n v="13"/>
    <n v="2.7879999999999999E-2"/>
    <n v="9.3333333333333712E-2"/>
    <n v="0.77333333333333298"/>
  </r>
  <r>
    <s v="LCKM173"/>
    <s v="Cockermouth Island "/>
    <x v="1"/>
    <n v="9"/>
    <n v="3.0079999999999999E-2"/>
    <n v="0.47000000000000108"/>
    <s v="NA"/>
  </r>
  <r>
    <s v="LCKM174"/>
    <s v="Cockermouth Island "/>
    <x v="1"/>
    <n v="23"/>
    <n v="2.8799999999999999E-2"/>
    <n v="0.13333333333333375"/>
    <n v="0.17999999999999927"/>
  </r>
  <r>
    <s v="LCKM176"/>
    <s v="Cockermouth Island "/>
    <x v="1"/>
    <n v="51"/>
    <n v="1.345E-2"/>
    <n v="0.16333333333333355"/>
    <n v="-0.14666666666666694"/>
  </r>
  <r>
    <s v="LCKM180"/>
    <s v="Cockermouth Island "/>
    <x v="1"/>
    <n v="45"/>
    <n v="2.418E-2"/>
    <n v="0.21333333333333337"/>
    <n v="-0.23666666666666636"/>
  </r>
  <r>
    <s v="LKES141"/>
    <s v="Keswick Island "/>
    <x v="1"/>
    <n v="26"/>
    <n v="3.5610000000000003E-2"/>
    <n v="0.23666666666666725"/>
    <n v="0.55333333333333279"/>
  </r>
  <r>
    <s v="LKES142"/>
    <s v="Keswick Island "/>
    <x v="1"/>
    <n v="56"/>
    <n v="4.0160000000000001E-2"/>
    <n v="1.3333333333333641E-2"/>
    <m/>
  </r>
  <r>
    <s v="LKES143"/>
    <s v="Keswick Island "/>
    <x v="1"/>
    <n v="25"/>
    <n v="4.0050000000000002E-2"/>
    <n v="0.55666666666666664"/>
    <n v="0.37666666666666782"/>
  </r>
  <r>
    <s v="LKES145"/>
    <s v="Keswick Island "/>
    <x v="1"/>
    <n v="33"/>
    <n v="4.2349999999999999E-2"/>
    <n v="0.13333333333333375"/>
    <n v="0.543333333333333"/>
  </r>
  <r>
    <s v="LKES172"/>
    <s v="Keswick Island "/>
    <x v="1"/>
    <n v="37"/>
    <n v="1.8290000000000001E-2"/>
    <n v="8.9999999999999858E-2"/>
    <n v="1.1633333333333336"/>
  </r>
  <r>
    <m/>
    <m/>
    <x v="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LCKM163"/>
    <x v="0"/>
    <x v="0"/>
    <n v="1"/>
    <n v="2.3709999999999998E-2"/>
    <n v="0.36333333333333329"/>
    <n v="0.17666666666666675"/>
    <n v="0.37333333333333352"/>
    <n v="8.0000000000000071E-2"/>
    <m/>
  </r>
  <r>
    <s v="CSUD010"/>
    <x v="1"/>
    <x v="1"/>
    <n v="3"/>
    <n v="3.2239999999999998E-2"/>
    <n v="3.3333333333333215E-2"/>
    <n v="0.61333333333333373"/>
    <n v="3.3333333333333215E-2"/>
    <n v="5.0000000000000711E-2"/>
    <m/>
  </r>
  <r>
    <s v="CSUD014"/>
    <x v="1"/>
    <x v="1"/>
    <n v="4"/>
    <n v="4.8800000000000003E-2"/>
    <n v="0.21666666666666679"/>
    <n v="0.24000000000000021"/>
    <n v="6.3333333333333464E-2"/>
    <n v="3.0000000000000249E-2"/>
    <s v="Has a bad eye"/>
  </r>
  <r>
    <s v="LCHA124"/>
    <x v="2"/>
    <x v="0"/>
    <n v="5"/>
    <n v="3.6839999999999998E-2"/>
    <n v="0.1733333333333329"/>
    <s v="NA"/>
    <m/>
    <m/>
    <m/>
  </r>
  <r>
    <s v="CTON060"/>
    <x v="3"/>
    <x v="1"/>
    <n v="6"/>
    <n v="4.9070000000000003E-2"/>
    <n v="0.36333333333333329"/>
    <n v="0.41000000000000103"/>
    <n v="0.13666666666666671"/>
    <n v="5.6666666666666643E-2"/>
    <m/>
  </r>
  <r>
    <s v="CSUD085"/>
    <x v="1"/>
    <x v="1"/>
    <n v="7"/>
    <n v="3.6720000000000003E-2"/>
    <n v="0.41666666666666696"/>
    <n v="0.41999999999999993"/>
    <n v="-1.9999999999999574E-2"/>
    <n v="3.3333333333333215E-2"/>
    <m/>
  </r>
  <r>
    <s v="CSUD074"/>
    <x v="1"/>
    <x v="1"/>
    <n v="8"/>
    <n v="4.7100000000000003E-2"/>
    <n v="0.20999999999999996"/>
    <n v="1.0133333333333345"/>
    <n v="9.3333333333333712E-2"/>
    <m/>
    <m/>
  </r>
  <r>
    <s v="LCKM173"/>
    <x v="0"/>
    <x v="0"/>
    <n v="9"/>
    <n v="3.0079999999999999E-2"/>
    <n v="0.47000000000000108"/>
    <s v="NA"/>
    <m/>
    <m/>
    <s v="Tail heavily damaged - immuncompromised - not tested"/>
  </r>
  <r>
    <s v="CTON069"/>
    <x v="3"/>
    <x v="1"/>
    <n v="10"/>
    <n v="3.7920000000000002E-2"/>
    <n v="0.32666666666666577"/>
    <n v="0.22666666666666657"/>
    <n v="5.0000000000000711E-2"/>
    <n v="0.11666666666666625"/>
    <m/>
  </r>
  <r>
    <s v="LCKM154"/>
    <x v="0"/>
    <x v="0"/>
    <n v="11"/>
    <n v="2.8000000000000001E-2"/>
    <n v="5.3333333333333677E-2"/>
    <n v="0.16999999999999993"/>
    <n v="0.41000000000000014"/>
    <n v="-3.0000000000000249E-2"/>
    <m/>
  </r>
  <r>
    <s v="CSUD004"/>
    <x v="1"/>
    <x v="1"/>
    <n v="12"/>
    <n v="2.8840000000000001E-2"/>
    <n v="2.6666666666667282E-2"/>
    <n v="6.666666666666643E-2"/>
    <m/>
    <m/>
    <m/>
  </r>
  <r>
    <s v="LCKM166"/>
    <x v="0"/>
    <x v="0"/>
    <n v="13"/>
    <n v="2.7879999999999999E-2"/>
    <n v="9.3333333333333712E-2"/>
    <n v="0.77333333333333298"/>
    <n v="0.41999999999999948"/>
    <n v="6.6666666666667318E-2"/>
    <s v="Has small lesion on body just before tail - immunocompromised??"/>
  </r>
  <r>
    <s v="LCHA125"/>
    <x v="2"/>
    <x v="0"/>
    <n v="14"/>
    <n v="3.2030000000000003E-2"/>
    <n v="0.18333333333333313"/>
    <n v="-0.52666666666666684"/>
    <n v="-2.6666666666667282E-2"/>
    <n v="0.18333333333333357"/>
    <m/>
  </r>
  <r>
    <s v="LCHA136"/>
    <x v="2"/>
    <x v="0"/>
    <n v="15"/>
    <n v="2.9219999999999999E-2"/>
    <n v="-3.0000000000000249E-2"/>
    <n v="0.38333333333333375"/>
    <n v="0.23666666666666636"/>
    <n v="-6.6666666666659324E-3"/>
    <m/>
  </r>
  <r>
    <s v="CTON061"/>
    <x v="3"/>
    <x v="1"/>
    <n v="16"/>
    <n v="2.477E-2"/>
    <n v="-2.3333333333333428E-2"/>
    <n v="0.3066666666666662"/>
    <n v="-4.3333333333333002E-2"/>
    <n v="6.0000000000000497E-2"/>
    <m/>
  </r>
  <r>
    <s v="CVLA052"/>
    <x v="4"/>
    <x v="1"/>
    <n v="18"/>
    <n v="3.3009999999999998E-2"/>
    <n v="0.42333333333333423"/>
    <n v="0.16666666666666652"/>
    <m/>
    <m/>
    <m/>
  </r>
  <r>
    <s v="CTON068"/>
    <x v="3"/>
    <x v="1"/>
    <n v="20"/>
    <n v="4.0770000000000001E-2"/>
    <n v="0.43666666666666654"/>
    <n v="0.23000000000000043"/>
    <n v="0.38333333333333286"/>
    <n v="-0.18666666666666654"/>
    <m/>
  </r>
  <r>
    <s v="CVLA105"/>
    <x v="4"/>
    <x v="1"/>
    <n v="21"/>
    <n v="3.6540000000000003E-2"/>
    <n v="0.163333333333334"/>
    <n v="0.33999999999999986"/>
    <m/>
    <m/>
    <m/>
  </r>
  <r>
    <s v="LCKM162"/>
    <x v="0"/>
    <x v="0"/>
    <n v="22"/>
    <n v="3.075E-2"/>
    <n v="8.9999999999999858E-2"/>
    <n v="0.65000000000000036"/>
    <n v="2.0000000000000018E-2"/>
    <m/>
    <m/>
  </r>
  <r>
    <s v="LCKM174"/>
    <x v="0"/>
    <x v="0"/>
    <n v="23"/>
    <n v="2.8799999999999999E-2"/>
    <n v="0.13333333333333375"/>
    <n v="0.17999999999999927"/>
    <n v="0.39333333333333353"/>
    <n v="0.10666666666666691"/>
    <m/>
  </r>
  <r>
    <s v="LCHA119"/>
    <x v="2"/>
    <x v="0"/>
    <n v="24"/>
    <n v="2.5610000000000001E-2"/>
    <n v="0.23333333333333339"/>
    <n v="1.6666666666666607E-2"/>
    <n v="0.11666666666666625"/>
    <n v="7.333333333333325E-2"/>
    <m/>
  </r>
  <r>
    <s v="LKES143"/>
    <x v="5"/>
    <x v="0"/>
    <n v="25"/>
    <n v="4.0050000000000002E-2"/>
    <n v="0.55666666666666664"/>
    <n v="0.37666666666666782"/>
    <n v="0.48666666666666725"/>
    <n v="2.333333333333254E-2"/>
    <m/>
  </r>
  <r>
    <s v="LKES141"/>
    <x v="5"/>
    <x v="0"/>
    <n v="26"/>
    <n v="3.5610000000000003E-2"/>
    <n v="0.23666666666666725"/>
    <n v="0.55333333333333279"/>
    <m/>
    <m/>
    <m/>
  </r>
  <r>
    <s v="CTON110"/>
    <x v="3"/>
    <x v="1"/>
    <n v="28"/>
    <n v="4.6899999999999997E-2"/>
    <n v="0.52000000000000046"/>
    <n v="0.586666666666666"/>
    <n v="0.50666666666666682"/>
    <n v="8.0000000000000959E-2"/>
    <m/>
  </r>
  <r>
    <s v="CVLA054"/>
    <x v="4"/>
    <x v="1"/>
    <n v="29"/>
    <n v="3.9879999999999999E-2"/>
    <n v="0.45999999999999996"/>
    <n v="0.17666666666666764"/>
    <n v="1.3333333333333641E-2"/>
    <m/>
    <m/>
  </r>
  <r>
    <s v="CVLA097"/>
    <x v="4"/>
    <x v="1"/>
    <n v="30"/>
    <n v="5.2249999999999998E-2"/>
    <n v="0.3199999999999994"/>
    <n v="0.83999999999999986"/>
    <n v="0.43333333333333179"/>
    <n v="-0.25333333333333385"/>
    <m/>
  </r>
  <r>
    <s v="CTON062"/>
    <x v="3"/>
    <x v="1"/>
    <n v="32"/>
    <n v="4.5999999999999999E-2"/>
    <n v="0.88000000000000078"/>
    <n v="8.6666666666666003E-2"/>
    <n v="0.29333333333333389"/>
    <m/>
    <m/>
  </r>
  <r>
    <s v="LKES145"/>
    <x v="5"/>
    <x v="0"/>
    <n v="33"/>
    <n v="4.2349999999999999E-2"/>
    <n v="0.13333333333333375"/>
    <n v="0.543333333333333"/>
    <n v="0.10666666666666735"/>
    <n v="8.3333333333333925E-2"/>
    <m/>
  </r>
  <r>
    <s v="CVLA045"/>
    <x v="4"/>
    <x v="1"/>
    <n v="34"/>
    <n v="4.4819999999999999E-2"/>
    <n v="0.20333333333333314"/>
    <n v="0.41999999999999993"/>
    <n v="7.0000000000000284E-2"/>
    <n v="0.18333333333333357"/>
    <m/>
  </r>
  <r>
    <s v="CSUD006"/>
    <x v="1"/>
    <x v="1"/>
    <n v="35"/>
    <n v="3.7920000000000002E-2"/>
    <n v="0.16000000000000103"/>
    <n v="-0.10666666666666647"/>
    <n v="-0.12666666666666693"/>
    <n v="2.6666666666666394E-2"/>
    <m/>
  </r>
  <r>
    <s v="CSUD008"/>
    <x v="1"/>
    <x v="1"/>
    <n v="36"/>
    <n v="5.0999999999999997E-2"/>
    <n v="0.22666666666666568"/>
    <n v="0.11133333333333351"/>
    <n v="7.0000000000001172E-2"/>
    <n v="-3.6666666666667069E-2"/>
    <m/>
  </r>
  <r>
    <s v="LKES172"/>
    <x v="5"/>
    <x v="0"/>
    <n v="37"/>
    <n v="1.8290000000000001E-2"/>
    <n v="8.9999999999999858E-2"/>
    <n v="1.3266666666666667"/>
    <n v="0.14333333333333398"/>
    <n v="0.22666666666666657"/>
    <m/>
  </r>
  <r>
    <s v="LCKM158"/>
    <x v="0"/>
    <x v="0"/>
    <n v="38"/>
    <n v="3.4569999999999997E-2"/>
    <n v="-8.9999999999999858E-2"/>
    <n v="7.3333333333334139E-2"/>
    <n v="9.9999999999997868E-3"/>
    <n v="7.6666666666667993E-2"/>
    <m/>
  </r>
  <r>
    <s v="CVLA047"/>
    <x v="4"/>
    <x v="1"/>
    <n v="43"/>
    <n v="3.1800000000000002E-2"/>
    <n v="0.72333333333333272"/>
    <n v="0.61666666666666714"/>
    <n v="-1.9999999999999574E-2"/>
    <n v="-0.29666666666666686"/>
    <m/>
  </r>
  <r>
    <s v="CVLA104"/>
    <x v="4"/>
    <x v="1"/>
    <n v="44"/>
    <n v="4.7050000000000002E-2"/>
    <n v="0.19666666666666632"/>
    <n v="0.42666666666666675"/>
    <n v="0.25666666666666771"/>
    <n v="5.9999999999999609E-2"/>
    <m/>
  </r>
  <r>
    <s v="LCKM180"/>
    <x v="0"/>
    <x v="0"/>
    <n v="45"/>
    <n v="2.418E-2"/>
    <n v="0.21333333333333337"/>
    <n v="-0.41666666666666696"/>
    <n v="3.3333333333334103E-2"/>
    <n v="2.6666666666667282E-2"/>
    <m/>
  </r>
  <r>
    <s v="CVLA053"/>
    <x v="4"/>
    <x v="1"/>
    <n v="46"/>
    <n v="4.7329999999999997E-2"/>
    <n v="0.44666666666666632"/>
    <n v="0.49333333333333407"/>
    <n v="-9.3333333333333712E-2"/>
    <n v="0.32666666666666622"/>
    <m/>
  </r>
  <r>
    <s v="LCHA135"/>
    <x v="2"/>
    <x v="0"/>
    <n v="48"/>
    <n v="3.524E-2"/>
    <n v="0.21333333333333293"/>
    <n v="0.21666666666666679"/>
    <n v="1.3333333333332753E-2"/>
    <n v="0.12666666666666693"/>
    <m/>
  </r>
  <r>
    <s v="CSUD018"/>
    <x v="1"/>
    <x v="1"/>
    <n v="49"/>
    <n v="3.0599999999999999E-2"/>
    <n v="1.6666666666666607E-2"/>
    <n v="0.4066666666666654"/>
    <n v="0.58333333333333304"/>
    <n v="9.6666666666667567E-2"/>
    <m/>
  </r>
  <r>
    <s v="LCHA113"/>
    <x v="2"/>
    <x v="0"/>
    <n v="50"/>
    <n v="2.445E-2"/>
    <n v="6.333333333333302E-2"/>
    <n v="0.20666666666666611"/>
    <m/>
    <m/>
    <m/>
  </r>
  <r>
    <s v="LCKM176"/>
    <x v="0"/>
    <x v="0"/>
    <n v="51"/>
    <n v="1.345E-2"/>
    <n v="0.16333333333333355"/>
    <n v="0.32999999999999963"/>
    <n v="3.3333333333333659E-2"/>
    <n v="-1.3333333333333197E-2"/>
    <m/>
  </r>
  <r>
    <s v="CVLA046"/>
    <x v="4"/>
    <x v="1"/>
    <n v="52"/>
    <n v="2.8750000000000001E-2"/>
    <n v="0.29999999999999982"/>
    <n v="7.6666666666665328E-2"/>
    <n v="0"/>
    <n v="-6.6666666666668206E-3"/>
    <m/>
  </r>
  <r>
    <s v="CSUD088"/>
    <x v="1"/>
    <x v="1"/>
    <n v="53"/>
    <n v="2.8400000000000002E-2"/>
    <n v="8.0000000000000071E-2"/>
    <s v="NA"/>
    <m/>
    <m/>
    <m/>
  </r>
  <r>
    <s v="LCHA138"/>
    <x v="2"/>
    <x v="0"/>
    <n v="54"/>
    <n v="2.0719999999999999E-2"/>
    <n v="9.0000000000000302E-2"/>
    <n v="0.12999999999999945"/>
    <n v="0.44666666666666721"/>
    <n v="2.9999999999999361E-2"/>
    <m/>
  </r>
  <r>
    <s v="CVLA057"/>
    <x v="4"/>
    <x v="1"/>
    <n v="55"/>
    <n v="4.2279999999999998E-2"/>
    <n v="0.23666666666666725"/>
    <n v="-9.3333333333331936E-2"/>
    <n v="0.29666666666666686"/>
    <n v="0.18333333333333179"/>
    <m/>
  </r>
  <r>
    <s v="LKES142"/>
    <x v="5"/>
    <x v="0"/>
    <n v="56"/>
    <n v="4.0160000000000001E-2"/>
    <n v="1.3333333333333641E-2"/>
    <n v="0.89666666666666739"/>
    <m/>
    <n v="5.6666666666666643E-2"/>
    <m/>
  </r>
  <r>
    <s v="LCHA114"/>
    <x v="2"/>
    <x v="0"/>
    <n v="57"/>
    <n v="3.9050000000000001E-2"/>
    <n v="0.33999999999999986"/>
    <n v="0.55666666666666664"/>
    <n v="2.3333333333333428E-2"/>
    <n v="0.11666666666666625"/>
    <m/>
  </r>
  <r>
    <s v="LCKM165"/>
    <x v="0"/>
    <x v="0"/>
    <n v="58"/>
    <n v="3.1699999999999999E-2"/>
    <n v="0.29666666666666686"/>
    <n v="8.0000000000000959E-2"/>
    <n v="0.3966666666666665"/>
    <n v="4.6666666666665968E-2"/>
    <m/>
  </r>
  <r>
    <s v="CTON067"/>
    <x v="3"/>
    <x v="1"/>
    <n v="59"/>
    <n v="3.6179999999999997E-2"/>
    <n v="0.35999999999999943"/>
    <n v="0.87333333333333396"/>
    <n v="-2.0000000000000462E-2"/>
    <m/>
    <m/>
  </r>
  <r>
    <s v="CSUD026"/>
    <x v="1"/>
    <x v="1"/>
    <n v="60"/>
    <n v="3.0810000000000001E-2"/>
    <n v="9.666666666666579E-2"/>
    <n v="6.666666666666643E-2"/>
    <n v="0.40000000000000036"/>
    <n v="-9.9999999999988987E-3"/>
    <m/>
  </r>
  <r>
    <s v="CSUD079"/>
    <x v="1"/>
    <x v="1"/>
    <n v="61"/>
    <n v="4.5400000000000003E-2"/>
    <n v="0.65333333333333332"/>
    <n v="0.38666666666666583"/>
    <n v="4.333333333333389E-2"/>
    <n v="0.27000000000000046"/>
    <m/>
  </r>
  <r>
    <s v="CTON065"/>
    <x v="3"/>
    <x v="1"/>
    <n v="62"/>
    <n v="5.2780000000000001E-2"/>
    <n v="0.40666666666666806"/>
    <n v="0.35333333333333439"/>
    <n v="9.9999999999997868E-3"/>
    <n v="8.6666666666666892E-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Sudbury Reef"/>
    <s v="Core"/>
    <n v="12"/>
    <x v="0"/>
    <d v="2022-07-03T00:00:00"/>
    <d v="1899-12-30T01:36:00"/>
    <n v="4.29"/>
    <n v="4.2300000000000004"/>
    <n v="4.2"/>
    <x v="0"/>
    <d v="2022-07-04T00:00:00"/>
    <d v="1899-12-30T11:16:00"/>
    <n v="4.2699999999999996"/>
    <n v="4.25"/>
    <n v="4.28"/>
    <x v="0"/>
    <x v="0"/>
    <n v="1.0062893081761008"/>
    <n v="27"/>
  </r>
  <r>
    <s v="Sudbury Reef "/>
    <s v="Core"/>
    <n v="12"/>
    <x v="1"/>
    <d v="2022-07-19T00:00:00"/>
    <d v="1899-12-30T19:08:00"/>
    <n v="4.3499999999999996"/>
    <n v="4.37"/>
    <n v="4.3499999999999996"/>
    <x v="1"/>
    <d v="2022-07-20T00:00:00"/>
    <d v="1899-12-30T13:51:00"/>
    <n v="4.43"/>
    <n v="4.46"/>
    <n v="4.38"/>
    <x v="1"/>
    <x v="1"/>
    <n v="1.0153022188217291"/>
    <n v="28.5"/>
  </r>
  <r>
    <s v="Sudbury Reef"/>
    <s v="Core"/>
    <n v="35"/>
    <x v="0"/>
    <d v="2022-07-05T00:00:00"/>
    <d v="1899-12-30T07:51:00"/>
    <n v="5.12"/>
    <n v="5.08"/>
    <n v="5.0599999999999996"/>
    <x v="2"/>
    <d v="2022-07-06T00:00:00"/>
    <d v="1899-12-30T02:30:00"/>
    <n v="5.29"/>
    <n v="5.26"/>
    <n v="5.19"/>
    <x v="2"/>
    <x v="2"/>
    <n v="1.0314547837483619"/>
    <n v="27"/>
  </r>
  <r>
    <s v="Sudbury Reef "/>
    <s v="Core"/>
    <n v="35"/>
    <x v="1"/>
    <d v="1922-07-17T00:00:00"/>
    <d v="1899-12-30T19:56:00"/>
    <n v="4.42"/>
    <n v="4.41"/>
    <n v="4.43"/>
    <x v="3"/>
    <d v="2022-07-18T00:00:00"/>
    <d v="1899-12-30T13:04:00"/>
    <n v="4.3099999999999996"/>
    <n v="4.3099999999999996"/>
    <n v="4.32"/>
    <x v="3"/>
    <x v="3"/>
    <n v="0.97586726998491713"/>
    <n v="28.5"/>
  </r>
  <r>
    <s v="Sudbury Reef"/>
    <s v="Core"/>
    <n v="35"/>
    <x v="2"/>
    <d v="2022-08-05T00:00:00"/>
    <d v="1899-12-30T10:40:00"/>
    <n v="4.7300000000000004"/>
    <n v="4.76"/>
    <n v="4.71"/>
    <x v="4"/>
    <d v="2022-08-05T00:00:00"/>
    <d v="1899-12-30T10:00:00"/>
    <n v="4.62"/>
    <n v="4.63"/>
    <n v="4.57"/>
    <x v="4"/>
    <x v="4"/>
    <n v="0.97323943661971823"/>
    <n v="30"/>
  </r>
  <r>
    <s v="Sudbury Reef"/>
    <s v="Core"/>
    <n v="35"/>
    <x v="3"/>
    <d v="2022-08-20T00:00:00"/>
    <d v="1899-12-30T16:42:00"/>
    <n v="4.45"/>
    <n v="4.4400000000000004"/>
    <n v="4.4000000000000004"/>
    <x v="5"/>
    <d v="2022-08-21T00:00:00"/>
    <d v="1899-12-30T12:52:00"/>
    <n v="4.45"/>
    <n v="4.46"/>
    <n v="4.46"/>
    <x v="5"/>
    <x v="5"/>
    <n v="1.0060195635816402"/>
    <n v="31.5"/>
  </r>
  <r>
    <s v="Sudbury Reef"/>
    <s v="Core"/>
    <n v="36"/>
    <x v="0"/>
    <d v="2022-07-05T00:00:00"/>
    <d v="1899-12-30T08:00:00"/>
    <n v="4.3"/>
    <n v="4.3099999999999996"/>
    <n v="4.28"/>
    <x v="6"/>
    <d v="2022-07-06T00:00:00"/>
    <d v="1899-12-30T03:20:00"/>
    <n v="4.5599999999999996"/>
    <n v="4.5"/>
    <n v="4.51"/>
    <x v="6"/>
    <x v="6"/>
    <n v="1.0527540729247475"/>
    <n v="27"/>
  </r>
  <r>
    <s v="Sudbury Reef "/>
    <s v="Core"/>
    <n v="36"/>
    <x v="1"/>
    <d v="2022-07-18T00:00:00"/>
    <d v="1899-12-30T19:43:00"/>
    <n v="4.41"/>
    <n v="4.49"/>
    <n v="4.4800000000000004"/>
    <x v="7"/>
    <d v="2022-07-19T00:00:00"/>
    <d v="1899-12-30T14:41:00"/>
    <n v="4.62"/>
    <n v="4.63"/>
    <n v="4.4640000000000004"/>
    <x v="7"/>
    <x v="7"/>
    <n v="1.0249626307922273"/>
    <n v="28.5"/>
  </r>
  <r>
    <s v="Sudbury Reef"/>
    <s v="Core"/>
    <n v="36"/>
    <x v="2"/>
    <d v="2022-08-06T00:00:00"/>
    <d v="1899-12-30T10:47:00"/>
    <n v="4.5599999999999996"/>
    <n v="4.55"/>
    <n v="4.5999999999999996"/>
    <x v="8"/>
    <d v="2022-08-05T00:00:00"/>
    <d v="1899-12-30T10:21:00"/>
    <n v="4.6500000000000004"/>
    <n v="4.6100000000000003"/>
    <n v="4.66"/>
    <x v="8"/>
    <x v="8"/>
    <n v="1.015317286652079"/>
    <n v="30"/>
  </r>
  <r>
    <s v="Sudbury Reef"/>
    <s v="Core"/>
    <n v="36"/>
    <x v="3"/>
    <d v="2022-08-20T00:00:00"/>
    <d v="1899-12-30T16:53:00"/>
    <n v="4.76"/>
    <n v="4.76"/>
    <n v="4.75"/>
    <x v="9"/>
    <d v="2022-08-21T00:00:00"/>
    <d v="1899-12-30T13:04:00"/>
    <n v="4.7300000000000004"/>
    <n v="4.71"/>
    <n v="4.72"/>
    <x v="9"/>
    <x v="9"/>
    <n v="0.99229152067273996"/>
    <n v="31.5"/>
  </r>
  <r>
    <s v="Sudbury Reef"/>
    <s v="Core"/>
    <n v="3"/>
    <x v="0"/>
    <d v="2022-07-07T00:00:00"/>
    <d v="1899-12-30T10:06:00"/>
    <n v="3.49"/>
    <n v="3.54"/>
    <n v="3.58"/>
    <x v="10"/>
    <d v="2022-07-04T00:00:00"/>
    <d v="1899-12-30T10:11:00"/>
    <n v="3.56"/>
    <n v="3.55"/>
    <n v="3.6"/>
    <x v="10"/>
    <x v="10"/>
    <n v="1.0094250706880301"/>
    <n v="27"/>
  </r>
  <r>
    <s v="Sudbury Reef "/>
    <s v="Core"/>
    <n v="3"/>
    <x v="1"/>
    <d v="2022-07-19T00:00:00"/>
    <d v="1899-12-30T18:56:00"/>
    <n v="3.61"/>
    <n v="3.64"/>
    <n v="3.6"/>
    <x v="11"/>
    <d v="2022-07-20T00:00:00"/>
    <d v="1899-12-30T13:39:00"/>
    <n v="4.2300000000000004"/>
    <n v="4.2300000000000004"/>
    <n v="4.2300000000000004"/>
    <x v="11"/>
    <x v="11"/>
    <n v="1.1695852534562212"/>
    <n v="28.5"/>
  </r>
  <r>
    <s v="Sudbury Reef"/>
    <s v="Core"/>
    <n v="3"/>
    <x v="2"/>
    <d v="2022-08-04T00:00:00"/>
    <d v="1899-12-30T15:43:00"/>
    <n v="4.53"/>
    <n v="4.54"/>
    <n v="4.49"/>
    <x v="12"/>
    <d v="2022-08-05T00:00:00"/>
    <d v="1899-12-30T10:10:00"/>
    <n v="4.58"/>
    <n v="4.55"/>
    <n v="4.53"/>
    <x v="12"/>
    <x v="10"/>
    <n v="1.0073746312684366"/>
    <n v="30"/>
  </r>
  <r>
    <s v="Sudbury Reef"/>
    <s v="Core"/>
    <n v="3"/>
    <x v="3"/>
    <d v="2022-08-20T00:00:00"/>
    <d v="1899-12-30T17:19:00"/>
    <n v="4.6500000000000004"/>
    <n v="4.62"/>
    <n v="4.63"/>
    <x v="13"/>
    <d v="2022-08-21T00:00:00"/>
    <d v="1899-12-30T13:24:00"/>
    <n v="4.6900000000000004"/>
    <n v="4.66"/>
    <n v="4.7"/>
    <x v="13"/>
    <x v="12"/>
    <n v="1.010791366906475"/>
    <n v="31.5"/>
  </r>
  <r>
    <s v="Sudbury Reef"/>
    <s v="Core"/>
    <n v="4"/>
    <x v="0"/>
    <d v="2022-07-03T00:00:00"/>
    <d v="1899-12-30T12:42:00"/>
    <n v="4.2699999999999996"/>
    <n v="4.2699999999999996"/>
    <n v="4.3"/>
    <x v="14"/>
    <d v="2022-07-04T00:00:00"/>
    <d v="1899-12-30T10:18:00"/>
    <n v="4.47"/>
    <n v="4.51"/>
    <n v="4.51"/>
    <x v="14"/>
    <x v="13"/>
    <n v="1.0506230529595015"/>
    <n v="27"/>
  </r>
  <r>
    <s v="Sudbury Reef "/>
    <s v="Core"/>
    <n v="4"/>
    <x v="1"/>
    <d v="2022-07-20T00:00:00"/>
    <d v="1899-12-30T15:31:00"/>
    <n v="4.79"/>
    <n v="4.78"/>
    <n v="4.76"/>
    <x v="15"/>
    <d v="2022-07-21T00:00:00"/>
    <d v="1899-12-30T12:41:00"/>
    <n v="5.0199999999999996"/>
    <n v="5.04"/>
    <n v="4.99"/>
    <x v="15"/>
    <x v="14"/>
    <n v="1.0502442428471739"/>
    <n v="28.5"/>
  </r>
  <r>
    <s v="Sudbury Reef"/>
    <s v="Core"/>
    <n v="4"/>
    <x v="2"/>
    <d v="2022-08-02T00:00:00"/>
    <d v="1899-12-30T19:13:00"/>
    <n v="5.2"/>
    <n v="5.22"/>
    <n v="5.16"/>
    <x v="16"/>
    <d v="2022-08-03T00:00:00"/>
    <d v="1899-12-30T13:01:00"/>
    <n v="5.24"/>
    <n v="5.27"/>
    <n v="5.26"/>
    <x v="16"/>
    <x v="15"/>
    <n v="1.0121951219512195"/>
    <n v="30"/>
  </r>
  <r>
    <s v="Sudbury Reef"/>
    <s v="Core"/>
    <n v="4"/>
    <x v="3"/>
    <d v="2022-08-17T00:00:00"/>
    <d v="1899-12-30T20:22:00"/>
    <n v="5.0599999999999996"/>
    <n v="5.08"/>
    <n v="5.0599999999999996"/>
    <x v="17"/>
    <d v="2022-08-18T00:00:00"/>
    <d v="1899-12-30T13:31:00"/>
    <n v="5.13"/>
    <n v="5.0999999999999996"/>
    <n v="5.0599999999999996"/>
    <x v="17"/>
    <x v="16"/>
    <n v="1.0059210526315789"/>
    <n v="31.5"/>
  </r>
  <r>
    <s v="Sudbury Reef"/>
    <s v="Core"/>
    <n v="49"/>
    <x v="0"/>
    <d v="2022-07-04T00:00:00"/>
    <d v="1899-12-30T04:40:00"/>
    <n v="4.3899999999999997"/>
    <n v="4.3499999999999996"/>
    <n v="4.34"/>
    <x v="18"/>
    <d v="2022-07-05T00:00:00"/>
    <d v="1899-12-30T10:58:00"/>
    <n v="4.38"/>
    <n v="4.37"/>
    <n v="4.38"/>
    <x v="18"/>
    <x v="17"/>
    <n v="1.0038226299694188"/>
    <n v="27"/>
  </r>
  <r>
    <s v="Sudbury Reef "/>
    <s v="Core"/>
    <n v="49"/>
    <x v="1"/>
    <d v="2022-07-20T00:00:00"/>
    <d v="1899-12-30T16:17:00"/>
    <n v="4.4400000000000004"/>
    <n v="4.4800000000000004"/>
    <n v="4.49"/>
    <x v="19"/>
    <d v="2022-07-21T00:00:00"/>
    <d v="1899-12-30T13:25:00"/>
    <n v="4.8499999999999996"/>
    <n v="4.8899999999999997"/>
    <n v="4.8899999999999997"/>
    <x v="19"/>
    <x v="18"/>
    <n v="1.0909768829231914"/>
    <n v="28.5"/>
  </r>
  <r>
    <s v="Sudbury Reef"/>
    <s v="Core"/>
    <n v="49"/>
    <x v="2"/>
    <d v="2022-08-02T00:00:00"/>
    <d v="1899-12-30T19:38:00"/>
    <n v="4.0999999999999996"/>
    <n v="4.04"/>
    <n v="4.0199999999999996"/>
    <x v="20"/>
    <d v="2022-08-03T00:00:00"/>
    <d v="1899-12-30T13:30:00"/>
    <n v="4.62"/>
    <n v="4.6399999999999997"/>
    <n v="4.6500000000000004"/>
    <x v="20"/>
    <x v="19"/>
    <n v="1.1439144736842104"/>
    <n v="30"/>
  </r>
  <r>
    <s v="Sudbury Reef"/>
    <s v="Core"/>
    <n v="49"/>
    <x v="3"/>
    <d v="2022-08-20T00:00:00"/>
    <d v="1899-12-30T16:27:00"/>
    <n v="4.18"/>
    <n v="4.2"/>
    <n v="4.22"/>
    <x v="21"/>
    <d v="2022-08-21T00:00:00"/>
    <d v="1899-12-30T12:42:00"/>
    <n v="4.32"/>
    <n v="4.29"/>
    <n v="4.28"/>
    <x v="21"/>
    <x v="20"/>
    <n v="1.0230158730158732"/>
    <n v="31.5"/>
  </r>
  <r>
    <s v="Sudbury Reef"/>
    <s v="Core"/>
    <n v="60"/>
    <x v="0"/>
    <d v="2022-07-04T00:00:00"/>
    <d v="1899-12-30T05:57:00"/>
    <n v="4.49"/>
    <n v="4.47"/>
    <n v="4.92"/>
    <x v="22"/>
    <d v="2022-07-05T00:00:00"/>
    <d v="1899-12-30T12:15:00"/>
    <n v="4.7699999999999996"/>
    <n v="4.7"/>
    <n v="4.7"/>
    <x v="22"/>
    <x v="21"/>
    <n v="1.0208933717579249"/>
    <n v="27"/>
  </r>
  <r>
    <s v="Sudbury Reef "/>
    <s v="Core"/>
    <n v="60"/>
    <x v="1"/>
    <d v="2022-07-18T00:00:00"/>
    <d v="1899-12-30T19:30:00"/>
    <n v="4.3499999999999996"/>
    <n v="4.3600000000000003"/>
    <n v="4.28"/>
    <x v="23"/>
    <d v="2022-07-19T00:00:00"/>
    <d v="1899-12-30T14:30:00"/>
    <n v="4.4000000000000004"/>
    <n v="4.41"/>
    <n v="4.38"/>
    <x v="23"/>
    <x v="1"/>
    <n v="1.0153964588144726"/>
    <n v="28.5"/>
  </r>
  <r>
    <s v="Sudbury Reef"/>
    <s v="Core"/>
    <n v="60"/>
    <x v="2"/>
    <d v="2022-08-05T00:00:00"/>
    <d v="1899-12-30T10:37:00"/>
    <n v="4.76"/>
    <n v="4.8"/>
    <n v="4.84"/>
    <x v="24"/>
    <d v="2022-08-03T00:00:00"/>
    <d v="1899-12-30T12:40:00"/>
    <n v="5.18"/>
    <n v="5.19"/>
    <n v="5.23"/>
    <x v="24"/>
    <x v="22"/>
    <n v="1.0833333333333335"/>
    <n v="30"/>
  </r>
  <r>
    <s v="Sudbury Reef"/>
    <s v="Core"/>
    <n v="60"/>
    <x v="3"/>
    <d v="2022-08-21T00:00:00"/>
    <d v="1899-12-30T14:07:00"/>
    <n v="4.9000000000000004"/>
    <n v="4.87"/>
    <n v="4.88"/>
    <x v="25"/>
    <d v="2022-08-19T00:00:00"/>
    <d v="1899-12-30T12:35:00"/>
    <n v="4.8899999999999997"/>
    <n v="4.8600000000000003"/>
    <n v="4.87"/>
    <x v="25"/>
    <x v="23"/>
    <n v="0.99795221843003434"/>
    <n v="31.5"/>
  </r>
  <r>
    <s v="Sudbury Reef"/>
    <s v="Core"/>
    <n v="8"/>
    <x v="0"/>
    <d v="2022-07-03T00:00:00"/>
    <d v="1899-12-30T01:09:00"/>
    <n v="5.42"/>
    <n v="5.37"/>
    <n v="5.35"/>
    <x v="26"/>
    <d v="2022-07-04T00:00:00"/>
    <d v="1899-12-30T10:46:00"/>
    <n v="5.6"/>
    <n v="5.58"/>
    <n v="5.59"/>
    <x v="26"/>
    <x v="24"/>
    <n v="1.0390334572490707"/>
    <n v="27"/>
  </r>
  <r>
    <s v="Sudbury Reef "/>
    <s v="Core"/>
    <n v="8"/>
    <x v="1"/>
    <d v="2022-07-18T00:00:00"/>
    <d v="1899-12-30T19:02:00"/>
    <n v="5.42"/>
    <n v="5.47"/>
    <n v="5.45"/>
    <x v="27"/>
    <d v="2022-07-19T00:00:00"/>
    <d v="1899-12-30T14:03:00"/>
    <n v="6.43"/>
    <n v="6.44"/>
    <n v="6.51"/>
    <x v="27"/>
    <x v="25"/>
    <n v="1.1860465116279073"/>
    <n v="28.5"/>
  </r>
  <r>
    <s v="Sudbury Reef"/>
    <s v="Core"/>
    <n v="8"/>
    <x v="2"/>
    <d v="2022-08-01T00:00:00"/>
    <d v="1899-12-30T20:06:00"/>
    <n v="5.62"/>
    <n v="5.65"/>
    <n v="5.61"/>
    <x v="28"/>
    <d v="2022-08-02T00:00:00"/>
    <d v="1899-12-30T14:09:00"/>
    <n v="5.69"/>
    <n v="5.71"/>
    <n v="5.76"/>
    <x v="28"/>
    <x v="26"/>
    <n v="1.0165876777251186"/>
    <n v="30"/>
  </r>
  <r>
    <s v="Sudbury Reef"/>
    <s v="Core"/>
    <n v="61"/>
    <x v="2"/>
    <d v="2022-08-03T00:00:00"/>
    <d v="1899-12-30T18:25:00"/>
    <n v="5.68"/>
    <n v="5.68"/>
    <n v="5.68"/>
    <x v="29"/>
    <d v="2022-08-04T00:00:00"/>
    <d v="1899-12-30T12:44:00"/>
    <n v="5.73"/>
    <n v="5.74"/>
    <n v="5.7"/>
    <x v="29"/>
    <x v="27"/>
    <n v="1.0076291079812207"/>
    <n v="30"/>
  </r>
  <r>
    <s v="Sudbury Reef"/>
    <s v="Core"/>
    <n v="61"/>
    <x v="0"/>
    <d v="2022-07-04T00:00:00"/>
    <d v="1899-12-30T06:06:00"/>
    <n v="5.15"/>
    <n v="5.12"/>
    <n v="5.14"/>
    <x v="30"/>
    <d v="2022-07-05T00:00:00"/>
    <d v="1899-12-30T12:20:00"/>
    <n v="5.8"/>
    <n v="5.79"/>
    <n v="5.78"/>
    <x v="30"/>
    <x v="28"/>
    <n v="1.127190136275146"/>
    <n v="27"/>
  </r>
  <r>
    <s v="Sudbury Reef "/>
    <s v="Core"/>
    <n v="61"/>
    <x v="1"/>
    <d v="2022-07-17T00:00:00"/>
    <d v="1899-12-30T19:15:00"/>
    <n v="4.66"/>
    <n v="4.57"/>
    <n v="4.6399999999999997"/>
    <x v="31"/>
    <d v="2022-07-18T00:00:00"/>
    <d v="1899-12-30T12:35:00"/>
    <n v="5.0199999999999996"/>
    <n v="5.01"/>
    <n v="5"/>
    <x v="31"/>
    <x v="29"/>
    <n v="1.0836337418889688"/>
    <n v="28.5"/>
  </r>
  <r>
    <s v="Sudbury Reef"/>
    <s v="Core"/>
    <n v="61"/>
    <x v="3"/>
    <d v="2022-08-22T00:00:00"/>
    <d v="1899-12-30T15:04:00"/>
    <n v="5.0599999999999996"/>
    <n v="5.04"/>
    <n v="5"/>
    <x v="32"/>
    <d v="2022-08-21T00:00:00"/>
    <d v="1899-12-30T12:47:00"/>
    <n v="5.31"/>
    <n v="5.28"/>
    <n v="5.32"/>
    <x v="32"/>
    <x v="30"/>
    <n v="1.0536423841059603"/>
    <n v="31.5"/>
  </r>
  <r>
    <s v="Sudbury Reef"/>
    <s v="Core"/>
    <n v="7"/>
    <x v="0"/>
    <d v="2022-07-03T00:00:00"/>
    <d v="1899-12-30T01:03:00"/>
    <n v="3.27"/>
    <n v="3.18"/>
    <n v="3.19"/>
    <x v="33"/>
    <d v="2022-07-04T00:00:00"/>
    <d v="1899-12-30T10:43:00"/>
    <n v="3.6"/>
    <n v="3.64"/>
    <n v="3.65"/>
    <x v="33"/>
    <x v="31"/>
    <n v="1.1296680497925311"/>
    <n v="27"/>
  </r>
  <r>
    <s v="Sudbury Reef "/>
    <s v="Core"/>
    <n v="7"/>
    <x v="1"/>
    <d v="2022-07-19T00:00:00"/>
    <d v="1899-12-30T19:03:00"/>
    <n v="4.43"/>
    <n v="4.4400000000000004"/>
    <n v="4.45"/>
    <x v="34"/>
    <d v="2022-07-20T00:00:00"/>
    <d v="1899-12-30T13:46:00"/>
    <n v="4.83"/>
    <n v="4.88"/>
    <n v="4.87"/>
    <x v="34"/>
    <x v="32"/>
    <n v="1.0945945945945945"/>
    <n v="28.5"/>
  </r>
  <r>
    <s v="Sudbury Reef"/>
    <s v="Core"/>
    <n v="7"/>
    <x v="2"/>
    <d v="2022-08-04T00:00:00"/>
    <d v="1899-12-30T15:52:00"/>
    <n v="4.4800000000000004"/>
    <n v="4.54"/>
    <n v="4.54"/>
    <x v="35"/>
    <d v="2022-08-05T00:00:00"/>
    <d v="1899-12-30T10:16:00"/>
    <n v="4.5"/>
    <n v="4.51"/>
    <n v="4.49"/>
    <x v="35"/>
    <x v="33"/>
    <n v="0.99557522123893816"/>
    <n v="30"/>
  </r>
  <r>
    <s v="Sudbury Reef"/>
    <s v="Core"/>
    <n v="7"/>
    <x v="3"/>
    <d v="2022-08-18T00:00:00"/>
    <d v="1899-12-30T18:09:00"/>
    <n v="4.43"/>
    <n v="4.49"/>
    <n v="4.46"/>
    <x v="7"/>
    <d v="2022-08-19T00:00:00"/>
    <d v="1899-12-30T12:31:00"/>
    <n v="4.49"/>
    <n v="4.4800000000000004"/>
    <n v="4.51"/>
    <x v="36"/>
    <x v="10"/>
    <n v="1.007473841554559"/>
    <n v="31.5"/>
  </r>
  <r>
    <s v="Sudbury Reef"/>
    <s v="Core"/>
    <n v="53"/>
    <x v="0"/>
    <d v="2022-07-04T00:00:00"/>
    <d v="1899-12-30T05:08:00"/>
    <n v="3.81"/>
    <n v="3.87"/>
    <n v="3.82"/>
    <x v="36"/>
    <d v="2022-07-05T00:00:00"/>
    <d v="1899-12-30T11:27:00"/>
    <n v="3.89"/>
    <n v="3.96"/>
    <n v="3.89"/>
    <x v="37"/>
    <x v="34"/>
    <n v="1.0208695652173914"/>
    <n v="27"/>
  </r>
  <r>
    <s v="Tongue Reef"/>
    <s v="Core"/>
    <n v="6"/>
    <x v="0"/>
    <d v="2022-07-03T00:00:00"/>
    <d v="1899-12-30T12:57:00"/>
    <n v="4.16"/>
    <n v="4.1500000000000004"/>
    <n v="4.1399999999999997"/>
    <x v="37"/>
    <d v="2022-07-04T00:00:00"/>
    <d v="1899-12-30T10:34:00"/>
    <n v="4.5599999999999996"/>
    <n v="4.5199999999999996"/>
    <n v="4.46"/>
    <x v="38"/>
    <x v="35"/>
    <n v="1.0875502008032127"/>
    <n v="27"/>
  </r>
  <r>
    <s v="Tongue Reef"/>
    <s v="Core"/>
    <n v="6"/>
    <x v="1"/>
    <d v="2022-07-20T00:00:00"/>
    <d v="1899-12-30T15:22:00"/>
    <n v="5.09"/>
    <n v="5.0999999999999996"/>
    <n v="5.16"/>
    <x v="38"/>
    <d v="2022-07-21T00:00:00"/>
    <d v="1899-12-30T12:34:00"/>
    <n v="5.48"/>
    <n v="5.53"/>
    <n v="5.57"/>
    <x v="39"/>
    <x v="36"/>
    <n v="1.0801302931596093"/>
    <n v="28.5"/>
  </r>
  <r>
    <s v="Tongue Reef"/>
    <s v="Core"/>
    <n v="6"/>
    <x v="2"/>
    <d v="2022-08-02T00:00:00"/>
    <d v="1899-12-30T19:31:00"/>
    <n v="5.16"/>
    <n v="5.15"/>
    <n v="5.18"/>
    <x v="39"/>
    <d v="2022-08-03T00:00:00"/>
    <d v="1899-12-30T13:24:00"/>
    <n v="5.29"/>
    <n v="5.31"/>
    <n v="5.3"/>
    <x v="40"/>
    <x v="37"/>
    <n v="1.026468689477082"/>
    <n v="30"/>
  </r>
  <r>
    <s v="Tongue Reef"/>
    <s v="Core"/>
    <n v="6"/>
    <x v="3"/>
    <d v="2022-08-18T00:00:00"/>
    <d v="1899-12-30T18:22:00"/>
    <n v="5.32"/>
    <n v="5.31"/>
    <n v="5.34"/>
    <x v="40"/>
    <d v="2022-08-19T00:00:00"/>
    <d v="1899-12-30T12:44:00"/>
    <n v="5.4"/>
    <n v="5.4"/>
    <n v="5.34"/>
    <x v="41"/>
    <x v="38"/>
    <n v="1.010644959298685"/>
    <n v="31.5"/>
  </r>
  <r>
    <s v="Tongue Reef"/>
    <s v="Core"/>
    <n v="16"/>
    <x v="0"/>
    <d v="2022-07-07T00:00:00"/>
    <d v="1899-12-30T10:37:00"/>
    <n v="3.44"/>
    <n v="3.43"/>
    <n v="3.39"/>
    <x v="41"/>
    <d v="2022-07-04T00:00:00"/>
    <d v="1899-12-30T11:48:00"/>
    <n v="3.4"/>
    <n v="3.39"/>
    <n v="3.4"/>
    <x v="42"/>
    <x v="39"/>
    <n v="0.99317738791422994"/>
    <n v="27"/>
  </r>
  <r>
    <s v="Tongue Reef"/>
    <s v="Core"/>
    <n v="16"/>
    <x v="1"/>
    <d v="2022-07-20T00:00:00"/>
    <d v="1899-12-30T16:02:00"/>
    <n v="3.86"/>
    <n v="3.81"/>
    <n v="3.83"/>
    <x v="36"/>
    <d v="2022-07-21T00:00:00"/>
    <d v="1899-12-30T13:11:00"/>
    <n v="4.0999999999999996"/>
    <n v="4.16"/>
    <n v="4.16"/>
    <x v="43"/>
    <x v="40"/>
    <n v="1.0799999999999998"/>
    <n v="28.5"/>
  </r>
  <r>
    <s v="Tongue Reef"/>
    <s v="Core"/>
    <n v="16"/>
    <x v="2"/>
    <d v="2022-08-02T00:00:00"/>
    <d v="1899-12-30T19:58:00"/>
    <n v="3.83"/>
    <n v="3.78"/>
    <n v="3.84"/>
    <x v="42"/>
    <d v="2022-08-03T00:00:00"/>
    <d v="1899-12-30T13:48:00"/>
    <n v="3.79"/>
    <n v="3.75"/>
    <n v="3.78"/>
    <x v="44"/>
    <x v="41"/>
    <n v="0.98864628820960709"/>
    <n v="30"/>
  </r>
  <r>
    <s v="Tongue Reef"/>
    <s v="Core"/>
    <n v="16"/>
    <x v="3"/>
    <d v="2022-08-18T00:00:00"/>
    <d v="1899-12-30T17:40:00"/>
    <n v="3.75"/>
    <n v="3.76"/>
    <n v="3.78"/>
    <x v="43"/>
    <d v="2022-08-19T00:00:00"/>
    <d v="1899-12-30T12:03:00"/>
    <n v="3.86"/>
    <n v="3.8"/>
    <n v="3.81"/>
    <x v="45"/>
    <x v="42"/>
    <n v="1.0159433126660764"/>
    <n v="31.5"/>
  </r>
  <r>
    <s v="Tongue Reef"/>
    <s v="Core"/>
    <n v="32"/>
    <x v="0"/>
    <d v="2022-07-05T00:00:00"/>
    <d v="1899-12-30T07:31:00"/>
    <n v="5.05"/>
    <n v="5.08"/>
    <n v="5.12"/>
    <x v="44"/>
    <d v="2022-07-06T00:00:00"/>
    <d v="1899-12-30T02:06:00"/>
    <n v="5.96"/>
    <n v="5.99"/>
    <n v="5.94"/>
    <x v="46"/>
    <x v="43"/>
    <n v="1.1731147540983609"/>
    <n v="27"/>
  </r>
  <r>
    <s v="Tongue Reef"/>
    <s v="Core"/>
    <n v="32"/>
    <x v="1"/>
    <d v="1982-07-17T00:00:00"/>
    <d v="1899-12-30T19:33:00"/>
    <n v="5.08"/>
    <n v="5.07"/>
    <n v="5.08"/>
    <x v="45"/>
    <d v="2022-07-18T00:00:00"/>
    <d v="1899-12-30T12:47:00"/>
    <n v="5.14"/>
    <n v="5.19"/>
    <n v="5.16"/>
    <x v="47"/>
    <x v="44"/>
    <n v="1.0170715692711751"/>
    <n v="28.5"/>
  </r>
  <r>
    <s v="Tongue Reef"/>
    <s v="Core"/>
    <n v="32"/>
    <x v="2"/>
    <d v="2022-08-03T00:00:00"/>
    <d v="1899-12-30T19:25:00"/>
    <n v="5.24"/>
    <n v="5.26"/>
    <n v="5.25"/>
    <x v="46"/>
    <d v="2022-08-04T00:00:00"/>
    <d v="1899-12-30T14:00:00"/>
    <n v="5.54"/>
    <n v="5.58"/>
    <n v="5.51"/>
    <x v="48"/>
    <x v="45"/>
    <n v="1.0558730158730161"/>
    <n v="30"/>
  </r>
  <r>
    <s v="Tongue Reef"/>
    <s v="Core"/>
    <n v="62"/>
    <x v="0"/>
    <d v="2022-07-04T00:00:00"/>
    <d v="1899-12-30T06:13:00"/>
    <n v="4.47"/>
    <n v="4.47"/>
    <n v="4.53"/>
    <x v="47"/>
    <d v="2022-07-05T00:00:00"/>
    <d v="1899-12-30T12:27:00"/>
    <n v="4.91"/>
    <n v="4.8899999999999997"/>
    <n v="4.8899999999999997"/>
    <x v="49"/>
    <x v="46"/>
    <n v="1.0905716406829995"/>
    <n v="27"/>
  </r>
  <r>
    <s v="Tongue Reef"/>
    <s v="Core"/>
    <n v="62"/>
    <x v="1"/>
    <d v="2022-07-19T00:00:00"/>
    <d v="1899-12-30T18:17:00"/>
    <n v="4.18"/>
    <n v="4.22"/>
    <n v="4.21"/>
    <x v="48"/>
    <d v="2022-07-20T00:00:00"/>
    <d v="1899-12-30T13:07:00"/>
    <n v="4.53"/>
    <n v="4.57"/>
    <n v="4.57"/>
    <x v="50"/>
    <x v="47"/>
    <n v="1.0840602696272801"/>
    <n v="28.5"/>
  </r>
  <r>
    <s v="Tongue Reef"/>
    <s v="Core"/>
    <n v="62"/>
    <x v="2"/>
    <d v="2022-08-03T00:00:00"/>
    <d v="1899-12-30T18:50:00"/>
    <n v="5.01"/>
    <n v="5.03"/>
    <n v="4.99"/>
    <x v="49"/>
    <d v="2022-08-04T00:00:00"/>
    <d v="1899-12-30T13:24:00"/>
    <n v="5.01"/>
    <n v="5.0199999999999996"/>
    <n v="5.03"/>
    <x v="51"/>
    <x v="48"/>
    <n v="1.001996007984032"/>
    <n v="30"/>
  </r>
  <r>
    <s v="Tongue Reef"/>
    <s v="Core"/>
    <n v="62"/>
    <x v="3"/>
    <d v="2022-08-20T00:00:00"/>
    <d v="1899-12-30T17:46:00"/>
    <n v="4.43"/>
    <n v="4.47"/>
    <n v="4.46"/>
    <x v="50"/>
    <d v="2022-08-21T00:00:00"/>
    <d v="1899-12-30T13:52:00"/>
    <n v="4.51"/>
    <n v="4.57"/>
    <n v="4.54"/>
    <x v="52"/>
    <x v="49"/>
    <n v="1.0194610778443114"/>
    <n v="31.5"/>
  </r>
  <r>
    <s v="Tongue Reef"/>
    <s v="Core"/>
    <n v="59"/>
    <x v="0"/>
    <d v="2022-07-04T00:00:00"/>
    <d v="1899-12-30T05:50:00"/>
    <n v="3.78"/>
    <n v="3.74"/>
    <n v="3.73"/>
    <x v="51"/>
    <d v="2022-07-05T00:00:00"/>
    <d v="1899-12-30T12:09:00"/>
    <n v="4.08"/>
    <n v="4.12"/>
    <n v="4.13"/>
    <x v="53"/>
    <x v="50"/>
    <n v="1.0959999999999999"/>
    <n v="27"/>
  </r>
  <r>
    <s v="Tongue Reef"/>
    <s v="Core"/>
    <n v="59"/>
    <x v="1"/>
    <d v="2022-07-20T00:00:00"/>
    <d v="1899-12-30T15:34:00"/>
    <n v="4.6399999999999997"/>
    <n v="4.67"/>
    <n v="4.63"/>
    <x v="52"/>
    <d v="2022-07-21T00:00:00"/>
    <d v="1899-12-30T12:48:00"/>
    <n v="5.5"/>
    <n v="5.51"/>
    <n v="5.55"/>
    <x v="54"/>
    <x v="51"/>
    <n v="1.1879483500717363"/>
    <n v="28.5"/>
  </r>
  <r>
    <s v="Tongue Reef"/>
    <s v="Core"/>
    <n v="59"/>
    <x v="2"/>
    <d v="2022-08-05T00:00:00"/>
    <d v="1899-12-30T10:33:00"/>
    <n v="4.99"/>
    <n v="4.95"/>
    <n v="4.9400000000000004"/>
    <x v="53"/>
    <d v="2022-08-03T00:00:00"/>
    <d v="1899-12-30T12:26:00"/>
    <n v="4.93"/>
    <n v="4.95"/>
    <n v="4.9400000000000004"/>
    <x v="55"/>
    <x v="52"/>
    <n v="0.99596774193548376"/>
    <n v="30"/>
  </r>
  <r>
    <s v="Tongue Reef"/>
    <s v="Core"/>
    <n v="20"/>
    <x v="0"/>
    <d v="2022-07-05T00:00:00"/>
    <d v="1899-12-30T06:24:00"/>
    <n v="4.63"/>
    <n v="4.63"/>
    <n v="4.55"/>
    <x v="54"/>
    <d v="2022-07-06T00:00:00"/>
    <d v="1900-01-11T13:55:12"/>
    <n v="5.01"/>
    <n v="5.05"/>
    <n v="5.0599999999999996"/>
    <x v="56"/>
    <x v="53"/>
    <n v="1.0948587979724838"/>
    <n v="27"/>
  </r>
  <r>
    <s v="Tongue Reef"/>
    <s v="Core"/>
    <n v="20"/>
    <x v="1"/>
    <d v="2022-07-20T00:00:00"/>
    <d v="1899-12-30T16:34:00"/>
    <n v="4.2300000000000004"/>
    <n v="4.17"/>
    <n v="4.26"/>
    <x v="55"/>
    <d v="2022-07-21T00:00:00"/>
    <d v="1899-12-30T13:42:00"/>
    <n v="4.41"/>
    <n v="4.4800000000000004"/>
    <n v="4.46"/>
    <x v="57"/>
    <x v="54"/>
    <n v="1.0545023696682465"/>
    <n v="28.5"/>
  </r>
  <r>
    <s v="Tongue Reef"/>
    <s v="Core"/>
    <n v="20"/>
    <x v="2"/>
    <d v="2022-08-01T00:00:00"/>
    <d v="1899-12-30T20:28:00"/>
    <n v="4.6100000000000003"/>
    <n v="4.63"/>
    <n v="4.63"/>
    <x v="31"/>
    <d v="2022-08-02T00:00:00"/>
    <d v="1899-12-30T14:29:00"/>
    <n v="5.03"/>
    <n v="5.0199999999999996"/>
    <n v="4.97"/>
    <x v="58"/>
    <x v="55"/>
    <n v="1.0829127613554432"/>
    <n v="30"/>
  </r>
  <r>
    <s v="Tongue Reef"/>
    <s v="Core"/>
    <n v="20"/>
    <x v="3"/>
    <d v="2022-08-22T00:00:00"/>
    <d v="1899-12-30T15:11:00"/>
    <n v="4.79"/>
    <n v="4.8099999999999996"/>
    <n v="4.8499999999999996"/>
    <x v="56"/>
    <d v="2022-08-21T00:00:00"/>
    <d v="1899-12-30T12:58:00"/>
    <n v="4.59"/>
    <n v="4.66"/>
    <n v="4.6399999999999997"/>
    <x v="59"/>
    <x v="56"/>
    <n v="0.9612456747404845"/>
    <n v="31.5"/>
  </r>
  <r>
    <s v="Tongue Reef"/>
    <s v="Core"/>
    <n v="10"/>
    <x v="0"/>
    <d v="2022-07-07T00:00:00"/>
    <d v="1899-12-30T10:10:00"/>
    <n v="3.7"/>
    <n v="3.68"/>
    <n v="3.68"/>
    <x v="57"/>
    <d v="2022-07-04T00:00:00"/>
    <d v="1899-12-30T11:02:00"/>
    <n v="4"/>
    <n v="4"/>
    <n v="4.04"/>
    <x v="60"/>
    <x v="57"/>
    <n v="1.0886075949367087"/>
    <n v="27"/>
  </r>
  <r>
    <s v="Tongue Reef"/>
    <s v="Core"/>
    <n v="10"/>
    <x v="1"/>
    <d v="2022-07-21T00:00:00"/>
    <d v="1899-12-30T16:12:00"/>
    <n v="4.6100000000000003"/>
    <n v="4.5599999999999996"/>
    <n v="4.62"/>
    <x v="58"/>
    <d v="2022-07-22T00:00:00"/>
    <d v="1899-12-30T10:24:00"/>
    <n v="4.83"/>
    <n v="4.83"/>
    <n v="4.8099999999999996"/>
    <x v="61"/>
    <x v="58"/>
    <n v="1.0493110949963742"/>
    <n v="28.5"/>
  </r>
  <r>
    <s v="Tongue Reef"/>
    <s v="Core"/>
    <n v="10"/>
    <x v="2"/>
    <d v="2022-08-03T00:00:00"/>
    <d v="1899-12-30T18:32:00"/>
    <n v="4.75"/>
    <n v="4.7699999999999996"/>
    <n v="4.72"/>
    <x v="59"/>
    <d v="2022-08-04T00:00:00"/>
    <d v="1899-12-30T12:48:00"/>
    <n v="4.8099999999999996"/>
    <n v="4.8"/>
    <n v="4.78"/>
    <x v="62"/>
    <x v="12"/>
    <n v="1.0105337078651686"/>
    <n v="30"/>
  </r>
  <r>
    <s v="Tongue Reef"/>
    <s v="Core"/>
    <n v="10"/>
    <x v="3"/>
    <d v="2022-08-16T00:00:00"/>
    <d v="1899-12-30T20:51:00"/>
    <n v="4.3"/>
    <n v="4.28"/>
    <n v="4.2699999999999996"/>
    <x v="60"/>
    <d v="2022-08-17T00:00:00"/>
    <d v="1899-12-30T14:45:00"/>
    <n v="4.4400000000000004"/>
    <n v="4.4000000000000004"/>
    <n v="4.3600000000000003"/>
    <x v="63"/>
    <x v="59"/>
    <n v="1.027237354085603"/>
    <n v="31.5"/>
  </r>
  <r>
    <s v="Tongue Reef"/>
    <s v="Core"/>
    <n v="28"/>
    <x v="0"/>
    <d v="2022-07-07T00:00:00"/>
    <d v="1899-12-30T10:57:00"/>
    <n v="4.3"/>
    <n v="4.3600000000000003"/>
    <n v="4.33"/>
    <x v="61"/>
    <d v="2022-07-06T00:00:00"/>
    <d v="1899-12-30T01:47:00"/>
    <n v="4.82"/>
    <n v="4.9000000000000004"/>
    <n v="4.83"/>
    <x v="64"/>
    <x v="60"/>
    <n v="1.1200923787528869"/>
    <n v="27"/>
  </r>
  <r>
    <s v="Tongue Reef"/>
    <s v="Core"/>
    <n v="28"/>
    <x v="1"/>
    <d v="2022-07-19T00:00:00"/>
    <d v="1899-12-30T18:40:00"/>
    <n v="4.4800000000000004"/>
    <n v="4.51"/>
    <n v="4.51"/>
    <x v="62"/>
    <d v="2022-07-20T00:00:00"/>
    <d v="1899-12-30T13:28:00"/>
    <n v="5.09"/>
    <n v="5.0599999999999996"/>
    <n v="5.1100000000000003"/>
    <x v="65"/>
    <x v="61"/>
    <n v="1.1303703703703702"/>
    <n v="28.5"/>
  </r>
  <r>
    <s v="Tongue Reef"/>
    <s v="Core"/>
    <n v="28"/>
    <x v="2"/>
    <d v="2022-08-06T00:00:00"/>
    <d v="1899-12-30T10:54:00"/>
    <n v="4.5199999999999996"/>
    <n v="4.49"/>
    <n v="4.49"/>
    <x v="62"/>
    <d v="2022-08-05T00:00:00"/>
    <d v="1899-12-30T10:28:00"/>
    <n v="5.03"/>
    <n v="5.01"/>
    <n v="4.9800000000000004"/>
    <x v="58"/>
    <x v="62"/>
    <n v="1.1125925925925926"/>
    <n v="30"/>
  </r>
  <r>
    <s v="Tongue Reef"/>
    <s v="Core"/>
    <n v="28"/>
    <x v="3"/>
    <s v="22/082022"/>
    <d v="1899-12-30T15:20:00"/>
    <n v="4.3600000000000003"/>
    <n v="4.3600000000000003"/>
    <n v="4.3499999999999996"/>
    <x v="1"/>
    <d v="2022-08-21T00:00:00"/>
    <d v="1899-12-30T13:14:00"/>
    <n v="4.4400000000000004"/>
    <n v="4.41"/>
    <n v="4.46"/>
    <x v="66"/>
    <x v="63"/>
    <n v="1.0183626625860751"/>
    <n v="31.5"/>
  </r>
  <r>
    <s v="Vlassof Cay"/>
    <s v="Core"/>
    <n v="34"/>
    <x v="0"/>
    <d v="2022-07-05T00:00:00"/>
    <d v="1899-12-30T07:46:00"/>
    <n v="4.7699999999999996"/>
    <n v="4.78"/>
    <n v="4.7699999999999996"/>
    <x v="63"/>
    <d v="2022-07-06T00:00:00"/>
    <d v="1899-12-30T02:20:00"/>
    <n v="4.9800000000000004"/>
    <n v="5.01"/>
    <n v="4.9400000000000004"/>
    <x v="67"/>
    <x v="64"/>
    <n v="1.0425977653631284"/>
    <n v="27"/>
  </r>
  <r>
    <s v="Vlassof Cay"/>
    <s v="Core"/>
    <n v="34"/>
    <x v="1"/>
    <d v="2022-07-19T00:00:00"/>
    <d v="1899-12-30T18:04:00"/>
    <n v="4.8899999999999997"/>
    <n v="4.93"/>
    <n v="4.8600000000000003"/>
    <x v="64"/>
    <d v="2022-07-20T00:00:00"/>
    <d v="1899-12-30T12:55:00"/>
    <n v="5.37"/>
    <n v="5.29"/>
    <n v="5.28"/>
    <x v="68"/>
    <x v="32"/>
    <n v="1.0858310626702996"/>
    <n v="28.5"/>
  </r>
  <r>
    <s v="Vlassof Cay"/>
    <s v="Core"/>
    <n v="34"/>
    <x v="2"/>
    <d v="2022-08-03T00:00:00"/>
    <d v="1899-12-30T19:02:00"/>
    <n v="5.33"/>
    <n v="5.38"/>
    <n v="5.31"/>
    <x v="65"/>
    <d v="2022-08-04T00:00:00"/>
    <d v="1899-12-30T13:37:00"/>
    <n v="5.41"/>
    <n v="5.41"/>
    <n v="5.41"/>
    <x v="69"/>
    <x v="65"/>
    <n v="1.0131086142322099"/>
    <n v="30"/>
  </r>
  <r>
    <s v="Vlassof Cay"/>
    <s v="Core"/>
    <n v="34"/>
    <x v="3"/>
    <d v="2022-08-21T00:00:00"/>
    <d v="1899-12-30T14:12:00"/>
    <n v="5.13"/>
    <n v="5.12"/>
    <n v="5.1100000000000003"/>
    <x v="66"/>
    <d v="2022-08-19T00:00:00"/>
    <d v="1899-12-30T12:50:00"/>
    <n v="5.28"/>
    <n v="5.33"/>
    <n v="5.3"/>
    <x v="32"/>
    <x v="66"/>
    <n v="1.0358072916666667"/>
    <n v="31.5"/>
  </r>
  <r>
    <s v="Vlassof Cay"/>
    <s v="Core"/>
    <n v="52"/>
    <x v="0"/>
    <d v="2022-07-04T00:00:00"/>
    <d v="1899-12-30T05:01:00"/>
    <n v="4.1100000000000003"/>
    <n v="4.17"/>
    <n v="4.1399999999999997"/>
    <x v="67"/>
    <d v="2022-07-05T00:00:00"/>
    <d v="1899-12-30T11:18:00"/>
    <n v="4.42"/>
    <n v="4.45"/>
    <n v="4.45"/>
    <x v="70"/>
    <x v="67"/>
    <n v="1.0724637681159419"/>
    <n v="27"/>
  </r>
  <r>
    <s v="Vlassof Cay"/>
    <s v="Core"/>
    <n v="52"/>
    <x v="1"/>
    <d v="2022-07-20T00:00:00"/>
    <d v="1899-12-30T15:14:00"/>
    <n v="4.67"/>
    <n v="4.7"/>
    <n v="4.68"/>
    <x v="68"/>
    <d v="2022-07-21T00:00:00"/>
    <d v="1899-12-30T12:27:00"/>
    <n v="4.72"/>
    <n v="4.7699999999999996"/>
    <n v="4.79"/>
    <x v="71"/>
    <x v="68"/>
    <n v="1.0163701067615656"/>
    <n v="28.5"/>
  </r>
  <r>
    <s v="Vlassof Cay"/>
    <s v="Core"/>
    <n v="52"/>
    <x v="2"/>
    <d v="2022-08-02T00:00:00"/>
    <d v="1899-12-30T18:49:00"/>
    <n v="4.2699999999999996"/>
    <n v="4.28"/>
    <n v="4.21"/>
    <x v="69"/>
    <d v="2022-08-03T00:00:00"/>
    <d v="1899-12-30T12:35:00"/>
    <n v="4.28"/>
    <n v="4.22"/>
    <n v="4.26"/>
    <x v="72"/>
    <x v="69"/>
    <n v="0.99999999999999978"/>
    <n v="30"/>
  </r>
  <r>
    <s v="Vlassof Cay"/>
    <s v="Core"/>
    <n v="52"/>
    <x v="3"/>
    <d v="2022-08-16T00:00:00"/>
    <d v="1899-12-30T21:13:00"/>
    <n v="4.49"/>
    <n v="4.51"/>
    <n v="4.5"/>
    <x v="62"/>
    <d v="2022-08-17T00:00:00"/>
    <d v="1899-12-30T15:14:00"/>
    <n v="4.49"/>
    <n v="4.51"/>
    <n v="4.4800000000000004"/>
    <x v="36"/>
    <x v="70"/>
    <n v="0.99851851851851847"/>
    <n v="31.5"/>
  </r>
  <r>
    <s v="Vlassof Cay"/>
    <s v="Core"/>
    <n v="43"/>
    <x v="0"/>
    <d v="2022-07-04T00:00:00"/>
    <d v="1899-12-30T04:06:00"/>
    <n v="3.76"/>
    <n v="3.77"/>
    <n v="3.79"/>
    <x v="70"/>
    <d v="2022-07-05T00:00:00"/>
    <d v="1899-12-30T10:20:00"/>
    <n v="4.5199999999999996"/>
    <n v="4.47"/>
    <n v="4.5"/>
    <x v="73"/>
    <x v="71"/>
    <n v="1.1916961130742048"/>
    <n v="27"/>
  </r>
  <r>
    <s v="Vlassof Cay"/>
    <s v="Core"/>
    <n v="43"/>
    <x v="1"/>
    <d v="2022-07-19T00:00:00"/>
    <d v="1899-12-30T18:31:00"/>
    <n v="4.2699999999999996"/>
    <n v="4.21"/>
    <n v="4.2"/>
    <x v="71"/>
    <d v="2022-07-20T00:00:00"/>
    <d v="1899-12-30T13:21:00"/>
    <n v="4.8099999999999996"/>
    <n v="4.83"/>
    <n v="4.8899999999999997"/>
    <x v="74"/>
    <x v="72"/>
    <n v="1.1458990536277605"/>
    <n v="28.5"/>
  </r>
  <r>
    <s v="Vlassof Cay"/>
    <s v="Core"/>
    <n v="43"/>
    <x v="2"/>
    <d v="2022-08-02T00:00:00"/>
    <d v="1899-12-30T19:44:00"/>
    <n v="4.7"/>
    <n v="4.68"/>
    <n v="4.74"/>
    <x v="72"/>
    <d v="2022-08-03T00:00:00"/>
    <d v="1899-12-30T13:36:00"/>
    <n v="4.68"/>
    <n v="4.6500000000000004"/>
    <n v="4.7300000000000004"/>
    <x v="75"/>
    <x v="33"/>
    <n v="0.99575070821529754"/>
    <n v="30"/>
  </r>
  <r>
    <s v="Vlassof Cay"/>
    <s v="Core"/>
    <n v="43"/>
    <x v="3"/>
    <d v="2022-08-21T00:00:00"/>
    <d v="1899-12-30T14:02:00"/>
    <n v="4.9400000000000004"/>
    <n v="5.22"/>
    <n v="5.2"/>
    <x v="66"/>
    <d v="2022-08-19T00:00:00"/>
    <d v="1899-12-30T12:23:00"/>
    <n v="4.84"/>
    <n v="4.82"/>
    <n v="4.8099999999999996"/>
    <x v="61"/>
    <x v="73"/>
    <n v="0.94205729166666663"/>
    <n v="31.5"/>
  </r>
  <r>
    <s v="Vlassof Cay"/>
    <s v="Core"/>
    <n v="18"/>
    <x v="0"/>
    <d v="2022-07-03T00:00:00"/>
    <d v="1899-12-30T02:11:00"/>
    <n v="4.05"/>
    <n v="3.95"/>
    <n v="3.92"/>
    <x v="73"/>
    <d v="2022-07-04T00:00:00"/>
    <d v="1899-12-30T11:55:00"/>
    <n v="4.41"/>
    <n v="4.34"/>
    <n v="4.4400000000000004"/>
    <x v="23"/>
    <x v="74"/>
    <n v="1.106543624161074"/>
    <n v="27"/>
  </r>
  <r>
    <s v="Vlassof Cay"/>
    <s v="Core"/>
    <n v="18"/>
    <x v="1"/>
    <d v="2022-07-19T00:00:00"/>
    <d v="1899-12-30T18:10:00"/>
    <n v="3.5"/>
    <n v="3.5"/>
    <n v="3.51"/>
    <x v="74"/>
    <d v="2022-07-20T00:00:00"/>
    <d v="1899-12-30T13:00:00"/>
    <n v="3.67"/>
    <n v="3.69"/>
    <n v="3.65"/>
    <x v="76"/>
    <x v="75"/>
    <n v="1.0475737392959086"/>
    <n v="28.5"/>
  </r>
  <r>
    <s v="Vlassof Cay"/>
    <s v="Core"/>
    <n v="46"/>
    <x v="0"/>
    <d v="2022-07-04T00:00:00"/>
    <d v="1899-12-30T04:27:00"/>
    <n v="4.78"/>
    <n v="4.72"/>
    <n v="4.63"/>
    <x v="75"/>
    <d v="2022-07-05T00:00:00"/>
    <d v="1899-12-30T10:44:00"/>
    <n v="5.21"/>
    <n v="5.15"/>
    <n v="5.1100000000000003"/>
    <x v="77"/>
    <x v="76"/>
    <n v="1.094833687190375"/>
    <n v="27"/>
  </r>
  <r>
    <s v="Vlassof Cay"/>
    <s v="Core"/>
    <n v="46"/>
    <x v="1"/>
    <d v="2022-07-20T00:00:00"/>
    <d v="1899-12-30T15:41:00"/>
    <n v="5.52"/>
    <n v="5.56"/>
    <n v="5.59"/>
    <x v="76"/>
    <d v="2022-07-21T00:00:00"/>
    <d v="1899-12-30T12:54:00"/>
    <n v="6.01"/>
    <n v="6.09"/>
    <n v="6.05"/>
    <x v="78"/>
    <x v="77"/>
    <n v="1.0887822435512899"/>
    <n v="28.5"/>
  </r>
  <r>
    <s v="Vlassof Cay"/>
    <s v="Core"/>
    <n v="46"/>
    <x v="2"/>
    <d v="2022-08-06T00:00:00"/>
    <d v="1899-12-30T10:34:00"/>
    <n v="5.13"/>
    <n v="5.15"/>
    <n v="5.16"/>
    <x v="77"/>
    <d v="2022-08-05T00:00:00"/>
    <d v="1899-12-30T09:49:00"/>
    <n v="5.07"/>
    <n v="5.0599999999999996"/>
    <n v="5.03"/>
    <x v="79"/>
    <x v="78"/>
    <n v="0.9818652849740932"/>
    <n v="30"/>
  </r>
  <r>
    <s v="Vlassof Cay"/>
    <s v="Core"/>
    <n v="46"/>
    <x v="3"/>
    <d v="2022-08-18T00:00:00"/>
    <d v="1899-12-30T17:51:00"/>
    <n v="4.88"/>
    <n v="4.83"/>
    <n v="4.91"/>
    <x v="78"/>
    <d v="2022-08-19T00:00:00"/>
    <d v="1899-12-30T12:12:00"/>
    <n v="5.22"/>
    <n v="5.2"/>
    <n v="5.18"/>
    <x v="24"/>
    <x v="79"/>
    <n v="1.0670314637482898"/>
    <n v="31.5"/>
  </r>
  <r>
    <s v="Vlassof Cay"/>
    <s v="Core"/>
    <n v="29"/>
    <x v="0"/>
    <d v="2022-07-05T00:00:00"/>
    <d v="1899-12-30T07:19:00"/>
    <n v="4.7300000000000004"/>
    <n v="4.67"/>
    <n v="4.72"/>
    <x v="79"/>
    <d v="2022-07-06T00:00:00"/>
    <d v="1899-12-30T01:53:00"/>
    <n v="5.17"/>
    <n v="5.18"/>
    <n v="5.15"/>
    <x v="80"/>
    <x v="80"/>
    <n v="1.0977337110481586"/>
    <n v="27"/>
  </r>
  <r>
    <s v="Vlassof Cay"/>
    <s v="Core"/>
    <n v="29"/>
    <x v="1"/>
    <d v="2022-07-18T00:00:00"/>
    <d v="1899-12-30T19:23:00"/>
    <n v="4.5999999999999996"/>
    <n v="4.6399999999999997"/>
    <n v="4.6100000000000003"/>
    <x v="80"/>
    <d v="2022-07-19T00:00:00"/>
    <d v="1899-12-30T14:24:00"/>
    <n v="4.82"/>
    <n v="4.78"/>
    <n v="4.78"/>
    <x v="81"/>
    <x v="81"/>
    <n v="1.0382671480144408"/>
    <n v="28.5"/>
  </r>
  <r>
    <s v="Vlassof Cay"/>
    <s v="Core"/>
    <n v="29"/>
    <x v="2"/>
    <d v="2022-08-02T00:00:00"/>
    <d v="1899-12-30T19:51:00"/>
    <n v="4.95"/>
    <n v="5"/>
    <n v="4.9800000000000004"/>
    <x v="81"/>
    <d v="2022-08-03T00:00:00"/>
    <d v="1899-12-30T13:42:00"/>
    <n v="4.99"/>
    <n v="4.9800000000000004"/>
    <n v="5"/>
    <x v="82"/>
    <x v="82"/>
    <n v="1.0026791694574682"/>
    <n v="30"/>
  </r>
  <r>
    <s v="Vlassof Cay"/>
    <s v="Core"/>
    <n v="55"/>
    <x v="0"/>
    <d v="2022-07-04T00:00:00"/>
    <d v="1899-12-30T05:22:00"/>
    <n v="4.71"/>
    <n v="4.72"/>
    <n v="4.79"/>
    <x v="82"/>
    <d v="2022-07-05T00:00:00"/>
    <d v="1899-12-30T11:43:00"/>
    <n v="4.97"/>
    <n v="4.96"/>
    <n v="5"/>
    <x v="67"/>
    <x v="83"/>
    <n v="1.049929676511955"/>
    <n v="27"/>
  </r>
  <r>
    <s v="Vlassof Cay"/>
    <s v="Core"/>
    <n v="55"/>
    <x v="1"/>
    <d v="2022-07-19T00:00:00"/>
    <d v="1899-12-30T17:52:00"/>
    <n v="4.45"/>
    <n v="4.59"/>
    <n v="4.5599999999999996"/>
    <x v="83"/>
    <d v="2022-07-20T00:00:00"/>
    <d v="1899-12-30T12:44:00"/>
    <n v="4.42"/>
    <n v="4.47"/>
    <n v="4.43"/>
    <x v="70"/>
    <x v="84"/>
    <n v="0.97941176470588265"/>
    <n v="28.5"/>
  </r>
  <r>
    <s v="Vlassof Cay"/>
    <s v="Core"/>
    <n v="55"/>
    <x v="2"/>
    <d v="2022-08-03T00:00:00"/>
    <d v="1899-12-30T19:42:00"/>
    <n v="4.68"/>
    <n v="4.7"/>
    <n v="4.68"/>
    <x v="84"/>
    <d v="2022-08-04T00:00:00"/>
    <d v="1899-12-30T14:17:00"/>
    <n v="5"/>
    <n v="4.99"/>
    <n v="4.96"/>
    <x v="83"/>
    <x v="85"/>
    <n v="1.0633001422475108"/>
    <n v="30"/>
  </r>
  <r>
    <s v="Vlassof Cay"/>
    <s v="Core"/>
    <n v="55"/>
    <x v="3"/>
    <d v="2022-08-18T00:00:00"/>
    <d v="1899-12-30T17:47:00"/>
    <n v="4.9400000000000004"/>
    <n v="4.88"/>
    <n v="4.9400000000000004"/>
    <x v="85"/>
    <d v="2022-08-19T00:00:00"/>
    <d v="1899-12-30T12:08:00"/>
    <n v="5.12"/>
    <n v="5.08"/>
    <n v="5.1100000000000003"/>
    <x v="84"/>
    <x v="86"/>
    <n v="1.0372628726287261"/>
    <n v="31.5"/>
  </r>
  <r>
    <s v="Vlassof Cay"/>
    <s v="Core"/>
    <n v="30"/>
    <x v="0"/>
    <d v="2022-07-05T00:00:00"/>
    <d v="1899-12-30T07:25:00"/>
    <n v="5.44"/>
    <n v="5.48"/>
    <n v="5.39"/>
    <x v="86"/>
    <d v="2022-07-06T00:00:00"/>
    <d v="1899-12-30T02:00:00"/>
    <n v="5.78"/>
    <n v="5.77"/>
    <n v="5.72"/>
    <x v="85"/>
    <x v="87"/>
    <n v="1.058859595340282"/>
    <n v="27"/>
  </r>
  <r>
    <s v="Vlassof Cay"/>
    <s v="Core"/>
    <n v="30"/>
    <x v="1"/>
    <d v="2022-07-19T00:00:00"/>
    <d v="1899-12-30T17:58:00"/>
    <n v="5.15"/>
    <n v="5.09"/>
    <n v="5.0599999999999996"/>
    <x v="87"/>
    <d v="2022-07-20T00:00:00"/>
    <d v="1899-12-30T12:49:00"/>
    <n v="5.96"/>
    <n v="5.91"/>
    <n v="5.95"/>
    <x v="86"/>
    <x v="88"/>
    <n v="1.164705882352941"/>
    <n v="28.5"/>
  </r>
  <r>
    <s v="Vlassof Cay"/>
    <s v="Core"/>
    <n v="30"/>
    <x v="2"/>
    <d v="2022-08-03T00:00:00"/>
    <d v="1899-12-30T19:35:00"/>
    <n v="5.57"/>
    <n v="5.57"/>
    <n v="5.53"/>
    <x v="88"/>
    <d v="2022-08-04T00:00:00"/>
    <d v="1899-12-30T14:13:00"/>
    <n v="5.99"/>
    <n v="6"/>
    <n v="5.98"/>
    <x v="87"/>
    <x v="89"/>
    <n v="1.0779844031193759"/>
    <n v="30"/>
  </r>
  <r>
    <s v="Vlassof Cay"/>
    <s v="Core"/>
    <n v="30"/>
    <x v="3"/>
    <d v="2022-08-17T00:00:00"/>
    <d v="1899-12-30T20:32:00"/>
    <n v="5.69"/>
    <n v="5.68"/>
    <n v="5.69"/>
    <x v="89"/>
    <d v="2022-08-18T00:00:00"/>
    <d v="1899-12-30T13:43:00"/>
    <n v="5.43"/>
    <n v="5.44"/>
    <n v="5.43"/>
    <x v="88"/>
    <x v="90"/>
    <n v="0.95545134818288391"/>
    <n v="31.5"/>
  </r>
  <r>
    <s v="Vlassof Cay"/>
    <s v="Core"/>
    <n v="44"/>
    <x v="0"/>
    <d v="2022-07-04T00:00:00"/>
    <d v="1899-12-30T04:13:00"/>
    <n v="5.09"/>
    <n v="5.09"/>
    <n v="5.12"/>
    <x v="87"/>
    <d v="2022-07-05T00:00:00"/>
    <d v="1899-12-30T10:26:00"/>
    <n v="5.34"/>
    <n v="5.3"/>
    <n v="5.25"/>
    <x v="89"/>
    <x v="91"/>
    <n v="1.0385620915032678"/>
    <n v="27"/>
  </r>
  <r>
    <s v="Vlassof Cay"/>
    <s v="Core"/>
    <n v="44"/>
    <x v="1"/>
    <d v="2002-07-17T00:00:00"/>
    <d v="1899-12-30T19:26:00"/>
    <n v="4.5999999999999996"/>
    <n v="4.67"/>
    <n v="4.66"/>
    <x v="90"/>
    <d v="2022-07-18T00:00:00"/>
    <d v="1899-12-30T12:39:00"/>
    <n v="5.04"/>
    <n v="5.0599999999999996"/>
    <n v="5.1100000000000003"/>
    <x v="90"/>
    <x v="92"/>
    <n v="1.0918880114860015"/>
    <n v="28.5"/>
  </r>
  <r>
    <s v="Vlassof Cay"/>
    <s v="Core"/>
    <n v="44"/>
    <x v="2"/>
    <d v="2022-08-03T00:00:00"/>
    <d v="1899-12-30T19:19:00"/>
    <n v="5.09"/>
    <n v="5.08"/>
    <n v="5.08"/>
    <x v="44"/>
    <d v="2022-08-04T00:00:00"/>
    <d v="1899-12-30T13:55:00"/>
    <n v="5.37"/>
    <n v="5.32"/>
    <n v="5.33"/>
    <x v="91"/>
    <x v="93"/>
    <n v="1.0504918032786887"/>
    <n v="30"/>
  </r>
  <r>
    <s v="Vlassof Cay"/>
    <s v="Core"/>
    <n v="44"/>
    <x v="3"/>
    <d v="2022-08-20T00:00:00"/>
    <d v="1899-12-30T17:23:00"/>
    <n v="4.93"/>
    <n v="4.9400000000000004"/>
    <n v="4.9400000000000004"/>
    <x v="91"/>
    <d v="2022-08-21T00:00:00"/>
    <d v="1899-12-30T13:28:00"/>
    <n v="4.99"/>
    <n v="4.99"/>
    <n v="5.01"/>
    <x v="92"/>
    <x v="94"/>
    <n v="1.0121539500337609"/>
    <n v="31.5"/>
  </r>
  <r>
    <s v="Vlassof Cay"/>
    <s v="Core"/>
    <n v="21"/>
    <x v="0"/>
    <d v="2022-07-05T00:00:00"/>
    <d v="1899-12-30T06:31:00"/>
    <n v="4.6500000000000004"/>
    <n v="4.5999999999999996"/>
    <n v="4.57"/>
    <x v="92"/>
    <d v="2022-07-06T00:00:00"/>
    <d v="1899-12-30T01:06:00"/>
    <n v="4.78"/>
    <n v="4.7699999999999996"/>
    <n v="4.76"/>
    <x v="93"/>
    <x v="95"/>
    <n v="1.0354558610709119"/>
    <n v="27"/>
  </r>
  <r>
    <s v="Vlassof Cay"/>
    <s v="Core"/>
    <n v="21"/>
    <x v="1"/>
    <d v="2022-07-18T00:00:00"/>
    <d v="1899-12-30T18:51:00"/>
    <n v="4.2300000000000004"/>
    <n v="4.2300000000000004"/>
    <n v="4.2300000000000004"/>
    <x v="93"/>
    <d v="2022-07-19T00:00:00"/>
    <d v="1899-12-30T13:49:00"/>
    <n v="4.5599999999999996"/>
    <n v="4.58"/>
    <n v="4.57"/>
    <x v="94"/>
    <x v="96"/>
    <n v="1.0803782505910164"/>
    <n v="28.5"/>
  </r>
  <r>
    <s v="Chauvel Reef"/>
    <s v="Leading"/>
    <n v="50"/>
    <x v="0"/>
    <d v="2022-07-04T00:00:00"/>
    <d v="1899-12-30T04:48:00"/>
    <n v="3.68"/>
    <n v="3.68"/>
    <n v="3.6"/>
    <x v="94"/>
    <d v="2022-07-05T00:00:00"/>
    <d v="1899-12-30T11:07:00"/>
    <n v="3.76"/>
    <n v="3.72"/>
    <n v="3.67"/>
    <x v="95"/>
    <x v="97"/>
    <n v="1.0173357664233575"/>
    <n v="27"/>
  </r>
  <r>
    <s v="Chauvel Reef"/>
    <s v="Leading"/>
    <n v="50"/>
    <x v="1"/>
    <d v="2022-07-20T00:00:00"/>
    <d v="1899-12-30T15:47:00"/>
    <n v="4.4000000000000004"/>
    <n v="4.3899999999999997"/>
    <n v="4.4400000000000004"/>
    <x v="95"/>
    <d v="2022-07-21T00:00:00"/>
    <d v="1899-12-30T12:59:00"/>
    <n v="4.63"/>
    <n v="4.6399999999999997"/>
    <n v="4.58"/>
    <x v="96"/>
    <x v="98"/>
    <n v="1.0468631897203324"/>
    <n v="28.5"/>
  </r>
  <r>
    <s v="Chauvel Reef"/>
    <s v="Leading"/>
    <n v="57"/>
    <x v="0"/>
    <d v="2022-07-04T00:00:00"/>
    <d v="1899-12-30T05:37:00"/>
    <n v="4.5"/>
    <n v="4.5199999999999996"/>
    <n v="4.5"/>
    <x v="96"/>
    <d v="2022-07-05T00:00:00"/>
    <d v="1899-12-30T11:57:00"/>
    <n v="4.83"/>
    <n v="4.8600000000000003"/>
    <n v="4.8499999999999996"/>
    <x v="97"/>
    <x v="96"/>
    <n v="1.0754437869822484"/>
    <n v="27"/>
  </r>
  <r>
    <s v="Chauvel Reef"/>
    <s v="Leading"/>
    <n v="57"/>
    <x v="1"/>
    <d v="2022-07-20T00:00:00"/>
    <d v="1899-12-30T15:55:00"/>
    <n v="5.0599999999999996"/>
    <n v="5.0199999999999996"/>
    <n v="5.0599999999999996"/>
    <x v="97"/>
    <d v="2022-07-21T00:00:00"/>
    <d v="1899-12-30T13:06:00"/>
    <n v="5.58"/>
    <n v="5.59"/>
    <n v="5.64"/>
    <x v="98"/>
    <x v="99"/>
    <n v="1.1103038309114928"/>
    <n v="28.5"/>
  </r>
  <r>
    <s v="Chauvel Reef"/>
    <s v="Leading"/>
    <n v="57"/>
    <x v="2"/>
    <d v="2022-08-01T00:00:00"/>
    <d v="1899-12-30T20:00:00"/>
    <n v="4.71"/>
    <n v="4.71"/>
    <n v="4.72"/>
    <x v="98"/>
    <d v="2022-08-02T00:00:00"/>
    <d v="1899-12-30T13:53:00"/>
    <n v="4.7300000000000004"/>
    <n v="4.75"/>
    <n v="4.7300000000000004"/>
    <x v="99"/>
    <x v="100"/>
    <n v="1.004950495049505"/>
    <n v="30"/>
  </r>
  <r>
    <s v="Chavuel Reef"/>
    <s v="Leading"/>
    <n v="57"/>
    <x v="3"/>
    <d v="2022-08-18T00:00:00"/>
    <d v="1899-12-30T18:17:00"/>
    <n v="4.8"/>
    <n v="4.78"/>
    <n v="4.76"/>
    <x v="99"/>
    <d v="2022-08-19T00:00:00"/>
    <d v="1899-12-30T12:39:00"/>
    <n v="4.8899999999999997"/>
    <n v="4.9000000000000004"/>
    <n v="4.9000000000000004"/>
    <x v="100"/>
    <x v="59"/>
    <n v="1.0244072524407251"/>
    <n v="31.5"/>
  </r>
  <r>
    <s v="Chauvel Reef"/>
    <s v="Leading"/>
    <n v="24"/>
    <x v="0"/>
    <d v="2022-07-05T00:00:00"/>
    <d v="1899-12-30T06:52:00"/>
    <n v="3.96"/>
    <n v="3.95"/>
    <n v="3.89"/>
    <x v="100"/>
    <d v="2022-07-06T00:00:00"/>
    <d v="1899-12-30T01:27:00"/>
    <n v="4.1500000000000004"/>
    <n v="4.18"/>
    <n v="4.17"/>
    <x v="101"/>
    <x v="101"/>
    <n v="1.0593220338983051"/>
    <n v="27"/>
  </r>
  <r>
    <s v="Chauvel Reef"/>
    <s v="Leading"/>
    <n v="24"/>
    <x v="1"/>
    <d v="2022-07-20T00:00:00"/>
    <d v="1899-12-30T16:22:00"/>
    <n v="4.83"/>
    <n v="4.83"/>
    <n v="4.82"/>
    <x v="101"/>
    <d v="2022-07-21T00:00:00"/>
    <d v="1899-12-30T13:29:00"/>
    <n v="4.8600000000000003"/>
    <n v="4.8600000000000003"/>
    <n v="4.8099999999999996"/>
    <x v="74"/>
    <x v="17"/>
    <n v="1.0034530386740332"/>
    <n v="28.5"/>
  </r>
  <r>
    <s v="Chauvel Reef"/>
    <s v="Leading"/>
    <n v="24"/>
    <x v="2"/>
    <d v="2022-08-04T00:00:00"/>
    <d v="1899-12-30T15:39:00"/>
    <n v="4.2300000000000004"/>
    <n v="4.2"/>
    <n v="4.1900000000000004"/>
    <x v="102"/>
    <d v="2022-08-05T00:00:00"/>
    <d v="1899-12-30T10:06:00"/>
    <n v="4.3"/>
    <n v="4.33"/>
    <n v="4.34"/>
    <x v="102"/>
    <x v="59"/>
    <n v="1.0277337559429476"/>
    <n v="30"/>
  </r>
  <r>
    <s v="Chavuel Reef"/>
    <s v="Leading"/>
    <n v="24"/>
    <x v="3"/>
    <d v="2022-08-20T00:00:00"/>
    <d v="1899-12-30T17:13:00"/>
    <n v="4.28"/>
    <n v="4.28"/>
    <n v="4.24"/>
    <x v="103"/>
    <d v="2022-08-21T00:00:00"/>
    <d v="1899-12-30T13:19:00"/>
    <n v="4.28"/>
    <n v="4.3600000000000003"/>
    <n v="4.38"/>
    <x v="103"/>
    <x v="102"/>
    <n v="1.0171874999999999"/>
    <n v="31.5"/>
  </r>
  <r>
    <s v="Chauvel Reef"/>
    <s v="Leading"/>
    <n v="5"/>
    <x v="0"/>
    <d v="2022-07-03T00:00:00"/>
    <d v="1899-12-30T12:49:00"/>
    <n v="3.1"/>
    <n v="3.07"/>
    <n v="3.11"/>
    <x v="104"/>
    <d v="2022-07-04T00:00:00"/>
    <d v="1899-12-30T10:29:00"/>
    <n v="3.27"/>
    <n v="3.26"/>
    <n v="3.27"/>
    <x v="104"/>
    <x v="103"/>
    <n v="1.0560344827586206"/>
    <n v="27"/>
  </r>
  <r>
    <s v="Chauvel Reef"/>
    <s v="Leading"/>
    <n v="14"/>
    <x v="0"/>
    <d v="2022-07-07T00:00:00"/>
    <d v="1899-12-30T10:06:00"/>
    <n v="3.25"/>
    <n v="3.16"/>
    <n v="3.24"/>
    <x v="105"/>
    <d v="2022-07-04T00:00:00"/>
    <d v="1899-12-30T11:33:00"/>
    <n v="3.39"/>
    <n v="3.39"/>
    <n v="3.42"/>
    <x v="105"/>
    <x v="104"/>
    <n v="1.0569948186528497"/>
    <n v="27"/>
  </r>
  <r>
    <s v="Chauvel Reef"/>
    <s v="Leading"/>
    <n v="14"/>
    <x v="1"/>
    <d v="1962-07-17T00:00:00"/>
    <d v="1899-12-30T19:40:00"/>
    <n v="3.99"/>
    <n v="3.92"/>
    <n v="3.93"/>
    <x v="106"/>
    <d v="2022-07-18T00:00:00"/>
    <d v="1899-12-30T12:53:00"/>
    <n v="3.44"/>
    <n v="3.42"/>
    <n v="3.4"/>
    <x v="106"/>
    <x v="105"/>
    <n v="0.86655405405405406"/>
    <n v="28.5"/>
  </r>
  <r>
    <s v="Chauvel Reef"/>
    <s v="Leading"/>
    <n v="14"/>
    <x v="2"/>
    <d v="2022-08-01T00:00:00"/>
    <d v="1899-12-30T20:36:00"/>
    <n v="4.97"/>
    <n v="4.92"/>
    <n v="4.96"/>
    <x v="107"/>
    <d v="2022-08-02T00:00:00"/>
    <d v="1899-12-30T14:37:00"/>
    <n v="4.93"/>
    <n v="4.93"/>
    <n v="4.91"/>
    <x v="107"/>
    <x v="106"/>
    <n v="0.9946127946127945"/>
    <n v="30"/>
  </r>
  <r>
    <s v="Chavuel Reef"/>
    <s v="Leading"/>
    <n v="14"/>
    <x v="3"/>
    <d v="2022-08-20T00:00:00"/>
    <d v="1899-12-30T17:51:00"/>
    <n v="4.7699999999999996"/>
    <n v="4.75"/>
    <n v="4.6900000000000004"/>
    <x v="108"/>
    <d v="2022-08-21T00:00:00"/>
    <d v="1899-12-30T13:56:00"/>
    <n v="4.9000000000000004"/>
    <n v="4.92"/>
    <n v="4.9400000000000004"/>
    <x v="108"/>
    <x v="66"/>
    <n v="1.0387051372273048"/>
    <n v="31.5"/>
  </r>
  <r>
    <s v="Chauvel Reef"/>
    <s v="Leading"/>
    <n v="48"/>
    <x v="0"/>
    <d v="2022-07-04T00:00:00"/>
    <d v="1899-12-30T04:33:00"/>
    <n v="4.9000000000000004"/>
    <n v="4.93"/>
    <n v="5"/>
    <x v="109"/>
    <d v="2022-07-05T00:00:00"/>
    <d v="1899-12-30T10:50:00"/>
    <n v="5.2"/>
    <n v="5.16"/>
    <n v="5.1100000000000003"/>
    <x v="77"/>
    <x v="107"/>
    <n v="1.0431557653405259"/>
    <n v="27"/>
  </r>
  <r>
    <s v="Chauvel Reef"/>
    <s v="Leading"/>
    <n v="48"/>
    <x v="1"/>
    <d v="2022-07-18T00:00:00"/>
    <d v="1899-12-30T19:08:00"/>
    <n v="5.0199999999999996"/>
    <n v="5.05"/>
    <n v="5.07"/>
    <x v="110"/>
    <d v="2022-07-19T00:00:00"/>
    <d v="1899-12-30T14:10:00"/>
    <n v="5.3"/>
    <n v="5.25"/>
    <n v="5.24"/>
    <x v="109"/>
    <x v="13"/>
    <n v="1.0429326287978864"/>
    <n v="28.5"/>
  </r>
  <r>
    <s v="Chauvel Reef"/>
    <s v="Leading"/>
    <n v="48"/>
    <x v="2"/>
    <d v="2022-08-02T00:00:00"/>
    <d v="1899-12-30T19:26:00"/>
    <n v="4.8"/>
    <n v="4.82"/>
    <n v="4.83"/>
    <x v="111"/>
    <d v="2022-08-03T00:00:00"/>
    <d v="1899-12-30T13:17:00"/>
    <n v="4.79"/>
    <n v="4.8600000000000003"/>
    <n v="4.84"/>
    <x v="110"/>
    <x v="108"/>
    <n v="1.0027681660899652"/>
    <n v="30"/>
  </r>
  <r>
    <s v="Chavuel Reef"/>
    <s v="Leading"/>
    <n v="48"/>
    <x v="3"/>
    <d v="2022-08-20T00:00:00"/>
    <d v="1899-12-30T17:37:00"/>
    <n v="5"/>
    <n v="4.96"/>
    <n v="4.99"/>
    <x v="112"/>
    <d v="2022-08-21T00:00:00"/>
    <d v="1899-12-30T13:42:00"/>
    <n v="5.0999999999999996"/>
    <n v="5.1100000000000003"/>
    <n v="5.12"/>
    <x v="111"/>
    <x v="109"/>
    <n v="1.0254180602006691"/>
    <n v="31.5"/>
  </r>
  <r>
    <s v="Chauvel Reef"/>
    <s v="Leading"/>
    <n v="15"/>
    <x v="0"/>
    <d v="2022-07-07T00:00:00"/>
    <d v="1899-12-30T10:32:00"/>
    <n v="4.45"/>
    <n v="4.46"/>
    <n v="4.3899999999999997"/>
    <x v="113"/>
    <d v="2022-07-04T00:00:00"/>
    <d v="1899-12-30T11:41:00"/>
    <n v="4.41"/>
    <n v="4.41"/>
    <n v="4.3899999999999997"/>
    <x v="112"/>
    <x v="110"/>
    <n v="0.99323308270676691"/>
    <n v="27"/>
  </r>
  <r>
    <s v="Chauvel Reef"/>
    <s v="Leading"/>
    <n v="15"/>
    <x v="1"/>
    <d v="2022-07-18T00:00:00"/>
    <d v="1899-12-30T18:37:00"/>
    <n v="4.46"/>
    <n v="4.4000000000000004"/>
    <n v="4.43"/>
    <x v="114"/>
    <d v="2022-07-19T00:00:00"/>
    <d v="1899-12-30T13:34:00"/>
    <n v="4.76"/>
    <n v="4.84"/>
    <n v="4.84"/>
    <x v="113"/>
    <x v="111"/>
    <n v="1.0865312264860798"/>
    <n v="28.5"/>
  </r>
  <r>
    <s v="Chauvel Reef"/>
    <s v="Leading"/>
    <n v="15"/>
    <x v="2"/>
    <d v="2022-08-03T00:00:00"/>
    <d v="1899-12-30T19:29:00"/>
    <n v="4.38"/>
    <n v="4.3899999999999997"/>
    <n v="4.37"/>
    <x v="115"/>
    <d v="2022-08-04T00:00:00"/>
    <d v="1899-12-30T14:07:00"/>
    <n v="4.5999999999999996"/>
    <n v="4.6399999999999997"/>
    <n v="4.6100000000000003"/>
    <x v="96"/>
    <x v="112"/>
    <n v="1.0540334855403348"/>
    <n v="30"/>
  </r>
  <r>
    <s v="Chavuel Reef"/>
    <s v="Leading"/>
    <n v="15"/>
    <x v="3"/>
    <d v="2022-08-17T00:00:00"/>
    <d v="1899-12-30T20:38:00"/>
    <n v="4.8"/>
    <n v="4.76"/>
    <n v="4.7699999999999996"/>
    <x v="15"/>
    <d v="2022-08-18T00:00:00"/>
    <d v="1899-12-30T13:49:00"/>
    <n v="4.79"/>
    <n v="4.78"/>
    <n v="4.74"/>
    <x v="93"/>
    <x v="113"/>
    <n v="0.99860432658757869"/>
    <n v="31.5"/>
  </r>
  <r>
    <s v="Chauvel Reef"/>
    <s v="Leading"/>
    <n v="54"/>
    <x v="0"/>
    <d v="2022-07-04T00:00:00"/>
    <d v="1899-12-30T05:16:00"/>
    <n v="3.52"/>
    <n v="3.58"/>
    <n v="3.61"/>
    <x v="116"/>
    <d v="2022-07-05T00:00:00"/>
    <d v="1899-12-30T11:34:00"/>
    <n v="3.64"/>
    <n v="3.7"/>
    <n v="3.64"/>
    <x v="114"/>
    <x v="114"/>
    <n v="1.0252100840336136"/>
    <n v="27"/>
  </r>
  <r>
    <s v="Chauvel Reef"/>
    <s v="Leading"/>
    <n v="54"/>
    <x v="1"/>
    <d v="2022-07-18T00:00:00"/>
    <d v="1899-12-30T19:14:00"/>
    <n v="3.64"/>
    <n v="3.61"/>
    <n v="3.56"/>
    <x v="117"/>
    <d v="2022-07-19T00:00:00"/>
    <d v="1899-12-30T14:17:00"/>
    <n v="3.75"/>
    <n v="3.71"/>
    <n v="3.74"/>
    <x v="115"/>
    <x v="115"/>
    <n v="1.0360777058279369"/>
    <n v="28.5"/>
  </r>
  <r>
    <s v="Chauvel Reef"/>
    <s v="Leading"/>
    <n v="54"/>
    <x v="2"/>
    <d v="2022-08-01T00:00:00"/>
    <d v="1899-12-30T20:11:00"/>
    <n v="4.2699999999999996"/>
    <n v="4.29"/>
    <n v="4.3600000000000003"/>
    <x v="118"/>
    <d v="2022-08-02T00:00:00"/>
    <d v="1899-12-30T14:16:00"/>
    <n v="4.76"/>
    <n v="4.78"/>
    <n v="4.72"/>
    <x v="116"/>
    <x v="116"/>
    <n v="1.1037151702786379"/>
    <n v="30"/>
  </r>
  <r>
    <s v="Chavuel Reef"/>
    <s v="Leading"/>
    <n v="54"/>
    <x v="3"/>
    <d v="2022-08-18T00:00:00"/>
    <d v="1899-12-30T18:42:00"/>
    <n v="4.01"/>
    <n v="3.98"/>
    <n v="3.98"/>
    <x v="119"/>
    <d v="2022-08-19T00:00:00"/>
    <d v="1899-12-30T13:08:00"/>
    <n v="4.04"/>
    <n v="3.97"/>
    <n v="4.05"/>
    <x v="117"/>
    <x v="117"/>
    <n v="1.007518796992481"/>
    <n v="31.5"/>
  </r>
  <r>
    <s v="Cockermouth"/>
    <s v="Leading"/>
    <n v="11"/>
    <x v="0"/>
    <d v="2022-07-03T00:00:00"/>
    <d v="1899-12-30T01:29:00"/>
    <n v="4.3899999999999997"/>
    <n v="4.38"/>
    <n v="4.3899999999999997"/>
    <x v="120"/>
    <d v="2022-07-04T00:00:00"/>
    <d v="1899-12-30T11:10:00"/>
    <n v="4.4800000000000004"/>
    <n v="4.37"/>
    <n v="4.47"/>
    <x v="70"/>
    <x v="118"/>
    <n v="1.0121580547112463"/>
    <n v="27"/>
  </r>
  <r>
    <s v="Cockermouth Island "/>
    <s v="Leading"/>
    <n v="11"/>
    <x v="1"/>
    <d v="2022-07-18T00:00:00"/>
    <d v="1899-12-30T18:44:00"/>
    <n v="4.0999999999999996"/>
    <n v="4.01"/>
    <n v="4.05"/>
    <x v="20"/>
    <d v="2022-07-19T00:00:00"/>
    <d v="1899-12-30T13:41:00"/>
    <n v="4.21"/>
    <n v="4.2300000000000004"/>
    <n v="4.2300000000000004"/>
    <x v="118"/>
    <x v="119"/>
    <n v="1.0419407894736843"/>
    <n v="28.5"/>
  </r>
  <r>
    <s v="Cockermouth Island"/>
    <s v="Leading"/>
    <n v="11"/>
    <x v="2"/>
    <d v="2022-08-03T00:00:00"/>
    <d v="1899-12-30T19:17:00"/>
    <n v="4.18"/>
    <n v="4.18"/>
    <n v="4.2"/>
    <x v="121"/>
    <d v="2022-08-04T00:00:00"/>
    <d v="1899-12-30T13:49:00"/>
    <n v="4.5999999999999996"/>
    <n v="4.6100000000000003"/>
    <n v="4.58"/>
    <x v="119"/>
    <x v="120"/>
    <n v="1.0979299363057324"/>
    <n v="30"/>
  </r>
  <r>
    <s v="Cockermouth Island "/>
    <s v="Leading"/>
    <n v="11"/>
    <x v="3"/>
    <d v="2022-08-16T00:00:00"/>
    <d v="1899-12-30T21:07:00"/>
    <n v="4.3099999999999996"/>
    <n v="4.3499999999999996"/>
    <n v="4.3099999999999996"/>
    <x v="122"/>
    <d v="2022-08-17T00:00:00"/>
    <d v="1899-12-30T15:08:00"/>
    <n v="4.28"/>
    <n v="4.3099999999999996"/>
    <n v="4.29"/>
    <x v="120"/>
    <x v="110"/>
    <n v="0.99306090979182726"/>
    <n v="31.5"/>
  </r>
  <r>
    <s v="Cockermouth"/>
    <s v="Leading"/>
    <n v="38"/>
    <x v="0"/>
    <d v="2022-07-05T00:00:00"/>
    <d v="1899-12-30T08:10:00"/>
    <n v="4.4800000000000004"/>
    <n v="4.5599999999999996"/>
    <n v="4.5"/>
    <x v="123"/>
    <d v="2022-07-06T00:00:00"/>
    <d v="1899-12-30T03:32:00"/>
    <n v="4.41"/>
    <n v="4.41"/>
    <n v="4.45"/>
    <x v="1"/>
    <x v="121"/>
    <n v="0.98005908419497789"/>
    <n v="27"/>
  </r>
  <r>
    <s v="Cockermouth Island "/>
    <s v="Leading"/>
    <n v="38"/>
    <x v="1"/>
    <d v="2022-07-21T00:00:00"/>
    <d v="1899-12-30T16:19:00"/>
    <n v="4.93"/>
    <n v="4.88"/>
    <n v="4.9000000000000004"/>
    <x v="124"/>
    <d v="2022-07-22T00:00:00"/>
    <d v="1899-12-30T10:31:00"/>
    <n v="4.95"/>
    <n v="4.99"/>
    <n v="4.99"/>
    <x v="121"/>
    <x v="122"/>
    <n v="1.014955812372536"/>
    <n v="28.5"/>
  </r>
  <r>
    <s v="Cockermouth Island"/>
    <s v="Leading"/>
    <n v="38"/>
    <x v="2"/>
    <d v="2022-08-01T00:00:00"/>
    <d v="1899-12-30T20:22:00"/>
    <n v="4.82"/>
    <n v="4.8"/>
    <n v="4.82"/>
    <x v="125"/>
    <d v="2022-08-02T00:00:00"/>
    <d v="1899-12-30T14:21:00"/>
    <n v="4.8499999999999996"/>
    <n v="4.83"/>
    <n v="4.79"/>
    <x v="61"/>
    <x v="48"/>
    <n v="1.0020775623268698"/>
    <n v="30"/>
  </r>
  <r>
    <s v="Cockermouth Island "/>
    <s v="Leading"/>
    <n v="38"/>
    <x v="3"/>
    <d v="2022-08-22T00:00:00"/>
    <d v="1899-12-30T15:25:00"/>
    <n v="4.5199999999999996"/>
    <n v="4.5599999999999996"/>
    <n v="4.54"/>
    <x v="126"/>
    <d v="2022-08-21T00:00:00"/>
    <d v="1899-12-30T13:36:00"/>
    <n v="4.6100000000000003"/>
    <n v="4.6500000000000004"/>
    <n v="4.59"/>
    <x v="122"/>
    <x v="123"/>
    <n v="1.0168869309838475"/>
    <n v="31.5"/>
  </r>
  <r>
    <s v="Cockermouth"/>
    <s v="Leading"/>
    <n v="22"/>
    <x v="0"/>
    <d v="2022-07-07T00:00:00"/>
    <d v="1899-12-30T10:43:00"/>
    <n v="4.3"/>
    <n v="4.2699999999999996"/>
    <n v="4.29"/>
    <x v="127"/>
    <d v="2022-07-06T00:00:00"/>
    <d v="1899-12-30T01:14:00"/>
    <n v="4.3600000000000003"/>
    <n v="4.38"/>
    <n v="4.3899999999999997"/>
    <x v="18"/>
    <x v="124"/>
    <n v="1.0209953343701399"/>
    <n v="27"/>
  </r>
  <r>
    <s v="Cockermouth Island "/>
    <s v="Leading"/>
    <n v="22"/>
    <x v="1"/>
    <d v="2022-07-20T00:00:00"/>
    <d v="1899-12-30T16:29:00"/>
    <n v="4.21"/>
    <n v="4.21"/>
    <n v="4.18"/>
    <x v="128"/>
    <d v="2022-07-21T00:00:00"/>
    <d v="1899-12-30T13:35:00"/>
    <n v="4.84"/>
    <n v="4.82"/>
    <n v="4.8899999999999997"/>
    <x v="64"/>
    <x v="125"/>
    <n v="1.1547619047619049"/>
    <n v="28.5"/>
  </r>
  <r>
    <s v="Cockermouth Island"/>
    <s v="Leading"/>
    <n v="22"/>
    <x v="2"/>
    <d v="2022-08-02T00:00:00"/>
    <d v="1899-12-30T19:20:00"/>
    <n v="3.98"/>
    <n v="3.98"/>
    <n v="3.99"/>
    <x v="129"/>
    <d v="2022-08-03T00:00:00"/>
    <d v="1899-12-30T13:10:00"/>
    <n v="4.0199999999999996"/>
    <n v="4.0199999999999996"/>
    <n v="3.97"/>
    <x v="123"/>
    <x v="126"/>
    <n v="1.0050209205020921"/>
    <n v="30"/>
  </r>
  <r>
    <s v="Cockermouth Island "/>
    <s v="Leading"/>
    <n v="1"/>
    <x v="1"/>
    <d v="2022-07-19T00:00:00"/>
    <d v="1899-12-30T18:47:00"/>
    <n v="3.12"/>
    <n v="3.12"/>
    <n v="3.12"/>
    <x v="130"/>
    <d v="2022-07-20T00:00:00"/>
    <d v="1899-12-30T13:33:00"/>
    <n v="3.28"/>
    <n v="3.33"/>
    <n v="3.28"/>
    <x v="124"/>
    <x v="127"/>
    <n v="1.0566239316239316"/>
    <n v="28.5"/>
  </r>
  <r>
    <s v="Cockermouth Island"/>
    <s v="Leading"/>
    <n v="1"/>
    <x v="2"/>
    <d v="2022-08-03T00:00:00"/>
    <d v="1899-12-30T19:08:00"/>
    <n v="3.76"/>
    <n v="3.81"/>
    <n v="3.79"/>
    <x v="131"/>
    <d v="2022-08-04T00:00:00"/>
    <d v="1899-12-30T13:41:00"/>
    <n v="4.1900000000000004"/>
    <n v="4.17"/>
    <n v="4.12"/>
    <x v="125"/>
    <x v="128"/>
    <n v="1.0985915492957747"/>
    <n v="30"/>
  </r>
  <r>
    <s v="Cockermouth Island "/>
    <s v="Leading"/>
    <n v="1"/>
    <x v="3"/>
    <d v="2022-08-17T00:00:00"/>
    <d v="1899-12-30T20:26:00"/>
    <n v="3.8"/>
    <n v="3.86"/>
    <n v="3.86"/>
    <x v="132"/>
    <d v="2022-08-18T00:00:00"/>
    <d v="1899-12-30T13:37:00"/>
    <n v="3.92"/>
    <n v="3.96"/>
    <n v="3.88"/>
    <x v="126"/>
    <x v="34"/>
    <n v="1.0208333333333333"/>
    <n v="31.5"/>
  </r>
  <r>
    <s v="Cockermouth"/>
    <s v="Leading"/>
    <n v="58"/>
    <x v="0"/>
    <d v="2022-07-04T00:00:00"/>
    <d v="1899-12-30T05:43:00"/>
    <n v="4.22"/>
    <n v="4.16"/>
    <n v="4.22"/>
    <x v="21"/>
    <d v="2022-07-05T00:00:00"/>
    <d v="1899-12-30T12:02:00"/>
    <n v="4.58"/>
    <n v="4.55"/>
    <n v="4.5599999999999996"/>
    <x v="127"/>
    <x v="35"/>
    <n v="1.0865079365079364"/>
    <n v="27"/>
  </r>
  <r>
    <s v="Cockermouth Island "/>
    <s v="Leading"/>
    <n v="58"/>
    <x v="1"/>
    <d v="2022-07-18T00:00:00"/>
    <d v="1899-12-30T19:54:00"/>
    <n v="4.1100000000000003"/>
    <n v="4.18"/>
    <n v="4.1100000000000003"/>
    <x v="133"/>
    <d v="2022-07-19T00:00:00"/>
    <d v="1899-12-30T14:54:00"/>
    <n v="4.2300000000000004"/>
    <n v="4.2300000000000004"/>
    <n v="4.18"/>
    <x v="128"/>
    <x v="63"/>
    <n v="1.0193548387096776"/>
    <n v="28.5"/>
  </r>
  <r>
    <s v="Cockermouth Island"/>
    <s v="Leading"/>
    <n v="58"/>
    <x v="2"/>
    <d v="2022-08-05T00:00:00"/>
    <d v="1899-12-30T10:56:00"/>
    <n v="4.3600000000000003"/>
    <n v="4.3499999999999996"/>
    <n v="3.38"/>
    <x v="134"/>
    <d v="2022-08-04T00:00:00"/>
    <d v="1899-12-30T12:39:00"/>
    <n v="4.4400000000000004"/>
    <n v="4.45"/>
    <n v="4.3899999999999997"/>
    <x v="129"/>
    <x v="129"/>
    <n v="1.0984284532671629"/>
    <n v="30"/>
  </r>
  <r>
    <s v="Cockermouth Island "/>
    <s v="Leading"/>
    <n v="58"/>
    <x v="3"/>
    <d v="2022-08-19T00:00:00"/>
    <d v="1899-12-30T13:20:00"/>
    <n v="4.3499999999999996"/>
    <n v="4.3600000000000003"/>
    <n v="4.37"/>
    <x v="135"/>
    <d v="2022-08-18T00:00:00"/>
    <d v="1899-12-30T13:55:00"/>
    <n v="4.4000000000000004"/>
    <n v="4.3899999999999997"/>
    <n v="4.43"/>
    <x v="130"/>
    <x v="130"/>
    <n v="1.010703363914373"/>
    <n v="31.5"/>
  </r>
  <r>
    <s v="Cockermouth"/>
    <s v="Leading"/>
    <n v="13"/>
    <x v="0"/>
    <d v="2022-07-03T00:00:00"/>
    <d v="1899-12-30T01:43:00"/>
    <n v="4.1399999999999997"/>
    <n v="4.13"/>
    <n v="4.1900000000000004"/>
    <x v="136"/>
    <d v="2022-07-04T00:00:00"/>
    <d v="1899-12-30T11:23:00"/>
    <n v="4.47"/>
    <n v="4.4000000000000004"/>
    <n v="4.4800000000000004"/>
    <x v="57"/>
    <x v="85"/>
    <n v="1.0714285714285714"/>
    <n v="27"/>
  </r>
  <r>
    <s v="Cockermouth Island "/>
    <s v="Leading"/>
    <n v="13"/>
    <x v="1"/>
    <d v="2022-07-19T00:00:00"/>
    <d v="1899-12-30T19:20:00"/>
    <n v="3.3"/>
    <n v="3.21"/>
    <n v="3.25"/>
    <x v="137"/>
    <d v="2022-07-20T00:00:00"/>
    <d v="1899-12-30T13:58:00"/>
    <n v="4.03"/>
    <n v="4.0599999999999996"/>
    <n v="3.99"/>
    <x v="131"/>
    <x v="131"/>
    <n v="1.2377049180327868"/>
    <n v="28.5"/>
  </r>
  <r>
    <s v="Cockermouth Island"/>
    <s v="Leading"/>
    <n v="13"/>
    <x v="2"/>
    <d v="2022-08-05T00:00:00"/>
    <d v="1899-12-30T10:49:00"/>
    <n v="3.47"/>
    <n v="3.49"/>
    <n v="3.55"/>
    <x v="138"/>
    <d v="2022-08-03T00:00:00"/>
    <d v="1899-12-30T12:49:00"/>
    <n v="3.94"/>
    <n v="3.9"/>
    <n v="3.93"/>
    <x v="132"/>
    <x v="132"/>
    <n v="1.1198858230256896"/>
    <n v="30"/>
  </r>
  <r>
    <s v="Cockermouth Island "/>
    <s v="Leading"/>
    <n v="13"/>
    <x v="3"/>
    <d v="2022-08-18T00:00:00"/>
    <d v="1899-12-30T18:31:00"/>
    <n v="4.08"/>
    <n v="4.05"/>
    <n v="4.0999999999999996"/>
    <x v="139"/>
    <d v="2022-08-19T00:00:00"/>
    <d v="1899-12-30T12:56:00"/>
    <n v="4.1500000000000004"/>
    <n v="4.1500000000000004"/>
    <n v="4.13"/>
    <x v="133"/>
    <x v="133"/>
    <n v="1.0163532297628783"/>
    <n v="31.5"/>
  </r>
  <r>
    <s v="Cockermouth"/>
    <s v="Leading"/>
    <n v="9"/>
    <x v="0"/>
    <d v="2022-07-03T00:00:00"/>
    <d v="1899-12-30T01:16:00"/>
    <n v="4.37"/>
    <n v="4.3600000000000003"/>
    <n v="4.38"/>
    <x v="140"/>
    <d v="2022-07-04T00:00:00"/>
    <d v="1899-12-30T10:54:00"/>
    <n v="4.43"/>
    <n v="4.49"/>
    <n v="4.47"/>
    <x v="134"/>
    <x v="26"/>
    <n v="1.021357742181541"/>
    <n v="27"/>
  </r>
  <r>
    <s v="Cockermouth Island "/>
    <s v="Leading"/>
    <n v="9"/>
    <x v="1"/>
    <s v="NA"/>
    <s v="NA"/>
    <s v="NA"/>
    <s v="NA"/>
    <s v="NA"/>
    <x v="141"/>
    <s v="NA"/>
    <s v="NA"/>
    <s v="NA"/>
    <s v="NA"/>
    <s v="NA"/>
    <x v="135"/>
    <x v="134"/>
    <m/>
    <n v="28.5"/>
  </r>
  <r>
    <s v="Cockermouth"/>
    <s v="Leading"/>
    <n v="23"/>
    <x v="0"/>
    <d v="2022-07-05T00:00:00"/>
    <d v="1899-12-30T06:46:00"/>
    <n v="4.0199999999999996"/>
    <n v="3.97"/>
    <n v="3.93"/>
    <x v="73"/>
    <d v="2022-07-06T00:00:00"/>
    <d v="1899-12-30T01:22:00"/>
    <n v="4.46"/>
    <n v="4.4800000000000004"/>
    <n v="4.3899999999999997"/>
    <x v="136"/>
    <x v="135"/>
    <n v="1.1182885906040272"/>
    <n v="27"/>
  </r>
  <r>
    <s v="Cockermouth Island "/>
    <s v="Leading"/>
    <n v="23"/>
    <x v="1"/>
    <d v="1942-07-17T00:00:00"/>
    <d v="1899-12-30T19:51:00"/>
    <n v="3.9"/>
    <n v="3.9"/>
    <n v="3.9"/>
    <x v="142"/>
    <d v="2022-07-18T00:00:00"/>
    <d v="1899-12-30T12:58:00"/>
    <n v="4.09"/>
    <n v="4.0999999999999996"/>
    <n v="4.05"/>
    <x v="137"/>
    <x v="136"/>
    <n v="1.046153846153846"/>
    <n v="28.5"/>
  </r>
  <r>
    <s v="Cockermouth Island"/>
    <s v="Leading"/>
    <n v="23"/>
    <x v="2"/>
    <d v="2022-08-03T00:00:00"/>
    <d v="1899-12-30T18:55:00"/>
    <n v="3.98"/>
    <n v="3.95"/>
    <n v="3.97"/>
    <x v="143"/>
    <d v="2022-08-04T00:00:00"/>
    <d v="1899-12-30T13:30:00"/>
    <n v="4.3600000000000003"/>
    <n v="4.33"/>
    <n v="4.3899999999999997"/>
    <x v="138"/>
    <x v="137"/>
    <n v="1.0991596638655463"/>
    <n v="30"/>
  </r>
  <r>
    <s v="Cockermouth Island "/>
    <s v="Leading"/>
    <n v="23"/>
    <x v="3"/>
    <d v="2022-08-21T00:00:00"/>
    <d v="1899-12-30T15:16:00"/>
    <n v="3.94"/>
    <n v="3.98"/>
    <n v="3.96"/>
    <x v="144"/>
    <d v="2022-08-21T00:00:00"/>
    <d v="1899-12-30T13:08:00"/>
    <n v="4.09"/>
    <n v="4.0599999999999996"/>
    <n v="4.05"/>
    <x v="139"/>
    <x v="138"/>
    <n v="1.026936026936027"/>
    <n v="31.5"/>
  </r>
  <r>
    <s v="Cockermouth"/>
    <s v="Leading"/>
    <n v="51"/>
    <x v="0"/>
    <d v="2022-07-04T00:00:00"/>
    <d v="1899-12-30T04:54:00"/>
    <n v="3.01"/>
    <n v="3.03"/>
    <n v="3"/>
    <x v="145"/>
    <d v="2022-07-05T00:00:00"/>
    <d v="1899-12-30T11:12:00"/>
    <n v="3.12"/>
    <n v="3.16"/>
    <n v="3.16"/>
    <x v="140"/>
    <x v="139"/>
    <n v="1.0442477876106195"/>
    <n v="27"/>
  </r>
  <r>
    <s v="Cockermouth Island "/>
    <s v="Leading"/>
    <n v="51"/>
    <x v="1"/>
    <d v="2022-07-18T00:00:00"/>
    <d v="1899-12-30T19:49:00"/>
    <n v="2.74"/>
    <n v="2.73"/>
    <n v="2.67"/>
    <x v="146"/>
    <d v="2022-07-19T00:00:00"/>
    <d v="1899-12-30T14:47:00"/>
    <n v="3.1"/>
    <n v="3.01"/>
    <n v="3.02"/>
    <x v="141"/>
    <x v="140"/>
    <n v="1.1216216216216215"/>
    <n v="28.5"/>
  </r>
  <r>
    <s v="Cockermouth Island"/>
    <s v="Leading"/>
    <n v="51"/>
    <x v="2"/>
    <d v="2022-08-04T00:00:00"/>
    <d v="1899-12-30T15:30:00"/>
    <n v="3.33"/>
    <n v="3.3"/>
    <n v="3.32"/>
    <x v="147"/>
    <d v="2022-08-05T00:00:00"/>
    <d v="1899-12-30T09:54:00"/>
    <n v="3.33"/>
    <n v="3.37"/>
    <n v="3.35"/>
    <x v="142"/>
    <x v="141"/>
    <n v="1.0100502512562815"/>
    <n v="30"/>
  </r>
  <r>
    <s v="Cockermouth Island "/>
    <s v="Leading"/>
    <n v="51"/>
    <x v="3"/>
    <d v="2022-08-21T00:00:00"/>
    <d v="1899-12-30T14:17:00"/>
    <n v="3.37"/>
    <n v="3.37"/>
    <n v="3.33"/>
    <x v="148"/>
    <d v="2022-08-19T00:00:00"/>
    <d v="1899-12-30T13:01:00"/>
    <n v="3.34"/>
    <n v="3.39"/>
    <n v="3.3"/>
    <x v="143"/>
    <x v="142"/>
    <n v="0.99602780536246283"/>
    <n v="31.5"/>
  </r>
  <r>
    <s v="Cockermouth"/>
    <s v="Leading"/>
    <n v="45"/>
    <x v="0"/>
    <d v="2022-07-04T00:00:00"/>
    <d v="1899-12-30T04:20:00"/>
    <n v="3.46"/>
    <n v="3.42"/>
    <n v="3.4"/>
    <x v="149"/>
    <d v="2022-07-05T00:00:00"/>
    <d v="1899-12-30T10:33:00"/>
    <n v="3.6"/>
    <n v="3.59"/>
    <n v="3.58"/>
    <x v="144"/>
    <x v="143"/>
    <n v="1.0476653696498055"/>
    <n v="27"/>
  </r>
  <r>
    <s v="Cockermouth Island "/>
    <s v="Leading"/>
    <n v="45"/>
    <x v="1"/>
    <d v="1902-07-17T00:00:00"/>
    <d v="1899-12-30T20:01:00"/>
    <n v="3.65"/>
    <n v="3.61"/>
    <n v="3.56"/>
    <x v="150"/>
    <d v="2022-07-18T00:00:00"/>
    <d v="1899-12-30T13:09:00"/>
    <n v="3.16"/>
    <n v="3.2"/>
    <n v="3.21"/>
    <x v="145"/>
    <x v="144"/>
    <n v="0.88447319778188538"/>
    <n v="28.5"/>
  </r>
  <r>
    <s v="Cockermouth Island"/>
    <s v="Leading"/>
    <n v="45"/>
    <x v="2"/>
    <d v="2022-08-03T00:00:00"/>
    <d v="1899-12-30T18:37:00"/>
    <n v="4.03"/>
    <n v="4.01"/>
    <n v="4.07"/>
    <x v="151"/>
    <d v="2022-08-04T00:00:00"/>
    <d v="1899-12-30T12:54:00"/>
    <n v="4.07"/>
    <n v="4.03"/>
    <n v="4.1100000000000003"/>
    <x v="146"/>
    <x v="145"/>
    <n v="1.008257638315442"/>
    <n v="30"/>
  </r>
  <r>
    <s v="Cockermouth Island "/>
    <s v="Leading"/>
    <n v="45"/>
    <x v="3"/>
    <d v="2022-08-16T00:00:00"/>
    <d v="1899-12-30T21:01:00"/>
    <n v="4.0999999999999996"/>
    <n v="4.05"/>
    <n v="4.1100000000000003"/>
    <x v="152"/>
    <d v="2022-08-17T00:00:00"/>
    <d v="1899-12-30T15:04:00"/>
    <n v="4.12"/>
    <n v="4.08"/>
    <n v="4.1399999999999997"/>
    <x v="147"/>
    <x v="0"/>
    <n v="1.0065252854812399"/>
    <n v="31.5"/>
  </r>
  <r>
    <s v="Cockermouth"/>
    <s v="Leading"/>
    <n v="1"/>
    <x v="0"/>
    <d v="2022-07-03T00:00:00"/>
    <d v="1899-12-30T12:26:00"/>
    <n v="3.21"/>
    <n v="3.25"/>
    <n v="3.23"/>
    <x v="153"/>
    <d v="2022-07-04T00:00:00"/>
    <d v="1899-12-30T10:02:00"/>
    <n v="3.39"/>
    <n v="3.47"/>
    <n v="3.47"/>
    <x v="148"/>
    <x v="146"/>
    <n v="1.0660474716202271"/>
    <n v="27"/>
  </r>
  <r>
    <s v="Keswick Island"/>
    <s v="Leading"/>
    <n v="26"/>
    <x v="0"/>
    <d v="2022-07-05T00:00:00"/>
    <d v="1899-12-30T07:05:00"/>
    <n v="4.88"/>
    <n v="4.91"/>
    <n v="4.91"/>
    <x v="154"/>
    <d v="2022-07-06T00:00:00"/>
    <d v="1899-12-30T01:40:00"/>
    <n v="5.13"/>
    <n v="5.14"/>
    <n v="5.14"/>
    <x v="149"/>
    <x v="83"/>
    <n v="1.0482993197278914"/>
    <n v="27"/>
  </r>
  <r>
    <s v="Keswick Island "/>
    <s v="Leading"/>
    <n v="26"/>
    <x v="1"/>
    <d v="2022-07-18T00:00:00"/>
    <d v="1899-12-30T19:36:00"/>
    <n v="4.29"/>
    <n v="4.29"/>
    <n v="4.26"/>
    <x v="14"/>
    <d v="2022-07-19T00:00:00"/>
    <d v="1899-12-30T14:36:00"/>
    <n v="4.87"/>
    <n v="4.82"/>
    <n v="4.8099999999999996"/>
    <x v="150"/>
    <x v="147"/>
    <n v="1.1292834890965731"/>
    <n v="28.5"/>
  </r>
  <r>
    <s v="Keswick Island"/>
    <s v="Leading"/>
    <n v="56"/>
    <x v="0"/>
    <d v="2022-07-04T00:00:00"/>
    <d v="1899-12-30T05:31:00"/>
    <n v="4.49"/>
    <n v="4.53"/>
    <n v="4.59"/>
    <x v="155"/>
    <d v="2022-07-05T00:00:00"/>
    <d v="1899-12-30T11:51:00"/>
    <n v="4.59"/>
    <n v="4.51"/>
    <n v="4.55"/>
    <x v="151"/>
    <x v="82"/>
    <n v="1.002939015429831"/>
    <n v="27"/>
  </r>
  <r>
    <s v="Keswick Island "/>
    <s v="Leading"/>
    <n v="56"/>
    <x v="1"/>
    <d v="2022-07-21T00:00:00"/>
    <d v="1899-12-30T16:05:00"/>
    <n v="4.21"/>
    <n v="4.28"/>
    <n v="4.24"/>
    <x v="156"/>
    <d v="2022-07-22T00:00:00"/>
    <d v="1899-12-30T10:17:00"/>
    <n v="5.15"/>
    <n v="5.13"/>
    <n v="5.14"/>
    <x v="152"/>
    <x v="148"/>
    <n v="1.2113118617439123"/>
    <n v="28.5"/>
  </r>
  <r>
    <s v="Keswick Island "/>
    <s v="Leading"/>
    <n v="56"/>
    <x v="3"/>
    <d v="2022-08-18T00:00:00"/>
    <d v="1899-12-30T17:56:00"/>
    <n v="4.55"/>
    <n v="4.5599999999999996"/>
    <n v="4.57"/>
    <x v="157"/>
    <d v="2022-08-19T00:00:00"/>
    <d v="1899-12-30T12:17:00"/>
    <n v="4.63"/>
    <n v="4.63"/>
    <n v="4.59"/>
    <x v="96"/>
    <x v="38"/>
    <n v="1.0124269005847952"/>
    <n v="31.5"/>
  </r>
  <r>
    <s v="Keswick Island"/>
    <s v="Leading"/>
    <n v="25"/>
    <x v="0"/>
    <d v="2022-07-05T00:00:00"/>
    <d v="1899-12-30T06:57:00"/>
    <n v="4.41"/>
    <n v="4.41"/>
    <n v="4.46"/>
    <x v="158"/>
    <d v="2022-07-06T00:00:00"/>
    <d v="1899-12-30T01:33:00"/>
    <n v="5.0199999999999996"/>
    <n v="5"/>
    <n v="4.93"/>
    <x v="83"/>
    <x v="99"/>
    <n v="1.1257530120481927"/>
    <n v="27"/>
  </r>
  <r>
    <s v="Keswick Island "/>
    <s v="Leading"/>
    <n v="25"/>
    <x v="1"/>
    <d v="2022-07-18T00:00:00"/>
    <d v="1899-12-30T18:56:00"/>
    <n v="4.2"/>
    <n v="4.25"/>
    <n v="4.2699999999999996"/>
    <x v="0"/>
    <d v="2022-07-19T00:00:00"/>
    <d v="1899-12-30T13:55:00"/>
    <n v="4.59"/>
    <n v="4.62"/>
    <n v="4.6399999999999997"/>
    <x v="122"/>
    <x v="149"/>
    <n v="1.0888364779874216"/>
    <n v="28.5"/>
  </r>
  <r>
    <s v="Keswick Island"/>
    <s v="Leading"/>
    <n v="25"/>
    <x v="2"/>
    <d v="2022-08-03T00:00:00"/>
    <d v="1899-12-30T18:43:00"/>
    <n v="4.6399999999999997"/>
    <n v="4.6100000000000003"/>
    <n v="4.6399999999999997"/>
    <x v="159"/>
    <d v="2022-08-04T00:00:00"/>
    <d v="1899-12-30T13:19:00"/>
    <n v="5.13"/>
    <n v="5.1100000000000003"/>
    <n v="5.1100000000000003"/>
    <x v="153"/>
    <x v="150"/>
    <n v="1.1051115910727143"/>
    <n v="30"/>
  </r>
  <r>
    <s v="Keswick Island "/>
    <s v="Leading"/>
    <n v="25"/>
    <x v="3"/>
    <d v="2022-08-20T00:00:00"/>
    <d v="1899-12-30T17:40:00"/>
    <n v="4.28"/>
    <n v="4.2300000000000004"/>
    <n v="4.2300000000000004"/>
    <x v="160"/>
    <d v="2022-08-21T00:00:00"/>
    <d v="1899-12-30T13:47:00"/>
    <n v="4.2699999999999996"/>
    <n v="4.2699999999999996"/>
    <n v="4.2699999999999996"/>
    <x v="154"/>
    <x v="151"/>
    <n v="1.0054945054945053"/>
    <n v="31.5"/>
  </r>
  <r>
    <s v="Keswick Island"/>
    <s v="Leading"/>
    <n v="33"/>
    <x v="0"/>
    <d v="2022-07-05T00:00:00"/>
    <d v="1899-12-30T07:40:00"/>
    <n v="5.03"/>
    <n v="5.0999999999999996"/>
    <n v="5.07"/>
    <x v="17"/>
    <d v="2022-07-06T00:00:00"/>
    <d v="1899-12-30T02:14:00"/>
    <n v="5.2"/>
    <n v="5.17"/>
    <n v="5.23"/>
    <x v="24"/>
    <x v="139"/>
    <n v="1.0263157894736843"/>
    <n v="27"/>
  </r>
  <r>
    <s v="Keswick Island "/>
    <s v="Leading"/>
    <n v="33"/>
    <x v="1"/>
    <d v="2022-07-19T00:00:00"/>
    <d v="1899-12-30T18:23:00"/>
    <n v="4.37"/>
    <n v="4.38"/>
    <n v="4.3899999999999997"/>
    <x v="115"/>
    <d v="2022-07-20T00:00:00"/>
    <d v="1899-12-30T13:13:00"/>
    <n v="4.9400000000000004"/>
    <n v="4.9400000000000004"/>
    <n v="4.8899999999999997"/>
    <x v="107"/>
    <x v="152"/>
    <n v="1.1240487062404869"/>
    <n v="28.5"/>
  </r>
  <r>
    <s v="Keswick Island"/>
    <s v="Leading"/>
    <n v="33"/>
    <x v="2"/>
    <d v="2022-08-02T00:00:00"/>
    <d v="1899-12-30T18:41:00"/>
    <n v="4.62"/>
    <n v="4.62"/>
    <n v="4.6399999999999997"/>
    <x v="161"/>
    <d v="2022-08-03T00:00:00"/>
    <d v="1899-12-30T12:30:00"/>
    <n v="4.71"/>
    <n v="4.71"/>
    <n v="4.78"/>
    <x v="155"/>
    <x v="153"/>
    <n v="1.0230547550432278"/>
    <n v="30"/>
  </r>
  <r>
    <s v="Keswick Island "/>
    <s v="Leading"/>
    <n v="33"/>
    <x v="3"/>
    <d v="2022-08-17T00:00:00"/>
    <d v="1899-12-30T20:50:00"/>
    <n v="4.8899999999999997"/>
    <n v="4.8600000000000003"/>
    <n v="4.82"/>
    <x v="162"/>
    <d v="2022-08-18T00:00:00"/>
    <d v="1899-12-30T13:58:00"/>
    <n v="4.9400000000000004"/>
    <n v="4.95"/>
    <n v="4.93"/>
    <x v="55"/>
    <x v="154"/>
    <n v="1.0171585449553879"/>
    <n v="31.5"/>
  </r>
  <r>
    <s v="Keswick Island"/>
    <s v="Leading"/>
    <n v="37"/>
    <x v="0"/>
    <d v="2022-07-05T00:00:00"/>
    <d v="1899-12-30T08:05:00"/>
    <n v="3.04"/>
    <n v="3"/>
    <n v="2.95"/>
    <x v="163"/>
    <d v="2022-07-06T00:00:00"/>
    <d v="1899-12-30T03:25:00"/>
    <n v="3.1"/>
    <n v="3.07"/>
    <n v="3.09"/>
    <x v="156"/>
    <x v="124"/>
    <n v="1.0300333704115683"/>
    <n v="27"/>
  </r>
  <r>
    <s v="Keswick Island "/>
    <s v="Leading"/>
    <n v="37"/>
    <x v="1"/>
    <d v="2022-07-20T00:00:00"/>
    <d v="1899-12-30T16:08:00"/>
    <n v="3.07"/>
    <n v="3.06"/>
    <n v="3.05"/>
    <x v="164"/>
    <d v="2022-07-21T00:00:00"/>
    <d v="1899-12-30T13:16:00"/>
    <n v="4.37"/>
    <n v="4.3499999999999996"/>
    <n v="4.4400000000000004"/>
    <x v="157"/>
    <x v="155"/>
    <n v="1.4335511982570806"/>
    <n v="28.5"/>
  </r>
  <r>
    <s v="Keswick Island"/>
    <s v="Leading"/>
    <n v="37"/>
    <x v="2"/>
    <d v="2022-08-06T00:00:00"/>
    <d v="1899-12-30T10:49:00"/>
    <n v="3.46"/>
    <n v="3.42"/>
    <n v="3.38"/>
    <x v="41"/>
    <d v="2022-08-03T00:00:00"/>
    <d v="1899-12-30T12:54:00"/>
    <n v="3.56"/>
    <n v="3.58"/>
    <n v="3.55"/>
    <x v="158"/>
    <x v="156"/>
    <n v="1.0419103313840157"/>
    <n v="30"/>
  </r>
  <r>
    <s v="Keswick Island "/>
    <s v="Leading"/>
    <n v="37"/>
    <x v="3"/>
    <d v="2022-08-16T00:00:00"/>
    <d v="1899-12-30T20:56:00"/>
    <n v="3.52"/>
    <n v="3.47"/>
    <n v="3.45"/>
    <x v="165"/>
    <d v="2022-08-17T00:00:00"/>
    <d v="1899-12-30T14:59:00"/>
    <n v="3.69"/>
    <n v="3.71"/>
    <n v="3.72"/>
    <x v="159"/>
    <x v="58"/>
    <n v="1.0651340996168581"/>
    <n v="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7F1AD-792F-4D57-8CF5-31102515E1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7:C20" firstHeaderRow="0" firstDataRow="1" firstDataCol="1"/>
  <pivotFields count="7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HA_27" fld="5" subtotal="count" baseField="0" baseItem="0"/>
    <dataField name="Count of PHA_285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B20CE-A7CA-472E-9B22-753CF5269CE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0:C13" firstHeaderRow="0" firstDataRow="1" firstDataCol="1"/>
  <pivotFields count="7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PHA_27" fld="5" subtotal="stdDev" baseField="0" baseItem="0"/>
    <dataField name="StdDev of PHA_285" fld="6" subtotal="stdDev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88F3D-D5C2-4719-A432-5ACF8CB79C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C6" firstHeaderRow="0" firstDataRow="1" firstDataCol="1"/>
  <pivotFields count="7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HA_27" fld="5" subtotal="average" baseField="0" baseItem="0"/>
    <dataField name="Average of PHA_285" fld="6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89131-22D8-4FA9-A2A0-8922C4C0AA8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S2:AD5" firstHeaderRow="1" firstDataRow="3" firstDataCol="0"/>
  <pivotFields count="10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numFmtId="2" showAll="0"/>
    <pivotField dataField="1" showAll="0"/>
    <pivotField dataField="1" showAll="0"/>
    <pivotField dataField="1" showAll="0"/>
    <pivotField showAll="0"/>
  </pivotFields>
  <rowItems count="1">
    <i/>
  </rowItems>
  <colFields count="2">
    <field x="2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PHA_27" fld="5" subtotal="average" baseField="2" baseItem="0"/>
    <dataField name="Average of PHA_285" fld="6" subtotal="average" baseField="2" baseItem="0"/>
    <dataField name="Average of PHA_30" fld="7" subtotal="average" baseField="2" baseItem="0"/>
    <dataField name="Average of PHA_31.5" fld="8" subtotal="average" baseField="2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61FC4-9F55-43FC-B6CB-543D0D090A5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:AA7" firstHeaderRow="0" firstDataRow="1" firstDataCol="1"/>
  <pivotFields count="19"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67">
        <item x="146"/>
        <item x="163"/>
        <item x="145"/>
        <item x="164"/>
        <item x="104"/>
        <item x="130"/>
        <item x="33"/>
        <item x="105"/>
        <item x="153"/>
        <item x="137"/>
        <item x="147"/>
        <item x="148"/>
        <item x="41"/>
        <item x="149"/>
        <item x="165"/>
        <item x="74"/>
        <item x="138"/>
        <item x="10"/>
        <item x="116"/>
        <item x="117"/>
        <item x="150"/>
        <item x="11"/>
        <item x="94"/>
        <item x="57"/>
        <item x="51"/>
        <item x="43"/>
        <item x="70"/>
        <item x="131"/>
        <item x="42"/>
        <item x="36"/>
        <item x="132"/>
        <item x="142"/>
        <item x="100"/>
        <item x="106"/>
        <item x="144"/>
        <item x="143"/>
        <item x="73"/>
        <item x="129"/>
        <item x="119"/>
        <item x="134"/>
        <item x="151"/>
        <item x="20"/>
        <item x="139"/>
        <item x="152"/>
        <item x="133"/>
        <item x="67"/>
        <item x="37"/>
        <item x="136"/>
        <item x="121"/>
        <item x="21"/>
        <item x="128"/>
        <item x="48"/>
        <item x="102"/>
        <item x="55"/>
        <item x="71"/>
        <item x="93"/>
        <item x="0"/>
        <item x="156"/>
        <item x="160"/>
        <item x="69"/>
        <item x="103"/>
        <item x="14"/>
        <item x="60"/>
        <item x="127"/>
        <item x="6"/>
        <item x="118"/>
        <item x="122"/>
        <item x="61"/>
        <item x="23"/>
        <item x="1"/>
        <item x="18"/>
        <item x="135"/>
        <item x="140"/>
        <item x="115"/>
        <item x="120"/>
        <item x="95"/>
        <item x="3"/>
        <item x="158"/>
        <item x="114"/>
        <item x="5"/>
        <item x="113"/>
        <item x="34"/>
        <item x="50"/>
        <item x="7"/>
        <item x="19"/>
        <item x="47"/>
        <item x="62"/>
        <item x="96"/>
        <item x="123"/>
        <item x="35"/>
        <item x="12"/>
        <item x="83"/>
        <item x="155"/>
        <item x="126"/>
        <item x="157"/>
        <item x="8"/>
        <item x="58"/>
        <item x="54"/>
        <item x="92"/>
        <item x="80"/>
        <item x="31"/>
        <item x="161"/>
        <item x="22"/>
        <item x="159"/>
        <item x="13"/>
        <item x="90"/>
        <item x="52"/>
        <item x="68"/>
        <item x="84"/>
        <item x="72"/>
        <item x="79"/>
        <item x="75"/>
        <item x="98"/>
        <item x="4"/>
        <item x="108"/>
        <item x="82"/>
        <item x="59"/>
        <item x="9"/>
        <item x="63"/>
        <item x="15"/>
        <item x="99"/>
        <item x="24"/>
        <item x="125"/>
        <item x="56"/>
        <item x="111"/>
        <item x="101"/>
        <item x="162"/>
        <item x="78"/>
        <item x="25"/>
        <item x="64"/>
        <item x="154"/>
        <item x="124"/>
        <item x="85"/>
        <item x="91"/>
        <item x="109"/>
        <item x="107"/>
        <item x="53"/>
        <item x="81"/>
        <item x="112"/>
        <item x="49"/>
        <item x="32"/>
        <item x="97"/>
        <item x="110"/>
        <item x="17"/>
        <item x="45"/>
        <item x="44"/>
        <item x="2"/>
        <item x="87"/>
        <item x="38"/>
        <item x="66"/>
        <item x="30"/>
        <item x="77"/>
        <item x="39"/>
        <item x="16"/>
        <item x="46"/>
        <item x="40"/>
        <item x="65"/>
        <item x="26"/>
        <item x="86"/>
        <item x="27"/>
        <item x="76"/>
        <item x="88"/>
        <item x="28"/>
        <item x="29"/>
        <item x="89"/>
        <item x="14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61">
        <item x="141"/>
        <item x="156"/>
        <item x="140"/>
        <item x="145"/>
        <item x="104"/>
        <item x="124"/>
        <item x="143"/>
        <item x="142"/>
        <item x="42"/>
        <item x="105"/>
        <item x="106"/>
        <item x="148"/>
        <item x="158"/>
        <item x="10"/>
        <item x="144"/>
        <item x="33"/>
        <item x="114"/>
        <item x="76"/>
        <item x="159"/>
        <item x="95"/>
        <item x="115"/>
        <item x="44"/>
        <item x="45"/>
        <item x="37"/>
        <item x="126"/>
        <item x="132"/>
        <item x="123"/>
        <item x="60"/>
        <item x="117"/>
        <item x="131"/>
        <item x="139"/>
        <item x="146"/>
        <item x="137"/>
        <item x="53"/>
        <item x="147"/>
        <item x="43"/>
        <item x="133"/>
        <item x="125"/>
        <item x="101"/>
        <item x="128"/>
        <item x="118"/>
        <item x="11"/>
        <item x="72"/>
        <item x="0"/>
        <item x="154"/>
        <item x="120"/>
        <item x="21"/>
        <item x="3"/>
        <item x="102"/>
        <item x="103"/>
        <item x="138"/>
        <item x="18"/>
        <item x="157"/>
        <item x="23"/>
        <item x="63"/>
        <item x="112"/>
        <item x="130"/>
        <item x="1"/>
        <item x="129"/>
        <item x="66"/>
        <item x="70"/>
        <item x="136"/>
        <item x="57"/>
        <item x="5"/>
        <item x="134"/>
        <item x="36"/>
        <item x="73"/>
        <item x="14"/>
        <item x="35"/>
        <item x="38"/>
        <item x="6"/>
        <item x="52"/>
        <item x="151"/>
        <item x="12"/>
        <item x="50"/>
        <item x="127"/>
        <item x="94"/>
        <item x="7"/>
        <item x="119"/>
        <item x="4"/>
        <item x="96"/>
        <item x="122"/>
        <item x="59"/>
        <item x="20"/>
        <item x="8"/>
        <item x="13"/>
        <item x="75"/>
        <item x="9"/>
        <item x="22"/>
        <item x="155"/>
        <item x="99"/>
        <item x="116"/>
        <item x="71"/>
        <item x="93"/>
        <item x="81"/>
        <item x="62"/>
        <item x="113"/>
        <item x="61"/>
        <item x="110"/>
        <item x="150"/>
        <item x="74"/>
        <item x="97"/>
        <item x="64"/>
        <item x="34"/>
        <item x="25"/>
        <item x="19"/>
        <item x="100"/>
        <item x="49"/>
        <item x="108"/>
        <item x="107"/>
        <item x="55"/>
        <item x="67"/>
        <item x="121"/>
        <item x="83"/>
        <item x="82"/>
        <item x="92"/>
        <item x="58"/>
        <item x="31"/>
        <item x="15"/>
        <item x="51"/>
        <item x="56"/>
        <item x="79"/>
        <item x="90"/>
        <item x="65"/>
        <item x="17"/>
        <item x="84"/>
        <item x="111"/>
        <item x="153"/>
        <item x="149"/>
        <item x="152"/>
        <item x="77"/>
        <item x="47"/>
        <item x="80"/>
        <item x="24"/>
        <item x="2"/>
        <item x="16"/>
        <item x="109"/>
        <item x="89"/>
        <item x="40"/>
        <item x="32"/>
        <item x="68"/>
        <item x="91"/>
        <item x="41"/>
        <item x="69"/>
        <item x="88"/>
        <item x="54"/>
        <item x="39"/>
        <item x="48"/>
        <item x="26"/>
        <item x="98"/>
        <item x="28"/>
        <item x="29"/>
        <item x="85"/>
        <item x="30"/>
        <item x="86"/>
        <item x="46"/>
        <item x="87"/>
        <item x="78"/>
        <item x="27"/>
        <item x="135"/>
        <item t="default"/>
      </items>
    </pivotField>
    <pivotField dataField="1" showAll="0">
      <items count="158">
        <item x="105"/>
        <item x="144"/>
        <item x="73"/>
        <item x="90"/>
        <item x="56"/>
        <item x="4"/>
        <item x="3"/>
        <item x="78"/>
        <item x="84"/>
        <item x="121"/>
        <item x="41"/>
        <item x="9"/>
        <item x="110"/>
        <item x="106"/>
        <item x="39"/>
        <item x="52"/>
        <item x="33"/>
        <item x="142"/>
        <item x="23"/>
        <item x="70"/>
        <item x="113"/>
        <item x="69"/>
        <item x="48"/>
        <item x="108"/>
        <item x="82"/>
        <item x="17"/>
        <item x="126"/>
        <item x="151"/>
        <item x="100"/>
        <item x="5"/>
        <item x="0"/>
        <item x="117"/>
        <item x="16"/>
        <item x="10"/>
        <item x="141"/>
        <item x="145"/>
        <item x="27"/>
        <item x="130"/>
        <item x="12"/>
        <item x="118"/>
        <item x="38"/>
        <item x="94"/>
        <item x="42"/>
        <item x="97"/>
        <item x="15"/>
        <item x="1"/>
        <item x="133"/>
        <item x="65"/>
        <item x="8"/>
        <item x="102"/>
        <item x="122"/>
        <item x="68"/>
        <item x="123"/>
        <item x="34"/>
        <item x="63"/>
        <item x="154"/>
        <item x="44"/>
        <item x="49"/>
        <item x="124"/>
        <item x="114"/>
        <item x="26"/>
        <item x="21"/>
        <item x="20"/>
        <item x="138"/>
        <item x="153"/>
        <item x="7"/>
        <item x="59"/>
        <item x="109"/>
        <item x="115"/>
        <item x="139"/>
        <item x="37"/>
        <item x="156"/>
        <item x="2"/>
        <item x="143"/>
        <item x="95"/>
        <item x="75"/>
        <item x="119"/>
        <item x="103"/>
        <item x="127"/>
        <item x="81"/>
        <item x="136"/>
        <item x="86"/>
        <item x="104"/>
        <item x="66"/>
        <item x="91"/>
        <item x="64"/>
        <item x="98"/>
        <item x="24"/>
        <item x="107"/>
        <item x="146"/>
        <item x="13"/>
        <item x="6"/>
        <item x="58"/>
        <item x="54"/>
        <item x="101"/>
        <item x="112"/>
        <item x="83"/>
        <item x="14"/>
        <item x="93"/>
        <item x="30"/>
        <item x="45"/>
        <item x="85"/>
        <item x="67"/>
        <item x="40"/>
        <item x="87"/>
        <item x="57"/>
        <item x="79"/>
        <item x="140"/>
        <item x="96"/>
        <item x="47"/>
        <item x="50"/>
        <item x="35"/>
        <item x="128"/>
        <item x="149"/>
        <item x="55"/>
        <item x="111"/>
        <item x="29"/>
        <item x="137"/>
        <item x="129"/>
        <item x="22"/>
        <item x="18"/>
        <item x="46"/>
        <item x="120"/>
        <item x="36"/>
        <item x="31"/>
        <item x="132"/>
        <item x="32"/>
        <item x="74"/>
        <item x="92"/>
        <item x="89"/>
        <item x="53"/>
        <item x="76"/>
        <item x="116"/>
        <item x="80"/>
        <item x="135"/>
        <item x="150"/>
        <item x="77"/>
        <item x="62"/>
        <item x="60"/>
        <item x="152"/>
        <item x="147"/>
        <item x="99"/>
        <item x="19"/>
        <item x="61"/>
        <item x="11"/>
        <item x="72"/>
        <item x="125"/>
        <item x="28"/>
        <item x="71"/>
        <item x="131"/>
        <item x="88"/>
        <item x="51"/>
        <item x="43"/>
        <item x="148"/>
        <item x="25"/>
        <item x="155"/>
        <item x="134"/>
        <item t="default"/>
      </items>
    </pivotField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EMP" fld="3" subtotal="count" baseField="3" baseItem="0"/>
    <dataField name="Average of MEAN_PRE" fld="9" subtotal="average" baseField="3" baseItem="0"/>
    <dataField name="Average of MEAN_POST" fld="15" subtotal="average" baseField="3" baseItem="0"/>
    <dataField name="Average of %_DIFFERENCE" fld="17" subtotal="average" baseField="3" baseItem="0"/>
    <dataField name="Average of DIFFERENCE" fld="1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AFC4-9804-49A2-AD35-7BAAEBA17259}">
  <dimension ref="A2:H26"/>
  <sheetViews>
    <sheetView workbookViewId="0">
      <selection activeCell="H25" sqref="H25"/>
    </sheetView>
  </sheetViews>
  <sheetFormatPr defaultRowHeight="15" x14ac:dyDescent="0.25"/>
  <cols>
    <col min="1" max="1" width="11.7109375" bestFit="1" customWidth="1"/>
    <col min="2" max="2" width="16.42578125" bestFit="1" customWidth="1"/>
    <col min="3" max="3" width="17.7109375" bestFit="1" customWidth="1"/>
    <col min="4" max="4" width="19.7109375" bestFit="1" customWidth="1"/>
    <col min="5" max="5" width="18.5703125" bestFit="1" customWidth="1"/>
    <col min="6" max="6" width="19.7109375" bestFit="1" customWidth="1"/>
    <col min="7" max="7" width="23.7109375" bestFit="1" customWidth="1"/>
    <col min="8" max="8" width="24.85546875" bestFit="1" customWidth="1"/>
  </cols>
  <sheetData>
    <row r="2" spans="1:8" x14ac:dyDescent="0.25">
      <c r="F2" t="s">
        <v>0</v>
      </c>
    </row>
    <row r="3" spans="1:8" x14ac:dyDescent="0.25">
      <c r="A3" s="11" t="s">
        <v>0</v>
      </c>
      <c r="B3" t="s">
        <v>1</v>
      </c>
      <c r="C3" t="s">
        <v>2</v>
      </c>
      <c r="F3" t="s">
        <v>3</v>
      </c>
      <c r="G3" t="s">
        <v>4</v>
      </c>
    </row>
    <row r="4" spans="1:8" x14ac:dyDescent="0.25">
      <c r="A4" t="s">
        <v>3</v>
      </c>
      <c r="B4">
        <v>0.30620689655172412</v>
      </c>
      <c r="C4">
        <v>0.25745679012345685</v>
      </c>
      <c r="E4">
        <v>27</v>
      </c>
      <c r="F4">
        <v>0.30620689655172412</v>
      </c>
      <c r="G4">
        <v>0.17753623188405807</v>
      </c>
    </row>
    <row r="5" spans="1:8" x14ac:dyDescent="0.25">
      <c r="A5" t="s">
        <v>4</v>
      </c>
      <c r="B5">
        <v>0.17753623188405807</v>
      </c>
      <c r="C5">
        <v>0.28526315789473683</v>
      </c>
      <c r="E5">
        <v>28.5</v>
      </c>
      <c r="F5">
        <v>0.25745679012345685</v>
      </c>
      <c r="G5">
        <v>0.28526315789473683</v>
      </c>
    </row>
    <row r="6" spans="1:8" x14ac:dyDescent="0.25">
      <c r="A6" t="s">
        <v>5</v>
      </c>
      <c r="B6">
        <v>0.24929487179487181</v>
      </c>
      <c r="C6">
        <v>0.26894202898550729</v>
      </c>
    </row>
    <row r="8" spans="1:8" x14ac:dyDescent="0.25">
      <c r="F8">
        <v>27</v>
      </c>
      <c r="G8">
        <v>28.5</v>
      </c>
      <c r="H8">
        <v>30</v>
      </c>
    </row>
    <row r="9" spans="1:8" x14ac:dyDescent="0.25">
      <c r="E9" t="s">
        <v>3</v>
      </c>
      <c r="F9">
        <v>0.30620689655172412</v>
      </c>
      <c r="G9">
        <v>0.25745679012345685</v>
      </c>
      <c r="H9" s="3">
        <f>AVERAGE('30'!R20:R44)</f>
        <v>0.18093333333333342</v>
      </c>
    </row>
    <row r="10" spans="1:8" x14ac:dyDescent="0.25">
      <c r="A10" s="11" t="s">
        <v>0</v>
      </c>
      <c r="B10" t="s">
        <v>6</v>
      </c>
      <c r="C10" t="s">
        <v>7</v>
      </c>
      <c r="E10" t="s">
        <v>4</v>
      </c>
      <c r="F10">
        <v>0.17753623188405807</v>
      </c>
      <c r="G10">
        <v>0.28526315789473683</v>
      </c>
      <c r="H10" s="3">
        <f>AVERAGE('30'!R2:R19)</f>
        <v>0.14037037037037056</v>
      </c>
    </row>
    <row r="11" spans="1:8" x14ac:dyDescent="0.25">
      <c r="A11" t="s">
        <v>3</v>
      </c>
      <c r="B11">
        <v>0.21593415394427032</v>
      </c>
      <c r="C11">
        <v>0.32851481575753394</v>
      </c>
    </row>
    <row r="12" spans="1:8" x14ac:dyDescent="0.25">
      <c r="A12" t="s">
        <v>4</v>
      </c>
      <c r="B12">
        <v>0.15342624784100686</v>
      </c>
      <c r="C12">
        <v>0.35863650532254449</v>
      </c>
    </row>
    <row r="13" spans="1:8" x14ac:dyDescent="0.25">
      <c r="A13" t="s">
        <v>5</v>
      </c>
      <c r="B13">
        <v>0.19979437854623439</v>
      </c>
      <c r="C13">
        <v>0.33763086208730453</v>
      </c>
    </row>
    <row r="17" spans="1:3" x14ac:dyDescent="0.25">
      <c r="A17" s="11" t="s">
        <v>0</v>
      </c>
      <c r="B17" t="s">
        <v>8</v>
      </c>
      <c r="C17" t="s">
        <v>9</v>
      </c>
    </row>
    <row r="18" spans="1:3" x14ac:dyDescent="0.25">
      <c r="A18" t="s">
        <v>3</v>
      </c>
      <c r="B18">
        <v>29</v>
      </c>
      <c r="C18">
        <v>28</v>
      </c>
    </row>
    <row r="19" spans="1:3" x14ac:dyDescent="0.25">
      <c r="A19" t="s">
        <v>4</v>
      </c>
      <c r="B19">
        <v>23</v>
      </c>
      <c r="C19">
        <v>21</v>
      </c>
    </row>
    <row r="20" spans="1:3" x14ac:dyDescent="0.25">
      <c r="A20" t="s">
        <v>5</v>
      </c>
      <c r="B20">
        <v>52</v>
      </c>
      <c r="C20">
        <v>49</v>
      </c>
    </row>
    <row r="24" spans="1:3" x14ac:dyDescent="0.25">
      <c r="A24" t="s">
        <v>0</v>
      </c>
      <c r="B24" t="s">
        <v>8</v>
      </c>
      <c r="C24" t="s">
        <v>9</v>
      </c>
    </row>
    <row r="25" spans="1:3" x14ac:dyDescent="0.25">
      <c r="A25" t="s">
        <v>3</v>
      </c>
      <c r="B25">
        <f>B11/SQRT(B18)</f>
        <v>4.0097965740656855E-2</v>
      </c>
      <c r="C25">
        <f>C11/SQRT(C18)</f>
        <v>6.2083464606759842E-2</v>
      </c>
    </row>
    <row r="26" spans="1:3" x14ac:dyDescent="0.25">
      <c r="A26" t="s">
        <v>4</v>
      </c>
      <c r="B26">
        <f>B12/SQRT(B19)</f>
        <v>3.1991584169543077E-2</v>
      </c>
      <c r="C26">
        <f>C12/SQRT(C19)</f>
        <v>7.8260901553094911E-2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68C8-CE3D-4E31-87D0-E7B988361858}">
  <dimension ref="A1:AD53"/>
  <sheetViews>
    <sheetView zoomScale="70" zoomScaleNormal="70" workbookViewId="0">
      <selection activeCell="F2" sqref="F2"/>
    </sheetView>
  </sheetViews>
  <sheetFormatPr defaultRowHeight="15" x14ac:dyDescent="0.25"/>
  <cols>
    <col min="1" max="1" width="12.85546875" customWidth="1"/>
    <col min="2" max="2" width="21.28515625" customWidth="1"/>
    <col min="7" max="7" width="11.42578125" customWidth="1"/>
    <col min="9" max="9" width="11.42578125" customWidth="1"/>
    <col min="10" max="10" width="18.85546875" customWidth="1"/>
    <col min="19" max="19" width="19.5703125" bestFit="1" customWidth="1"/>
    <col min="20" max="20" width="23.140625" bestFit="1" customWidth="1"/>
    <col min="21" max="21" width="24.5703125" bestFit="1" customWidth="1"/>
    <col min="22" max="22" width="23.140625" bestFit="1" customWidth="1"/>
    <col min="23" max="26" width="24.85546875" bestFit="1" customWidth="1"/>
    <col min="27" max="27" width="29.28515625" bestFit="1" customWidth="1"/>
    <col min="28" max="28" width="30.85546875" bestFit="1" customWidth="1"/>
    <col min="29" max="29" width="29.28515625" bestFit="1" customWidth="1"/>
    <col min="30" max="30" width="31.42578125" bestFit="1" customWidth="1"/>
  </cols>
  <sheetData>
    <row r="1" spans="1:30" x14ac:dyDescent="0.25">
      <c r="A1" t="s">
        <v>10</v>
      </c>
      <c r="B1" t="s">
        <v>11</v>
      </c>
      <c r="C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113</v>
      </c>
      <c r="I1" t="s">
        <v>116</v>
      </c>
      <c r="J1" t="s">
        <v>124</v>
      </c>
      <c r="K1" t="s">
        <v>16</v>
      </c>
    </row>
    <row r="2" spans="1:30" x14ac:dyDescent="0.25">
      <c r="A2" t="s">
        <v>59</v>
      </c>
      <c r="B2" t="s">
        <v>52</v>
      </c>
      <c r="C2" t="s">
        <v>4</v>
      </c>
      <c r="D2">
        <v>54</v>
      </c>
      <c r="E2">
        <v>2.0719999999999999E-2</v>
      </c>
      <c r="F2" s="5">
        <v>9.0000000000000302E-2</v>
      </c>
      <c r="G2" s="5">
        <v>0.12999999999999945</v>
      </c>
      <c r="H2" s="7">
        <v>0.44666666666666721</v>
      </c>
      <c r="I2" s="12">
        <v>2.9999999999999361E-2</v>
      </c>
      <c r="J2" s="12">
        <f t="shared" ref="J2:J33" si="0">AVERAGE(F2:I2)</f>
        <v>0.17416666666666658</v>
      </c>
      <c r="S2" s="11" t="s">
        <v>117</v>
      </c>
    </row>
    <row r="3" spans="1:30" x14ac:dyDescent="0.25">
      <c r="A3" t="s">
        <v>51</v>
      </c>
      <c r="B3" t="s">
        <v>52</v>
      </c>
      <c r="C3" t="s">
        <v>4</v>
      </c>
      <c r="D3">
        <v>50</v>
      </c>
      <c r="E3">
        <v>2.445E-2</v>
      </c>
      <c r="F3" s="5">
        <v>6.333333333333302E-2</v>
      </c>
      <c r="G3" s="6">
        <v>0.20666666666666611</v>
      </c>
      <c r="H3" s="14"/>
      <c r="I3" s="14"/>
      <c r="J3" s="12">
        <f t="shared" si="0"/>
        <v>0.13499999999999956</v>
      </c>
      <c r="S3" t="s">
        <v>3</v>
      </c>
      <c r="W3" t="s">
        <v>4</v>
      </c>
      <c r="AA3" t="s">
        <v>118</v>
      </c>
      <c r="AB3" t="s">
        <v>119</v>
      </c>
      <c r="AC3" t="s">
        <v>120</v>
      </c>
      <c r="AD3" t="s">
        <v>122</v>
      </c>
    </row>
    <row r="4" spans="1:30" x14ac:dyDescent="0.25">
      <c r="A4" t="s">
        <v>54</v>
      </c>
      <c r="B4" t="s">
        <v>52</v>
      </c>
      <c r="C4" t="s">
        <v>4</v>
      </c>
      <c r="D4">
        <v>24</v>
      </c>
      <c r="E4">
        <v>2.5610000000000001E-2</v>
      </c>
      <c r="F4" s="6">
        <v>0.23333333333333339</v>
      </c>
      <c r="G4" s="5">
        <v>1.6666666666666607E-2</v>
      </c>
      <c r="H4" s="6">
        <v>0.11666666666666625</v>
      </c>
      <c r="I4" s="12">
        <v>7.333333333333325E-2</v>
      </c>
      <c r="J4" s="12">
        <f t="shared" si="0"/>
        <v>0.10999999999999988</v>
      </c>
      <c r="S4" t="s">
        <v>1</v>
      </c>
      <c r="T4" t="s">
        <v>2</v>
      </c>
      <c r="U4" t="s">
        <v>121</v>
      </c>
      <c r="V4" t="s">
        <v>123</v>
      </c>
      <c r="W4" t="s">
        <v>1</v>
      </c>
      <c r="X4" t="s">
        <v>2</v>
      </c>
      <c r="Y4" t="s">
        <v>121</v>
      </c>
      <c r="Z4" t="s">
        <v>123</v>
      </c>
    </row>
    <row r="5" spans="1:30" x14ac:dyDescent="0.25">
      <c r="A5" t="s">
        <v>58</v>
      </c>
      <c r="B5" t="s">
        <v>52</v>
      </c>
      <c r="C5" t="s">
        <v>4</v>
      </c>
      <c r="D5">
        <v>15</v>
      </c>
      <c r="E5">
        <v>2.9219999999999999E-2</v>
      </c>
      <c r="F5" s="4">
        <v>-3.0000000000000249E-2</v>
      </c>
      <c r="G5" s="7">
        <v>0.38333333333333375</v>
      </c>
      <c r="H5" s="6">
        <v>0.23666666666666636</v>
      </c>
      <c r="I5" s="4">
        <v>-6.6666666666659324E-3</v>
      </c>
      <c r="J5" s="12">
        <f t="shared" si="0"/>
        <v>0.14583333333333348</v>
      </c>
      <c r="S5" s="15">
        <v>0.30620689655172417</v>
      </c>
      <c r="T5" s="15">
        <v>0.34838095238095246</v>
      </c>
      <c r="U5" s="15">
        <v>0.13653333333333348</v>
      </c>
      <c r="V5" s="15">
        <v>4.1428571428571474E-2</v>
      </c>
      <c r="W5" s="15">
        <v>0.17753623188405807</v>
      </c>
      <c r="X5" s="15">
        <v>0.31888888888888889</v>
      </c>
      <c r="Y5" s="15">
        <v>0.20203703703703713</v>
      </c>
      <c r="Z5" s="15">
        <v>7.074074074074084E-2</v>
      </c>
      <c r="AA5" s="15">
        <v>0.24929487179487178</v>
      </c>
      <c r="AB5" s="15">
        <v>0.3357414965986395</v>
      </c>
      <c r="AC5" s="15">
        <v>0.16395348837209311</v>
      </c>
      <c r="AD5" s="15">
        <v>5.495726495726503E-2</v>
      </c>
    </row>
    <row r="6" spans="1:30" x14ac:dyDescent="0.25">
      <c r="A6" t="s">
        <v>56</v>
      </c>
      <c r="B6" t="s">
        <v>52</v>
      </c>
      <c r="C6" t="s">
        <v>4</v>
      </c>
      <c r="D6">
        <v>14</v>
      </c>
      <c r="E6">
        <v>3.2030000000000003E-2</v>
      </c>
      <c r="F6" s="5">
        <v>0.18333333333333313</v>
      </c>
      <c r="G6" s="9">
        <v>-0.52666666666666684</v>
      </c>
      <c r="H6" s="4">
        <v>-2.6666666666667282E-2</v>
      </c>
      <c r="I6" s="12">
        <v>0.18333333333333357</v>
      </c>
      <c r="J6" s="8">
        <f t="shared" si="0"/>
        <v>-4.6666666666666856E-2</v>
      </c>
    </row>
    <row r="7" spans="1:30" x14ac:dyDescent="0.25">
      <c r="A7" t="s">
        <v>57</v>
      </c>
      <c r="B7" t="s">
        <v>52</v>
      </c>
      <c r="C7" t="s">
        <v>4</v>
      </c>
      <c r="D7">
        <v>48</v>
      </c>
      <c r="E7">
        <v>3.524E-2</v>
      </c>
      <c r="F7" s="6">
        <v>0.21333333333333293</v>
      </c>
      <c r="G7" s="6">
        <v>0.21666666666666679</v>
      </c>
      <c r="H7" s="5">
        <v>1.3333333333332753E-2</v>
      </c>
      <c r="I7" s="12">
        <v>0.12666666666666693</v>
      </c>
      <c r="J7" s="12">
        <f t="shared" si="0"/>
        <v>0.14249999999999985</v>
      </c>
    </row>
    <row r="8" spans="1:30" x14ac:dyDescent="0.25">
      <c r="A8" t="s">
        <v>55</v>
      </c>
      <c r="B8" t="s">
        <v>52</v>
      </c>
      <c r="C8" t="s">
        <v>4</v>
      </c>
      <c r="D8">
        <v>5</v>
      </c>
      <c r="E8">
        <v>3.6839999999999998E-2</v>
      </c>
      <c r="F8" s="5">
        <v>0.1733333333333329</v>
      </c>
      <c r="G8" s="10" t="s">
        <v>30</v>
      </c>
      <c r="H8" s="14"/>
      <c r="I8" s="14"/>
      <c r="J8" s="12">
        <f t="shared" si="0"/>
        <v>0.1733333333333329</v>
      </c>
    </row>
    <row r="9" spans="1:30" x14ac:dyDescent="0.25">
      <c r="A9" t="s">
        <v>53</v>
      </c>
      <c r="B9" t="s">
        <v>52</v>
      </c>
      <c r="C9" t="s">
        <v>4</v>
      </c>
      <c r="D9">
        <v>57</v>
      </c>
      <c r="E9">
        <v>3.9050000000000001E-2</v>
      </c>
      <c r="F9" s="7">
        <v>0.33999999999999986</v>
      </c>
      <c r="G9" s="7">
        <v>0.55666666666666664</v>
      </c>
      <c r="H9" s="5">
        <v>2.3333333333333428E-2</v>
      </c>
      <c r="I9" s="12">
        <v>0.11666666666666625</v>
      </c>
      <c r="J9" s="7">
        <f t="shared" si="0"/>
        <v>0.25916666666666655</v>
      </c>
    </row>
    <row r="10" spans="1:30" x14ac:dyDescent="0.25">
      <c r="A10" t="s">
        <v>71</v>
      </c>
      <c r="B10" t="s">
        <v>61</v>
      </c>
      <c r="C10" t="s">
        <v>4</v>
      </c>
      <c r="D10">
        <v>51</v>
      </c>
      <c r="E10">
        <v>1.345E-2</v>
      </c>
      <c r="F10" s="5">
        <v>0.16333333333333355</v>
      </c>
      <c r="G10" s="7">
        <v>0.32999999999999963</v>
      </c>
      <c r="H10" s="5">
        <v>3.3333333333333659E-2</v>
      </c>
      <c r="I10" s="4">
        <v>-1.3333333333333197E-2</v>
      </c>
      <c r="J10" s="12">
        <f t="shared" si="0"/>
        <v>0.12833333333333341</v>
      </c>
    </row>
    <row r="11" spans="1:30" x14ac:dyDescent="0.25">
      <c r="A11" t="s">
        <v>64</v>
      </c>
      <c r="B11" t="s">
        <v>61</v>
      </c>
      <c r="C11" t="s">
        <v>4</v>
      </c>
      <c r="D11">
        <v>1</v>
      </c>
      <c r="E11">
        <v>2.3709999999999998E-2</v>
      </c>
      <c r="F11" s="7">
        <v>0.36333333333333329</v>
      </c>
      <c r="G11" s="5">
        <v>0.17666666666666675</v>
      </c>
      <c r="H11" s="7">
        <v>0.37333333333333352</v>
      </c>
      <c r="I11" s="12">
        <v>8.0000000000000071E-2</v>
      </c>
      <c r="J11" s="7">
        <f t="shared" si="0"/>
        <v>0.24833333333333341</v>
      </c>
    </row>
    <row r="12" spans="1:30" x14ac:dyDescent="0.25">
      <c r="A12" t="s">
        <v>72</v>
      </c>
      <c r="B12" t="s">
        <v>61</v>
      </c>
      <c r="C12" t="s">
        <v>4</v>
      </c>
      <c r="D12">
        <v>45</v>
      </c>
      <c r="E12">
        <v>2.418E-2</v>
      </c>
      <c r="F12" s="6">
        <v>0.21333333333333337</v>
      </c>
      <c r="G12" s="9">
        <v>-0.41666666666666696</v>
      </c>
      <c r="H12" s="5">
        <v>3.3333333333334103E-2</v>
      </c>
      <c r="I12" s="12">
        <v>2.6666666666667282E-2</v>
      </c>
      <c r="J12" s="8">
        <f t="shared" si="0"/>
        <v>-3.5833333333333051E-2</v>
      </c>
    </row>
    <row r="13" spans="1:30" x14ac:dyDescent="0.25">
      <c r="A13" t="s">
        <v>66</v>
      </c>
      <c r="B13" t="s">
        <v>61</v>
      </c>
      <c r="C13" t="s">
        <v>4</v>
      </c>
      <c r="D13">
        <v>13</v>
      </c>
      <c r="E13">
        <v>2.7879999999999999E-2</v>
      </c>
      <c r="F13" s="5">
        <v>9.3333333333333712E-2</v>
      </c>
      <c r="G13" s="7">
        <v>0.77333333333333298</v>
      </c>
      <c r="H13" s="7">
        <v>0.41999999999999948</v>
      </c>
      <c r="I13" s="12">
        <v>6.6666666666667318E-2</v>
      </c>
      <c r="J13" s="7">
        <f t="shared" si="0"/>
        <v>0.33833333333333337</v>
      </c>
      <c r="K13" t="s">
        <v>67</v>
      </c>
    </row>
    <row r="14" spans="1:30" x14ac:dyDescent="0.25">
      <c r="A14" t="s">
        <v>60</v>
      </c>
      <c r="B14" t="s">
        <v>61</v>
      </c>
      <c r="C14" t="s">
        <v>4</v>
      </c>
      <c r="D14">
        <v>11</v>
      </c>
      <c r="E14">
        <v>2.8000000000000001E-2</v>
      </c>
      <c r="F14" s="5">
        <v>5.3333333333333677E-2</v>
      </c>
      <c r="G14" s="6">
        <v>0.16999999999999993</v>
      </c>
      <c r="H14" s="7">
        <v>0.41000000000000014</v>
      </c>
      <c r="I14" s="4">
        <v>-3.0000000000000249E-2</v>
      </c>
      <c r="J14" s="12">
        <f t="shared" si="0"/>
        <v>0.15083333333333337</v>
      </c>
    </row>
    <row r="15" spans="1:30" x14ac:dyDescent="0.25">
      <c r="A15" t="s">
        <v>70</v>
      </c>
      <c r="B15" t="s">
        <v>61</v>
      </c>
      <c r="C15" t="s">
        <v>4</v>
      </c>
      <c r="D15">
        <v>23</v>
      </c>
      <c r="E15">
        <v>2.8799999999999999E-2</v>
      </c>
      <c r="F15" s="5">
        <v>0.13333333333333375</v>
      </c>
      <c r="G15" s="5">
        <v>0.17999999999999927</v>
      </c>
      <c r="H15" s="7">
        <v>0.39333333333333353</v>
      </c>
      <c r="I15" s="12">
        <v>0.10666666666666691</v>
      </c>
      <c r="J15" s="7">
        <f t="shared" si="0"/>
        <v>0.20333333333333337</v>
      </c>
    </row>
    <row r="16" spans="1:30" x14ac:dyDescent="0.25">
      <c r="A16" t="s">
        <v>68</v>
      </c>
      <c r="B16" t="s">
        <v>61</v>
      </c>
      <c r="C16" t="s">
        <v>4</v>
      </c>
      <c r="D16">
        <v>9</v>
      </c>
      <c r="E16">
        <v>3.0079999999999999E-2</v>
      </c>
      <c r="F16" s="7">
        <v>0.47000000000000108</v>
      </c>
      <c r="G16" s="13" t="s">
        <v>30</v>
      </c>
      <c r="H16" s="14"/>
      <c r="I16" s="14"/>
      <c r="J16" s="7">
        <f t="shared" si="0"/>
        <v>0.47000000000000108</v>
      </c>
      <c r="K16" t="s">
        <v>69</v>
      </c>
    </row>
    <row r="17" spans="1:16" x14ac:dyDescent="0.25">
      <c r="A17" t="s">
        <v>63</v>
      </c>
      <c r="B17" t="s">
        <v>61</v>
      </c>
      <c r="C17" t="s">
        <v>4</v>
      </c>
      <c r="D17">
        <v>22</v>
      </c>
      <c r="E17">
        <v>3.075E-2</v>
      </c>
      <c r="F17" s="5">
        <v>8.9999999999999858E-2</v>
      </c>
      <c r="G17" s="7">
        <v>0.65000000000000036</v>
      </c>
      <c r="H17" s="5">
        <v>2.0000000000000018E-2</v>
      </c>
      <c r="I17" s="14"/>
      <c r="J17" s="7">
        <f t="shared" si="0"/>
        <v>0.25333333333333341</v>
      </c>
    </row>
    <row r="18" spans="1:16" x14ac:dyDescent="0.25">
      <c r="A18" t="s">
        <v>65</v>
      </c>
      <c r="B18" t="s">
        <v>61</v>
      </c>
      <c r="C18" t="s">
        <v>4</v>
      </c>
      <c r="D18">
        <v>58</v>
      </c>
      <c r="E18">
        <v>3.1699999999999999E-2</v>
      </c>
      <c r="F18" s="7">
        <v>0.29666666666666686</v>
      </c>
      <c r="G18" s="5">
        <v>8.0000000000000959E-2</v>
      </c>
      <c r="H18" s="7">
        <v>0.3966666666666665</v>
      </c>
      <c r="I18" s="12">
        <v>4.6666666666665968E-2</v>
      </c>
      <c r="J18" s="7">
        <f t="shared" si="0"/>
        <v>0.20500000000000007</v>
      </c>
    </row>
    <row r="19" spans="1:16" x14ac:dyDescent="0.25">
      <c r="A19" t="s">
        <v>62</v>
      </c>
      <c r="B19" t="s">
        <v>61</v>
      </c>
      <c r="C19" t="s">
        <v>4</v>
      </c>
      <c r="D19">
        <v>38</v>
      </c>
      <c r="E19">
        <v>3.4569999999999997E-2</v>
      </c>
      <c r="F19" s="4">
        <v>-8.9999999999999858E-2</v>
      </c>
      <c r="G19" s="5">
        <v>7.3333333333334139E-2</v>
      </c>
      <c r="H19" s="5">
        <v>9.9999999999997868E-3</v>
      </c>
      <c r="I19" s="12">
        <v>7.6666666666667993E-2</v>
      </c>
      <c r="J19" s="12">
        <f t="shared" si="0"/>
        <v>1.7500000000000515E-2</v>
      </c>
    </row>
    <row r="20" spans="1:16" x14ac:dyDescent="0.25">
      <c r="A20" t="s">
        <v>78</v>
      </c>
      <c r="B20" t="s">
        <v>74</v>
      </c>
      <c r="C20" t="s">
        <v>4</v>
      </c>
      <c r="D20">
        <v>37</v>
      </c>
      <c r="E20">
        <v>1.8290000000000001E-2</v>
      </c>
      <c r="F20" s="5">
        <v>8.9999999999999858E-2</v>
      </c>
      <c r="G20" s="7">
        <v>1.3266666666666667</v>
      </c>
      <c r="H20" s="6">
        <v>0.14333333333333398</v>
      </c>
      <c r="I20" s="7">
        <v>0.22666666666666657</v>
      </c>
      <c r="J20" s="7">
        <f t="shared" si="0"/>
        <v>0.44666666666666677</v>
      </c>
    </row>
    <row r="21" spans="1:16" x14ac:dyDescent="0.25">
      <c r="A21" t="s">
        <v>73</v>
      </c>
      <c r="B21" t="s">
        <v>74</v>
      </c>
      <c r="C21" t="s">
        <v>4</v>
      </c>
      <c r="D21">
        <v>26</v>
      </c>
      <c r="E21">
        <v>3.5610000000000003E-2</v>
      </c>
      <c r="F21" s="6">
        <v>0.23666666666666725</v>
      </c>
      <c r="G21" s="7">
        <v>0.55333333333333279</v>
      </c>
      <c r="H21" s="14"/>
      <c r="I21" s="14"/>
      <c r="J21" s="7">
        <f t="shared" si="0"/>
        <v>0.39500000000000002</v>
      </c>
    </row>
    <row r="22" spans="1:16" x14ac:dyDescent="0.25">
      <c r="A22" t="s">
        <v>76</v>
      </c>
      <c r="B22" t="s">
        <v>74</v>
      </c>
      <c r="C22" t="s">
        <v>4</v>
      </c>
      <c r="D22">
        <v>25</v>
      </c>
      <c r="E22">
        <v>4.0050000000000002E-2</v>
      </c>
      <c r="F22" s="7">
        <v>0.55666666666666664</v>
      </c>
      <c r="G22" s="7">
        <v>0.37666666666666782</v>
      </c>
      <c r="H22" s="7">
        <v>0.48666666666666725</v>
      </c>
      <c r="I22" s="12">
        <v>2.333333333333254E-2</v>
      </c>
      <c r="J22" s="7">
        <f t="shared" si="0"/>
        <v>0.36083333333333356</v>
      </c>
    </row>
    <row r="23" spans="1:16" x14ac:dyDescent="0.25">
      <c r="A23" t="s">
        <v>75</v>
      </c>
      <c r="B23" t="s">
        <v>74</v>
      </c>
      <c r="C23" t="s">
        <v>4</v>
      </c>
      <c r="D23">
        <v>56</v>
      </c>
      <c r="E23">
        <v>4.0160000000000001E-2</v>
      </c>
      <c r="F23" s="5">
        <v>1.3333333333333641E-2</v>
      </c>
      <c r="G23" s="7">
        <v>0.89666666666666739</v>
      </c>
      <c r="H23" s="14"/>
      <c r="I23" s="12">
        <v>5.6666666666666643E-2</v>
      </c>
      <c r="J23" s="7">
        <f t="shared" si="0"/>
        <v>0.32222222222222258</v>
      </c>
    </row>
    <row r="24" spans="1:16" x14ac:dyDescent="0.25">
      <c r="A24" t="s">
        <v>77</v>
      </c>
      <c r="B24" t="s">
        <v>74</v>
      </c>
      <c r="C24" t="s">
        <v>4</v>
      </c>
      <c r="D24">
        <v>33</v>
      </c>
      <c r="E24">
        <v>4.2349999999999999E-2</v>
      </c>
      <c r="F24" s="5">
        <v>0.13333333333333375</v>
      </c>
      <c r="G24" s="7">
        <v>0.543333333333333</v>
      </c>
      <c r="H24" s="6">
        <v>0.10666666666666735</v>
      </c>
      <c r="I24" s="12">
        <v>8.3333333333333925E-2</v>
      </c>
      <c r="J24" s="7">
        <f t="shared" si="0"/>
        <v>0.21666666666666701</v>
      </c>
    </row>
    <row r="25" spans="1:16" x14ac:dyDescent="0.25">
      <c r="A25" t="s">
        <v>29</v>
      </c>
      <c r="B25" t="s">
        <v>18</v>
      </c>
      <c r="C25" t="s">
        <v>3</v>
      </c>
      <c r="D25">
        <v>53</v>
      </c>
      <c r="E25">
        <v>2.8400000000000002E-2</v>
      </c>
      <c r="F25" s="5">
        <v>8.0000000000000071E-2</v>
      </c>
      <c r="G25" s="10" t="s">
        <v>30</v>
      </c>
      <c r="H25" s="14"/>
      <c r="I25" s="14"/>
      <c r="J25" s="12">
        <f t="shared" si="0"/>
        <v>8.0000000000000071E-2</v>
      </c>
    </row>
    <row r="26" spans="1:16" x14ac:dyDescent="0.25">
      <c r="A26" t="s">
        <v>17</v>
      </c>
      <c r="B26" t="s">
        <v>18</v>
      </c>
      <c r="C26" t="s">
        <v>3</v>
      </c>
      <c r="D26">
        <v>12</v>
      </c>
      <c r="E26">
        <v>2.8840000000000001E-2</v>
      </c>
      <c r="F26" s="5">
        <v>2.6666666666667282E-2</v>
      </c>
      <c r="G26" s="5">
        <v>6.666666666666643E-2</v>
      </c>
      <c r="H26" s="14"/>
      <c r="I26" s="14"/>
      <c r="J26" s="12">
        <f t="shared" si="0"/>
        <v>4.6666666666666856E-2</v>
      </c>
    </row>
    <row r="27" spans="1:16" x14ac:dyDescent="0.25">
      <c r="A27" t="s">
        <v>24</v>
      </c>
      <c r="B27" t="s">
        <v>18</v>
      </c>
      <c r="C27" t="s">
        <v>3</v>
      </c>
      <c r="D27">
        <v>49</v>
      </c>
      <c r="E27">
        <v>3.0599999999999999E-2</v>
      </c>
      <c r="F27" s="5">
        <v>1.6666666666666607E-2</v>
      </c>
      <c r="G27" s="7">
        <v>0.4066666666666654</v>
      </c>
      <c r="H27" s="7">
        <v>0.58333333333333304</v>
      </c>
      <c r="I27" s="12">
        <v>9.6666666666667567E-2</v>
      </c>
      <c r="J27" s="7">
        <f t="shared" si="0"/>
        <v>0.27583333333333315</v>
      </c>
    </row>
    <row r="28" spans="1:16" x14ac:dyDescent="0.25">
      <c r="A28" t="s">
        <v>25</v>
      </c>
      <c r="B28" t="s">
        <v>18</v>
      </c>
      <c r="C28" t="s">
        <v>3</v>
      </c>
      <c r="D28">
        <v>60</v>
      </c>
      <c r="E28">
        <v>3.0810000000000001E-2</v>
      </c>
      <c r="F28" s="5">
        <v>9.666666666666579E-2</v>
      </c>
      <c r="G28" s="5">
        <v>6.666666666666643E-2</v>
      </c>
      <c r="H28" s="7">
        <v>0.40000000000000036</v>
      </c>
      <c r="I28" s="4">
        <v>-9.9999999999988987E-3</v>
      </c>
      <c r="J28" s="12">
        <f t="shared" si="0"/>
        <v>0.13833333333333342</v>
      </c>
      <c r="P28" s="3"/>
    </row>
    <row r="29" spans="1:16" x14ac:dyDescent="0.25">
      <c r="A29" t="s">
        <v>21</v>
      </c>
      <c r="B29" t="s">
        <v>18</v>
      </c>
      <c r="C29" t="s">
        <v>3</v>
      </c>
      <c r="D29">
        <v>3</v>
      </c>
      <c r="E29">
        <v>3.2239999999999998E-2</v>
      </c>
      <c r="F29" s="5">
        <v>3.3333333333333215E-2</v>
      </c>
      <c r="G29" s="7">
        <v>0.61333333333333373</v>
      </c>
      <c r="H29" s="5">
        <v>3.3333333333333215E-2</v>
      </c>
      <c r="I29" s="12">
        <v>5.0000000000000711E-2</v>
      </c>
      <c r="J29" s="12">
        <f t="shared" si="0"/>
        <v>0.18250000000000022</v>
      </c>
    </row>
    <row r="30" spans="1:16" x14ac:dyDescent="0.25">
      <c r="A30" t="s">
        <v>28</v>
      </c>
      <c r="B30" t="s">
        <v>18</v>
      </c>
      <c r="C30" t="s">
        <v>3</v>
      </c>
      <c r="D30">
        <v>7</v>
      </c>
      <c r="E30">
        <v>3.6720000000000003E-2</v>
      </c>
      <c r="F30" s="7">
        <v>0.41666666666666696</v>
      </c>
      <c r="G30" s="7">
        <v>0.41999999999999993</v>
      </c>
      <c r="H30" s="4">
        <v>-1.9999999999999574E-2</v>
      </c>
      <c r="I30" s="12">
        <v>3.3333333333333215E-2</v>
      </c>
      <c r="J30" s="7">
        <f t="shared" si="0"/>
        <v>0.21250000000000013</v>
      </c>
    </row>
    <row r="31" spans="1:16" x14ac:dyDescent="0.25">
      <c r="A31" t="s">
        <v>19</v>
      </c>
      <c r="B31" t="s">
        <v>18</v>
      </c>
      <c r="C31" t="s">
        <v>3</v>
      </c>
      <c r="D31">
        <v>35</v>
      </c>
      <c r="E31">
        <v>3.7920000000000002E-2</v>
      </c>
      <c r="F31" s="5">
        <v>0.16000000000000103</v>
      </c>
      <c r="G31" s="8">
        <v>-0.10666666666666647</v>
      </c>
      <c r="H31" s="4">
        <v>-0.12666666666666693</v>
      </c>
      <c r="I31" s="12">
        <v>2.6666666666666394E-2</v>
      </c>
      <c r="J31" s="8">
        <f t="shared" si="0"/>
        <v>-1.1666666666666492E-2</v>
      </c>
    </row>
    <row r="32" spans="1:16" x14ac:dyDescent="0.25">
      <c r="A32" t="s">
        <v>27</v>
      </c>
      <c r="B32" t="s">
        <v>18</v>
      </c>
      <c r="C32" t="s">
        <v>3</v>
      </c>
      <c r="D32">
        <v>61</v>
      </c>
      <c r="E32">
        <v>4.5400000000000003E-2</v>
      </c>
      <c r="F32" s="7">
        <v>0.65333333333333332</v>
      </c>
      <c r="G32" s="7">
        <v>0.38666666666666583</v>
      </c>
      <c r="H32" s="5">
        <v>4.333333333333389E-2</v>
      </c>
      <c r="I32" s="7">
        <v>0.27000000000000046</v>
      </c>
      <c r="J32" s="7">
        <f t="shared" si="0"/>
        <v>0.33833333333333337</v>
      </c>
    </row>
    <row r="33" spans="1:11" x14ac:dyDescent="0.25">
      <c r="A33" t="s">
        <v>26</v>
      </c>
      <c r="B33" t="s">
        <v>18</v>
      </c>
      <c r="C33" t="s">
        <v>3</v>
      </c>
      <c r="D33">
        <v>8</v>
      </c>
      <c r="E33">
        <v>4.7100000000000003E-2</v>
      </c>
      <c r="F33" s="6">
        <v>0.20999999999999996</v>
      </c>
      <c r="G33" s="7">
        <v>1.0133333333333345</v>
      </c>
      <c r="H33" s="5">
        <v>9.3333333333333712E-2</v>
      </c>
      <c r="I33" s="14"/>
      <c r="J33" s="7">
        <f t="shared" si="0"/>
        <v>0.43888888888888938</v>
      </c>
    </row>
    <row r="34" spans="1:11" x14ac:dyDescent="0.25">
      <c r="A34" t="s">
        <v>22</v>
      </c>
      <c r="B34" t="s">
        <v>18</v>
      </c>
      <c r="C34" t="s">
        <v>3</v>
      </c>
      <c r="D34">
        <v>4</v>
      </c>
      <c r="E34">
        <v>4.8800000000000003E-2</v>
      </c>
      <c r="F34" s="6">
        <v>0.21666666666666679</v>
      </c>
      <c r="G34" s="6">
        <v>0.24000000000000021</v>
      </c>
      <c r="H34" s="5">
        <v>6.3333333333333464E-2</v>
      </c>
      <c r="I34" s="12">
        <v>3.0000000000000249E-2</v>
      </c>
      <c r="J34" s="12">
        <f t="shared" ref="J34:J53" si="1">AVERAGE(F34:I34)</f>
        <v>0.13750000000000018</v>
      </c>
      <c r="K34" t="s">
        <v>23</v>
      </c>
    </row>
    <row r="35" spans="1:11" x14ac:dyDescent="0.25">
      <c r="A35" t="s">
        <v>20</v>
      </c>
      <c r="B35" t="s">
        <v>18</v>
      </c>
      <c r="C35" t="s">
        <v>3</v>
      </c>
      <c r="D35">
        <v>36</v>
      </c>
      <c r="E35">
        <v>5.0999999999999997E-2</v>
      </c>
      <c r="F35" s="6">
        <v>0.22666666666666568</v>
      </c>
      <c r="G35" s="5">
        <v>0.11133333333333351</v>
      </c>
      <c r="H35" s="5">
        <v>7.0000000000001172E-2</v>
      </c>
      <c r="I35" s="4">
        <v>-3.6666666666667069E-2</v>
      </c>
      <c r="J35" s="12">
        <f t="shared" si="1"/>
        <v>9.2833333333333323E-2</v>
      </c>
    </row>
    <row r="36" spans="1:11" x14ac:dyDescent="0.25">
      <c r="A36" t="s">
        <v>33</v>
      </c>
      <c r="B36" t="s">
        <v>32</v>
      </c>
      <c r="C36" t="s">
        <v>3</v>
      </c>
      <c r="D36">
        <v>16</v>
      </c>
      <c r="E36">
        <v>2.477E-2</v>
      </c>
      <c r="F36" s="4">
        <v>-2.3333333333333428E-2</v>
      </c>
      <c r="G36" s="7">
        <v>0.3066666666666662</v>
      </c>
      <c r="H36" s="4">
        <v>-4.3333333333333002E-2</v>
      </c>
      <c r="I36" s="12">
        <v>6.0000000000000497E-2</v>
      </c>
      <c r="J36" s="12">
        <f t="shared" si="1"/>
        <v>7.5000000000000067E-2</v>
      </c>
    </row>
    <row r="37" spans="1:11" x14ac:dyDescent="0.25">
      <c r="A37" t="s">
        <v>36</v>
      </c>
      <c r="B37" t="s">
        <v>32</v>
      </c>
      <c r="C37" t="s">
        <v>3</v>
      </c>
      <c r="D37">
        <v>59</v>
      </c>
      <c r="E37">
        <v>3.6179999999999997E-2</v>
      </c>
      <c r="F37" s="7">
        <v>0.35999999999999943</v>
      </c>
      <c r="G37" s="7">
        <v>0.87333333333333396</v>
      </c>
      <c r="H37" s="4">
        <v>-2.0000000000000462E-2</v>
      </c>
      <c r="I37" s="14"/>
      <c r="J37" s="7">
        <f t="shared" si="1"/>
        <v>0.40444444444444433</v>
      </c>
    </row>
    <row r="38" spans="1:11" x14ac:dyDescent="0.25">
      <c r="A38" t="s">
        <v>38</v>
      </c>
      <c r="B38" t="s">
        <v>32</v>
      </c>
      <c r="C38" t="s">
        <v>3</v>
      </c>
      <c r="D38">
        <v>10</v>
      </c>
      <c r="E38">
        <v>3.7920000000000002E-2</v>
      </c>
      <c r="F38" s="7">
        <v>0.32666666666666577</v>
      </c>
      <c r="G38" s="7">
        <v>0.22666666666666657</v>
      </c>
      <c r="H38" s="5">
        <v>5.0000000000000711E-2</v>
      </c>
      <c r="I38" s="12">
        <v>0.11666666666666625</v>
      </c>
      <c r="J38" s="12">
        <f t="shared" si="1"/>
        <v>0.17999999999999983</v>
      </c>
    </row>
    <row r="39" spans="1:11" x14ac:dyDescent="0.25">
      <c r="A39" t="s">
        <v>37</v>
      </c>
      <c r="B39" t="s">
        <v>32</v>
      </c>
      <c r="C39" t="s">
        <v>3</v>
      </c>
      <c r="D39">
        <v>20</v>
      </c>
      <c r="E39">
        <v>4.0770000000000001E-2</v>
      </c>
      <c r="F39" s="7">
        <v>0.43666666666666654</v>
      </c>
      <c r="G39" s="6">
        <v>0.23000000000000043</v>
      </c>
      <c r="H39" s="7">
        <v>0.38333333333333286</v>
      </c>
      <c r="I39" s="9">
        <v>-0.18666666666666654</v>
      </c>
      <c r="J39" s="7">
        <f t="shared" si="1"/>
        <v>0.21583333333333332</v>
      </c>
    </row>
    <row r="40" spans="1:11" x14ac:dyDescent="0.25">
      <c r="A40" t="s">
        <v>34</v>
      </c>
      <c r="B40" t="s">
        <v>32</v>
      </c>
      <c r="C40" t="s">
        <v>3</v>
      </c>
      <c r="D40">
        <v>32</v>
      </c>
      <c r="E40">
        <v>4.5999999999999999E-2</v>
      </c>
      <c r="F40" s="7">
        <v>0.88000000000000078</v>
      </c>
      <c r="G40" s="5">
        <v>8.6666666666666003E-2</v>
      </c>
      <c r="H40" s="6">
        <v>0.29333333333333389</v>
      </c>
      <c r="I40" s="14"/>
      <c r="J40" s="7">
        <f t="shared" si="1"/>
        <v>0.42000000000000021</v>
      </c>
    </row>
    <row r="41" spans="1:11" x14ac:dyDescent="0.25">
      <c r="A41" t="s">
        <v>39</v>
      </c>
      <c r="B41" t="s">
        <v>32</v>
      </c>
      <c r="C41" t="s">
        <v>3</v>
      </c>
      <c r="D41">
        <v>28</v>
      </c>
      <c r="E41">
        <v>4.6899999999999997E-2</v>
      </c>
      <c r="F41" s="7">
        <v>0.52000000000000046</v>
      </c>
      <c r="G41" s="7">
        <v>0.586666666666666</v>
      </c>
      <c r="H41" s="7">
        <v>0.50666666666666682</v>
      </c>
      <c r="I41" s="12">
        <v>8.0000000000000959E-2</v>
      </c>
      <c r="J41" s="7">
        <f t="shared" si="1"/>
        <v>0.42333333333333356</v>
      </c>
    </row>
    <row r="42" spans="1:11" x14ac:dyDescent="0.25">
      <c r="A42" t="s">
        <v>31</v>
      </c>
      <c r="B42" t="s">
        <v>32</v>
      </c>
      <c r="C42" t="s">
        <v>3</v>
      </c>
      <c r="D42">
        <v>6</v>
      </c>
      <c r="E42">
        <v>4.9070000000000003E-2</v>
      </c>
      <c r="F42" s="7">
        <v>0.36333333333333329</v>
      </c>
      <c r="G42" s="7">
        <v>0.41000000000000103</v>
      </c>
      <c r="H42" s="6">
        <v>0.13666666666666671</v>
      </c>
      <c r="I42" s="12">
        <v>5.6666666666666643E-2</v>
      </c>
      <c r="J42" s="7">
        <f t="shared" si="1"/>
        <v>0.24166666666666692</v>
      </c>
    </row>
    <row r="43" spans="1:11" x14ac:dyDescent="0.25">
      <c r="A43" t="s">
        <v>35</v>
      </c>
      <c r="B43" t="s">
        <v>32</v>
      </c>
      <c r="C43" t="s">
        <v>3</v>
      </c>
      <c r="D43">
        <v>62</v>
      </c>
      <c r="E43">
        <v>5.2780000000000001E-2</v>
      </c>
      <c r="F43" s="7">
        <v>0.40666666666666806</v>
      </c>
      <c r="G43" s="7">
        <v>0.35333333333333439</v>
      </c>
      <c r="H43" s="5">
        <v>9.9999999999997868E-3</v>
      </c>
      <c r="I43" s="12">
        <v>8.6666666666666892E-2</v>
      </c>
      <c r="J43" s="7">
        <f t="shared" si="1"/>
        <v>0.21416666666666728</v>
      </c>
    </row>
    <row r="44" spans="1:11" x14ac:dyDescent="0.25">
      <c r="A44" t="s">
        <v>42</v>
      </c>
      <c r="B44" t="s">
        <v>41</v>
      </c>
      <c r="C44" t="s">
        <v>3</v>
      </c>
      <c r="D44">
        <v>52</v>
      </c>
      <c r="E44">
        <v>2.8750000000000001E-2</v>
      </c>
      <c r="F44" s="7">
        <v>0.29999999999999982</v>
      </c>
      <c r="G44" s="5">
        <v>7.6666666666665328E-2</v>
      </c>
      <c r="H44" s="5">
        <v>0</v>
      </c>
      <c r="I44" s="4">
        <v>-6.6666666666668206E-3</v>
      </c>
      <c r="J44" s="12">
        <f t="shared" si="1"/>
        <v>9.2499999999999583E-2</v>
      </c>
    </row>
    <row r="45" spans="1:11" x14ac:dyDescent="0.25">
      <c r="A45" t="s">
        <v>43</v>
      </c>
      <c r="B45" t="s">
        <v>41</v>
      </c>
      <c r="C45" t="s">
        <v>3</v>
      </c>
      <c r="D45">
        <v>43</v>
      </c>
      <c r="E45">
        <v>3.1800000000000002E-2</v>
      </c>
      <c r="F45" s="7">
        <v>0.72333333333333272</v>
      </c>
      <c r="G45" s="7">
        <v>0.61666666666666714</v>
      </c>
      <c r="H45" s="4">
        <v>-1.9999999999999574E-2</v>
      </c>
      <c r="I45" s="9">
        <v>-0.29666666666666686</v>
      </c>
      <c r="J45" s="7">
        <f t="shared" si="1"/>
        <v>0.25583333333333336</v>
      </c>
    </row>
    <row r="46" spans="1:11" x14ac:dyDescent="0.25">
      <c r="A46" t="s">
        <v>44</v>
      </c>
      <c r="B46" t="s">
        <v>41</v>
      </c>
      <c r="C46" t="s">
        <v>3</v>
      </c>
      <c r="D46">
        <v>18</v>
      </c>
      <c r="E46">
        <v>3.3009999999999998E-2</v>
      </c>
      <c r="F46" s="7">
        <v>0.42333333333333423</v>
      </c>
      <c r="G46" s="5">
        <v>0.16666666666666652</v>
      </c>
      <c r="H46" s="14"/>
      <c r="I46" s="14"/>
      <c r="J46" s="7">
        <f t="shared" si="1"/>
        <v>0.29500000000000037</v>
      </c>
    </row>
    <row r="47" spans="1:11" x14ac:dyDescent="0.25">
      <c r="A47" t="s">
        <v>50</v>
      </c>
      <c r="B47" t="s">
        <v>41</v>
      </c>
      <c r="C47" t="s">
        <v>3</v>
      </c>
      <c r="D47">
        <v>21</v>
      </c>
      <c r="E47">
        <v>3.6540000000000003E-2</v>
      </c>
      <c r="F47" s="5">
        <v>0.163333333333334</v>
      </c>
      <c r="G47" s="7">
        <v>0.33999999999999986</v>
      </c>
      <c r="H47" s="14"/>
      <c r="I47" s="14"/>
      <c r="J47" s="7">
        <f t="shared" si="1"/>
        <v>0.25166666666666693</v>
      </c>
    </row>
    <row r="48" spans="1:11" x14ac:dyDescent="0.25">
      <c r="A48" t="s">
        <v>46</v>
      </c>
      <c r="B48" t="s">
        <v>41</v>
      </c>
      <c r="C48" t="s">
        <v>3</v>
      </c>
      <c r="D48">
        <v>29</v>
      </c>
      <c r="E48">
        <v>3.9879999999999999E-2</v>
      </c>
      <c r="F48" s="7">
        <v>0.45999999999999996</v>
      </c>
      <c r="G48" s="5">
        <v>0.17666666666666764</v>
      </c>
      <c r="H48" s="5">
        <v>1.3333333333333641E-2</v>
      </c>
      <c r="I48" s="14"/>
      <c r="J48" s="7">
        <f t="shared" si="1"/>
        <v>0.21666666666666709</v>
      </c>
    </row>
    <row r="49" spans="1:16" x14ac:dyDescent="0.25">
      <c r="A49" t="s">
        <v>47</v>
      </c>
      <c r="B49" t="s">
        <v>41</v>
      </c>
      <c r="C49" t="s">
        <v>3</v>
      </c>
      <c r="D49">
        <v>55</v>
      </c>
      <c r="E49">
        <v>4.2279999999999998E-2</v>
      </c>
      <c r="F49" s="6">
        <v>0.23666666666666725</v>
      </c>
      <c r="G49" s="8">
        <v>-9.3333333333331936E-2</v>
      </c>
      <c r="H49" s="7">
        <v>0.29666666666666686</v>
      </c>
      <c r="I49" s="12">
        <v>0.18333333333333179</v>
      </c>
      <c r="J49" s="12">
        <f t="shared" si="1"/>
        <v>0.15583333333333349</v>
      </c>
    </row>
    <row r="50" spans="1:16" x14ac:dyDescent="0.25">
      <c r="A50" t="s">
        <v>40</v>
      </c>
      <c r="B50" t="s">
        <v>41</v>
      </c>
      <c r="C50" t="s">
        <v>3</v>
      </c>
      <c r="D50">
        <v>34</v>
      </c>
      <c r="E50">
        <v>4.4819999999999999E-2</v>
      </c>
      <c r="F50" s="6">
        <v>0.20333333333333314</v>
      </c>
      <c r="G50" s="7">
        <v>0.41999999999999993</v>
      </c>
      <c r="H50" s="5">
        <v>7.0000000000000284E-2</v>
      </c>
      <c r="I50" s="12">
        <v>0.18333333333333357</v>
      </c>
      <c r="J50" s="7">
        <f t="shared" si="1"/>
        <v>0.21916666666666673</v>
      </c>
    </row>
    <row r="51" spans="1:16" x14ac:dyDescent="0.25">
      <c r="A51" t="s">
        <v>49</v>
      </c>
      <c r="B51" t="s">
        <v>41</v>
      </c>
      <c r="C51" t="s">
        <v>3</v>
      </c>
      <c r="D51">
        <v>44</v>
      </c>
      <c r="E51">
        <v>4.7050000000000002E-2</v>
      </c>
      <c r="F51" s="6">
        <v>0.19666666666666632</v>
      </c>
      <c r="G51" s="7">
        <v>0.42666666666666675</v>
      </c>
      <c r="H51" s="6">
        <v>0.25666666666666771</v>
      </c>
      <c r="I51" s="12">
        <v>5.9999999999999609E-2</v>
      </c>
      <c r="J51" s="7">
        <f t="shared" si="1"/>
        <v>0.2350000000000001</v>
      </c>
    </row>
    <row r="52" spans="1:16" x14ac:dyDescent="0.25">
      <c r="A52" t="s">
        <v>45</v>
      </c>
      <c r="B52" t="s">
        <v>41</v>
      </c>
      <c r="C52" t="s">
        <v>3</v>
      </c>
      <c r="D52">
        <v>46</v>
      </c>
      <c r="E52">
        <v>4.7329999999999997E-2</v>
      </c>
      <c r="F52" s="7">
        <v>0.44666666666666632</v>
      </c>
      <c r="G52" s="7">
        <v>0.49333333333333407</v>
      </c>
      <c r="H52" s="4">
        <v>-9.3333333333333712E-2</v>
      </c>
      <c r="I52" s="7">
        <v>0.32666666666666622</v>
      </c>
      <c r="J52" s="7">
        <f t="shared" si="1"/>
        <v>0.29333333333333322</v>
      </c>
    </row>
    <row r="53" spans="1:16" x14ac:dyDescent="0.25">
      <c r="A53" t="s">
        <v>48</v>
      </c>
      <c r="B53" t="s">
        <v>41</v>
      </c>
      <c r="C53" t="s">
        <v>3</v>
      </c>
      <c r="D53">
        <v>30</v>
      </c>
      <c r="E53">
        <v>5.2249999999999998E-2</v>
      </c>
      <c r="F53" s="7">
        <v>0.3199999999999994</v>
      </c>
      <c r="G53" s="7">
        <v>0.83999999999999986</v>
      </c>
      <c r="H53" s="7">
        <v>0.43333333333333179</v>
      </c>
      <c r="I53" s="9">
        <v>-0.25333333333333385</v>
      </c>
      <c r="J53" s="7">
        <f t="shared" si="1"/>
        <v>0.3349999999999993</v>
      </c>
      <c r="P53" s="3"/>
    </row>
  </sheetData>
  <sortState xmlns:xlrd2="http://schemas.microsoft.com/office/spreadsheetml/2017/richdata2" ref="A2:K53">
    <sortCondition ref="B2:B53"/>
    <sortCondition ref="E2:E53"/>
  </sortState>
  <pageMargins left="0.7" right="0.7" top="0.75" bottom="0.75" header="0.3" footer="0.3"/>
  <pageSetup paperSize="9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BF87-5D85-4BB8-9F25-B5E02AFDF090}">
  <dimension ref="A1:T55"/>
  <sheetViews>
    <sheetView zoomScale="70" zoomScaleNormal="70" workbookViewId="0">
      <pane ySplit="1" topLeftCell="A6" activePane="bottomLeft" state="frozen"/>
      <selection pane="bottomLeft" activeCell="G29" sqref="A1:T55"/>
    </sheetView>
  </sheetViews>
  <sheetFormatPr defaultRowHeight="15" x14ac:dyDescent="0.25"/>
  <cols>
    <col min="1" max="1" width="12.28515625" customWidth="1"/>
    <col min="2" max="2" width="16.85546875" customWidth="1"/>
    <col min="5" max="5" width="16.28515625" customWidth="1"/>
    <col min="6" max="6" width="10.85546875" customWidth="1"/>
    <col min="7" max="9" width="8.7109375" style="3"/>
    <col min="10" max="10" width="11.42578125" style="3" customWidth="1"/>
    <col min="11" max="11" width="14.42578125" customWidth="1"/>
    <col min="12" max="12" width="14.85546875" customWidth="1"/>
    <col min="13" max="13" width="9.42578125" customWidth="1"/>
    <col min="14" max="14" width="10.85546875" customWidth="1"/>
    <col min="15" max="15" width="11.42578125" customWidth="1"/>
    <col min="16" max="16" width="13" customWidth="1"/>
    <col min="17" max="17" width="11.5703125" customWidth="1"/>
  </cols>
  <sheetData>
    <row r="1" spans="1:20" x14ac:dyDescent="0.25">
      <c r="A1" t="s">
        <v>10</v>
      </c>
      <c r="B1" t="s">
        <v>11</v>
      </c>
      <c r="C1" t="s">
        <v>0</v>
      </c>
      <c r="D1" t="s">
        <v>12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125</v>
      </c>
      <c r="T1" t="s">
        <v>93</v>
      </c>
    </row>
    <row r="2" spans="1:20" x14ac:dyDescent="0.25">
      <c r="A2" t="s">
        <v>17</v>
      </c>
      <c r="B2" t="s">
        <v>94</v>
      </c>
      <c r="C2" t="s">
        <v>3</v>
      </c>
      <c r="D2">
        <v>12</v>
      </c>
      <c r="E2">
        <v>27</v>
      </c>
      <c r="F2" s="1">
        <v>44745</v>
      </c>
      <c r="G2" s="2">
        <v>6.6666666666666666E-2</v>
      </c>
      <c r="H2" s="3">
        <v>4.29</v>
      </c>
      <c r="I2" s="3">
        <v>4.2300000000000004</v>
      </c>
      <c r="J2" s="3">
        <v>4.2</v>
      </c>
      <c r="K2" s="3">
        <f t="shared" ref="K2:K33" si="0">AVERAGE(H2:J2)</f>
        <v>4.2399999999999993</v>
      </c>
      <c r="L2" s="1">
        <v>44746</v>
      </c>
      <c r="M2" s="2">
        <v>0.4694444444444445</v>
      </c>
      <c r="N2">
        <v>4.2699999999999996</v>
      </c>
      <c r="O2">
        <v>4.25</v>
      </c>
      <c r="P2">
        <v>4.28</v>
      </c>
      <c r="Q2" s="3">
        <f t="shared" ref="Q2:Q33" si="1">AVERAGE(N2:P2)</f>
        <v>4.2666666666666666</v>
      </c>
      <c r="R2" s="5">
        <f t="shared" ref="R2:R33" si="2">Q2-K2</f>
        <v>2.6666666666667282E-2</v>
      </c>
      <c r="S2">
        <f>Q2/K2</f>
        <v>1.0062893081761008</v>
      </c>
      <c r="T2" t="s">
        <v>95</v>
      </c>
    </row>
    <row r="3" spans="1:20" x14ac:dyDescent="0.25">
      <c r="A3" t="s">
        <v>19</v>
      </c>
      <c r="B3" t="s">
        <v>94</v>
      </c>
      <c r="C3" t="s">
        <v>3</v>
      </c>
      <c r="D3">
        <v>35</v>
      </c>
      <c r="E3">
        <v>27</v>
      </c>
      <c r="F3" s="1">
        <v>44747</v>
      </c>
      <c r="G3" s="2">
        <v>0.32708333333333334</v>
      </c>
      <c r="H3" s="3">
        <v>5.12</v>
      </c>
      <c r="I3" s="3">
        <v>5.08</v>
      </c>
      <c r="J3" s="3">
        <v>5.0599999999999996</v>
      </c>
      <c r="K3" s="3">
        <f t="shared" si="0"/>
        <v>5.086666666666666</v>
      </c>
      <c r="L3" s="1">
        <v>44748</v>
      </c>
      <c r="M3" s="2">
        <v>0.10416666666666667</v>
      </c>
      <c r="N3" s="3">
        <v>5.29</v>
      </c>
      <c r="O3" s="3">
        <v>5.26</v>
      </c>
      <c r="P3" s="3">
        <v>5.19</v>
      </c>
      <c r="Q3" s="3">
        <f t="shared" si="1"/>
        <v>5.246666666666667</v>
      </c>
      <c r="R3" s="5">
        <f t="shared" si="2"/>
        <v>0.16000000000000103</v>
      </c>
      <c r="S3">
        <f t="shared" ref="S3:S53" si="3">Q3/K3</f>
        <v>1.0314547837483619</v>
      </c>
    </row>
    <row r="4" spans="1:20" x14ac:dyDescent="0.25">
      <c r="A4" t="s">
        <v>20</v>
      </c>
      <c r="B4" t="s">
        <v>94</v>
      </c>
      <c r="C4" t="s">
        <v>3</v>
      </c>
      <c r="D4">
        <v>36</v>
      </c>
      <c r="E4">
        <v>27</v>
      </c>
      <c r="F4" s="1">
        <v>44747</v>
      </c>
      <c r="G4" s="2">
        <v>0.33333333333333331</v>
      </c>
      <c r="H4" s="3">
        <v>4.3</v>
      </c>
      <c r="I4" s="3">
        <v>4.3099999999999996</v>
      </c>
      <c r="J4" s="3">
        <v>4.28</v>
      </c>
      <c r="K4" s="3">
        <f t="shared" si="0"/>
        <v>4.2966666666666669</v>
      </c>
      <c r="L4" s="1">
        <v>44748</v>
      </c>
      <c r="M4" s="2">
        <v>0.1388888888888889</v>
      </c>
      <c r="N4" s="3">
        <v>4.5599999999999996</v>
      </c>
      <c r="O4" s="3">
        <v>4.5</v>
      </c>
      <c r="P4" s="3">
        <v>4.51</v>
      </c>
      <c r="Q4" s="3">
        <f t="shared" si="1"/>
        <v>4.5233333333333325</v>
      </c>
      <c r="R4" s="6">
        <f t="shared" si="2"/>
        <v>0.22666666666666568</v>
      </c>
      <c r="S4">
        <f t="shared" si="3"/>
        <v>1.0527540729247475</v>
      </c>
    </row>
    <row r="5" spans="1:20" x14ac:dyDescent="0.25">
      <c r="A5" t="s">
        <v>21</v>
      </c>
      <c r="B5" t="s">
        <v>94</v>
      </c>
      <c r="C5" t="s">
        <v>3</v>
      </c>
      <c r="D5">
        <v>3</v>
      </c>
      <c r="E5">
        <v>27</v>
      </c>
      <c r="F5" s="1">
        <v>44749</v>
      </c>
      <c r="G5" s="2">
        <v>0.42083333333333334</v>
      </c>
      <c r="H5" s="3">
        <v>3.49</v>
      </c>
      <c r="I5" s="3">
        <v>3.54</v>
      </c>
      <c r="J5" s="3">
        <v>3.58</v>
      </c>
      <c r="K5" s="3">
        <f t="shared" si="0"/>
        <v>3.5366666666666666</v>
      </c>
      <c r="L5" s="1">
        <v>44746</v>
      </c>
      <c r="M5" s="2">
        <v>0.42430555555555555</v>
      </c>
      <c r="N5">
        <v>3.56</v>
      </c>
      <c r="O5">
        <v>3.55</v>
      </c>
      <c r="P5">
        <v>3.6</v>
      </c>
      <c r="Q5" s="3">
        <f t="shared" si="1"/>
        <v>3.57</v>
      </c>
      <c r="R5" s="5">
        <f t="shared" si="2"/>
        <v>3.3333333333333215E-2</v>
      </c>
      <c r="S5">
        <f t="shared" si="3"/>
        <v>1.0094250706880301</v>
      </c>
      <c r="T5" t="s">
        <v>96</v>
      </c>
    </row>
    <row r="6" spans="1:20" x14ac:dyDescent="0.25">
      <c r="A6" t="s">
        <v>22</v>
      </c>
      <c r="B6" t="s">
        <v>94</v>
      </c>
      <c r="C6" t="s">
        <v>3</v>
      </c>
      <c r="D6">
        <v>4</v>
      </c>
      <c r="E6">
        <v>27</v>
      </c>
      <c r="F6" s="1">
        <v>44745</v>
      </c>
      <c r="G6" s="2">
        <v>0.52916666666666667</v>
      </c>
      <c r="H6" s="3">
        <v>4.2699999999999996</v>
      </c>
      <c r="I6" s="3">
        <v>4.2699999999999996</v>
      </c>
      <c r="J6" s="3">
        <v>4.3</v>
      </c>
      <c r="K6" s="3">
        <f t="shared" si="0"/>
        <v>4.28</v>
      </c>
      <c r="L6" s="1">
        <v>44746</v>
      </c>
      <c r="M6" s="2">
        <v>0.4291666666666667</v>
      </c>
      <c r="N6">
        <v>4.47</v>
      </c>
      <c r="O6">
        <v>4.51</v>
      </c>
      <c r="P6">
        <v>4.51</v>
      </c>
      <c r="Q6" s="3">
        <f t="shared" si="1"/>
        <v>4.496666666666667</v>
      </c>
      <c r="R6" s="6">
        <f t="shared" si="2"/>
        <v>0.21666666666666679</v>
      </c>
      <c r="S6">
        <f t="shared" si="3"/>
        <v>1.0506230529595015</v>
      </c>
    </row>
    <row r="7" spans="1:20" x14ac:dyDescent="0.25">
      <c r="A7" t="s">
        <v>24</v>
      </c>
      <c r="B7" t="s">
        <v>94</v>
      </c>
      <c r="C7" t="s">
        <v>3</v>
      </c>
      <c r="D7">
        <v>49</v>
      </c>
      <c r="E7">
        <v>27</v>
      </c>
      <c r="F7" s="1">
        <v>44746</v>
      </c>
      <c r="G7" s="2">
        <v>0.19444444444444445</v>
      </c>
      <c r="H7" s="3">
        <v>4.3899999999999997</v>
      </c>
      <c r="I7" s="3">
        <v>4.3499999999999996</v>
      </c>
      <c r="J7" s="3">
        <v>4.34</v>
      </c>
      <c r="K7" s="3">
        <f t="shared" si="0"/>
        <v>4.3599999999999994</v>
      </c>
      <c r="L7" s="1">
        <v>44747</v>
      </c>
      <c r="M7" s="2">
        <v>0.45694444444444443</v>
      </c>
      <c r="N7" s="3">
        <v>4.38</v>
      </c>
      <c r="O7" s="3">
        <v>4.37</v>
      </c>
      <c r="P7" s="3">
        <v>4.38</v>
      </c>
      <c r="Q7" s="3">
        <f t="shared" si="1"/>
        <v>4.376666666666666</v>
      </c>
      <c r="R7" s="5">
        <f t="shared" si="2"/>
        <v>1.6666666666666607E-2</v>
      </c>
      <c r="S7">
        <f t="shared" si="3"/>
        <v>1.0038226299694188</v>
      </c>
    </row>
    <row r="8" spans="1:20" x14ac:dyDescent="0.25">
      <c r="A8" t="s">
        <v>25</v>
      </c>
      <c r="B8" t="s">
        <v>94</v>
      </c>
      <c r="C8" t="s">
        <v>3</v>
      </c>
      <c r="D8">
        <v>60</v>
      </c>
      <c r="E8">
        <v>27</v>
      </c>
      <c r="F8" s="1">
        <v>44746</v>
      </c>
      <c r="G8" s="2">
        <v>0.24791666666666667</v>
      </c>
      <c r="H8" s="3">
        <v>4.49</v>
      </c>
      <c r="I8" s="3">
        <v>4.47</v>
      </c>
      <c r="J8" s="3">
        <v>4.92</v>
      </c>
      <c r="K8" s="3">
        <f t="shared" si="0"/>
        <v>4.6266666666666669</v>
      </c>
      <c r="L8" s="1">
        <v>44747</v>
      </c>
      <c r="M8" s="2">
        <v>0.51041666666666663</v>
      </c>
      <c r="N8" s="3">
        <v>4.7699999999999996</v>
      </c>
      <c r="O8" s="3">
        <v>4.7</v>
      </c>
      <c r="P8" s="3">
        <v>4.7</v>
      </c>
      <c r="Q8" s="3">
        <f t="shared" si="1"/>
        <v>4.7233333333333327</v>
      </c>
      <c r="R8" s="5">
        <f t="shared" si="2"/>
        <v>9.666666666666579E-2</v>
      </c>
      <c r="S8">
        <f t="shared" si="3"/>
        <v>1.0208933717579249</v>
      </c>
    </row>
    <row r="9" spans="1:20" x14ac:dyDescent="0.25">
      <c r="A9" t="s">
        <v>26</v>
      </c>
      <c r="B9" t="s">
        <v>94</v>
      </c>
      <c r="C9" t="s">
        <v>3</v>
      </c>
      <c r="D9">
        <v>8</v>
      </c>
      <c r="E9">
        <v>27</v>
      </c>
      <c r="F9" s="1">
        <v>44745</v>
      </c>
      <c r="G9" s="2">
        <v>4.7916666666666663E-2</v>
      </c>
      <c r="H9" s="3">
        <v>5.42</v>
      </c>
      <c r="I9" s="3">
        <v>5.37</v>
      </c>
      <c r="J9" s="3">
        <v>5.35</v>
      </c>
      <c r="K9" s="3">
        <f t="shared" si="0"/>
        <v>5.38</v>
      </c>
      <c r="L9" s="1">
        <v>44746</v>
      </c>
      <c r="M9" s="2">
        <v>0.44861111111111113</v>
      </c>
      <c r="N9">
        <v>5.6</v>
      </c>
      <c r="O9">
        <v>5.58</v>
      </c>
      <c r="P9">
        <v>5.59</v>
      </c>
      <c r="Q9" s="3">
        <f t="shared" si="1"/>
        <v>5.59</v>
      </c>
      <c r="R9" s="6">
        <f t="shared" si="2"/>
        <v>0.20999999999999996</v>
      </c>
      <c r="S9">
        <f t="shared" si="3"/>
        <v>1.0390334572490707</v>
      </c>
    </row>
    <row r="10" spans="1:20" x14ac:dyDescent="0.25">
      <c r="A10" t="s">
        <v>27</v>
      </c>
      <c r="B10" t="s">
        <v>94</v>
      </c>
      <c r="C10" t="s">
        <v>3</v>
      </c>
      <c r="D10">
        <v>61</v>
      </c>
      <c r="E10">
        <v>27</v>
      </c>
      <c r="F10" s="1">
        <v>44746</v>
      </c>
      <c r="G10" s="2">
        <v>0.25416666666666665</v>
      </c>
      <c r="H10" s="3">
        <v>5.15</v>
      </c>
      <c r="I10" s="3">
        <v>5.12</v>
      </c>
      <c r="J10" s="3">
        <v>5.14</v>
      </c>
      <c r="K10" s="3">
        <f t="shared" si="0"/>
        <v>5.1366666666666667</v>
      </c>
      <c r="L10" s="1">
        <v>44747</v>
      </c>
      <c r="M10" s="2">
        <v>0.51388888888888895</v>
      </c>
      <c r="N10" s="3">
        <v>5.8</v>
      </c>
      <c r="O10" s="3">
        <v>5.79</v>
      </c>
      <c r="P10" s="3">
        <v>5.78</v>
      </c>
      <c r="Q10" s="3">
        <f t="shared" si="1"/>
        <v>5.79</v>
      </c>
      <c r="R10" s="7">
        <f t="shared" si="2"/>
        <v>0.65333333333333332</v>
      </c>
      <c r="S10">
        <f t="shared" si="3"/>
        <v>1.127190136275146</v>
      </c>
    </row>
    <row r="11" spans="1:20" x14ac:dyDescent="0.25">
      <c r="A11" t="s">
        <v>28</v>
      </c>
      <c r="B11" t="s">
        <v>94</v>
      </c>
      <c r="C11" t="s">
        <v>3</v>
      </c>
      <c r="D11">
        <v>7</v>
      </c>
      <c r="E11">
        <v>27</v>
      </c>
      <c r="F11" s="1">
        <v>44745</v>
      </c>
      <c r="G11" s="2">
        <v>4.3750000000000004E-2</v>
      </c>
      <c r="H11" s="3">
        <v>3.27</v>
      </c>
      <c r="I11" s="3">
        <v>3.18</v>
      </c>
      <c r="J11" s="3">
        <v>3.19</v>
      </c>
      <c r="K11" s="3">
        <f t="shared" si="0"/>
        <v>3.2133333333333334</v>
      </c>
      <c r="L11" s="1">
        <v>44746</v>
      </c>
      <c r="M11" s="2">
        <v>0.4465277777777778</v>
      </c>
      <c r="N11">
        <v>3.6</v>
      </c>
      <c r="O11">
        <v>3.64</v>
      </c>
      <c r="P11">
        <v>3.65</v>
      </c>
      <c r="Q11" s="3">
        <f t="shared" si="1"/>
        <v>3.6300000000000003</v>
      </c>
      <c r="R11" s="7">
        <f t="shared" si="2"/>
        <v>0.41666666666666696</v>
      </c>
      <c r="S11">
        <f t="shared" si="3"/>
        <v>1.1296680497925311</v>
      </c>
    </row>
    <row r="12" spans="1:20" x14ac:dyDescent="0.25">
      <c r="A12" t="s">
        <v>29</v>
      </c>
      <c r="B12" t="s">
        <v>94</v>
      </c>
      <c r="C12" t="s">
        <v>3</v>
      </c>
      <c r="D12">
        <v>53</v>
      </c>
      <c r="E12">
        <v>27</v>
      </c>
      <c r="F12" s="1">
        <v>44746</v>
      </c>
      <c r="G12" s="2">
        <v>0.21388888888888891</v>
      </c>
      <c r="H12" s="3">
        <v>3.81</v>
      </c>
      <c r="I12" s="3">
        <v>3.87</v>
      </c>
      <c r="J12" s="3">
        <v>3.82</v>
      </c>
      <c r="K12" s="3">
        <f t="shared" si="0"/>
        <v>3.8333333333333335</v>
      </c>
      <c r="L12" s="1">
        <v>44747</v>
      </c>
      <c r="M12" s="2">
        <v>0.4770833333333333</v>
      </c>
      <c r="N12" s="3">
        <v>3.89</v>
      </c>
      <c r="O12" s="3">
        <v>3.96</v>
      </c>
      <c r="P12" s="3">
        <v>3.89</v>
      </c>
      <c r="Q12" s="3">
        <f t="shared" si="1"/>
        <v>3.9133333333333336</v>
      </c>
      <c r="R12" s="5">
        <f t="shared" si="2"/>
        <v>8.0000000000000071E-2</v>
      </c>
      <c r="S12">
        <f t="shared" si="3"/>
        <v>1.0208695652173914</v>
      </c>
    </row>
    <row r="13" spans="1:20" x14ac:dyDescent="0.25">
      <c r="A13" t="s">
        <v>31</v>
      </c>
      <c r="B13" t="s">
        <v>32</v>
      </c>
      <c r="C13" t="s">
        <v>3</v>
      </c>
      <c r="D13">
        <v>6</v>
      </c>
      <c r="E13">
        <v>27</v>
      </c>
      <c r="F13" s="1">
        <v>44745</v>
      </c>
      <c r="G13" s="2">
        <v>0.5395833333333333</v>
      </c>
      <c r="H13" s="3">
        <v>4.16</v>
      </c>
      <c r="I13" s="3">
        <v>4.1500000000000004</v>
      </c>
      <c r="J13" s="3">
        <v>4.1399999999999997</v>
      </c>
      <c r="K13" s="3">
        <f t="shared" si="0"/>
        <v>4.1499999999999995</v>
      </c>
      <c r="L13" s="1">
        <v>44746</v>
      </c>
      <c r="M13" s="2">
        <v>0.44027777777777777</v>
      </c>
      <c r="N13">
        <v>4.5599999999999996</v>
      </c>
      <c r="O13">
        <v>4.5199999999999996</v>
      </c>
      <c r="P13">
        <v>4.46</v>
      </c>
      <c r="Q13" s="3">
        <f t="shared" si="1"/>
        <v>4.5133333333333328</v>
      </c>
      <c r="R13" s="7">
        <f t="shared" si="2"/>
        <v>0.36333333333333329</v>
      </c>
      <c r="S13">
        <f t="shared" si="3"/>
        <v>1.0875502008032127</v>
      </c>
    </row>
    <row r="14" spans="1:20" x14ac:dyDescent="0.25">
      <c r="A14" t="s">
        <v>33</v>
      </c>
      <c r="B14" t="s">
        <v>32</v>
      </c>
      <c r="C14" t="s">
        <v>3</v>
      </c>
      <c r="D14">
        <v>16</v>
      </c>
      <c r="E14">
        <v>27</v>
      </c>
      <c r="F14" s="1">
        <v>44749</v>
      </c>
      <c r="G14" s="2">
        <v>0.44236111111111115</v>
      </c>
      <c r="H14" s="3">
        <v>3.44</v>
      </c>
      <c r="I14" s="3">
        <v>3.43</v>
      </c>
      <c r="J14" s="3">
        <v>3.39</v>
      </c>
      <c r="K14" s="3">
        <f t="shared" si="0"/>
        <v>3.42</v>
      </c>
      <c r="L14" s="1">
        <v>44746</v>
      </c>
      <c r="M14" s="2">
        <v>0.4916666666666667</v>
      </c>
      <c r="N14">
        <v>3.4</v>
      </c>
      <c r="O14">
        <v>3.39</v>
      </c>
      <c r="P14">
        <v>3.4</v>
      </c>
      <c r="Q14" s="3">
        <f t="shared" si="1"/>
        <v>3.3966666666666665</v>
      </c>
      <c r="R14" s="4">
        <f t="shared" si="2"/>
        <v>-2.3333333333333428E-2</v>
      </c>
      <c r="S14">
        <f t="shared" si="3"/>
        <v>0.99317738791422994</v>
      </c>
      <c r="T14" t="s">
        <v>97</v>
      </c>
    </row>
    <row r="15" spans="1:20" x14ac:dyDescent="0.25">
      <c r="A15" t="s">
        <v>34</v>
      </c>
      <c r="B15" t="s">
        <v>32</v>
      </c>
      <c r="C15" t="s">
        <v>3</v>
      </c>
      <c r="D15">
        <v>32</v>
      </c>
      <c r="E15">
        <v>27</v>
      </c>
      <c r="F15" s="1">
        <v>44747</v>
      </c>
      <c r="G15" s="2">
        <v>0.31319444444444444</v>
      </c>
      <c r="H15" s="3">
        <v>5.05</v>
      </c>
      <c r="I15" s="3">
        <v>5.08</v>
      </c>
      <c r="J15" s="3">
        <v>5.12</v>
      </c>
      <c r="K15" s="3">
        <f t="shared" si="0"/>
        <v>5.083333333333333</v>
      </c>
      <c r="L15" s="1">
        <v>44748</v>
      </c>
      <c r="M15" s="2">
        <v>8.7500000000000008E-2</v>
      </c>
      <c r="N15" s="3">
        <v>5.96</v>
      </c>
      <c r="O15" s="3">
        <v>5.99</v>
      </c>
      <c r="P15" s="3">
        <v>5.94</v>
      </c>
      <c r="Q15" s="3">
        <f t="shared" si="1"/>
        <v>5.9633333333333338</v>
      </c>
      <c r="R15" s="7">
        <f t="shared" si="2"/>
        <v>0.88000000000000078</v>
      </c>
      <c r="S15">
        <f t="shared" si="3"/>
        <v>1.1731147540983609</v>
      </c>
    </row>
    <row r="16" spans="1:20" x14ac:dyDescent="0.25">
      <c r="A16" t="s">
        <v>35</v>
      </c>
      <c r="B16" t="s">
        <v>32</v>
      </c>
      <c r="C16" t="s">
        <v>3</v>
      </c>
      <c r="D16">
        <v>62</v>
      </c>
      <c r="E16">
        <v>27</v>
      </c>
      <c r="F16" s="1">
        <v>44746</v>
      </c>
      <c r="G16" s="2">
        <v>0.2590277777777778</v>
      </c>
      <c r="H16" s="3">
        <v>4.47</v>
      </c>
      <c r="I16" s="3">
        <v>4.47</v>
      </c>
      <c r="J16" s="3">
        <v>4.53</v>
      </c>
      <c r="K16" s="3">
        <f t="shared" si="0"/>
        <v>4.4899999999999993</v>
      </c>
      <c r="L16" s="1">
        <v>44747</v>
      </c>
      <c r="M16" s="2">
        <v>0.51874999999999993</v>
      </c>
      <c r="N16" s="3">
        <v>4.91</v>
      </c>
      <c r="O16" s="3">
        <v>4.8899999999999997</v>
      </c>
      <c r="P16" s="3">
        <v>4.8899999999999997</v>
      </c>
      <c r="Q16" s="3">
        <f t="shared" si="1"/>
        <v>4.8966666666666674</v>
      </c>
      <c r="R16" s="7">
        <f t="shared" si="2"/>
        <v>0.40666666666666806</v>
      </c>
      <c r="S16">
        <f t="shared" si="3"/>
        <v>1.0905716406829995</v>
      </c>
    </row>
    <row r="17" spans="1:20" x14ac:dyDescent="0.25">
      <c r="A17" t="s">
        <v>36</v>
      </c>
      <c r="B17" t="s">
        <v>32</v>
      </c>
      <c r="C17" t="s">
        <v>3</v>
      </c>
      <c r="D17">
        <v>59</v>
      </c>
      <c r="E17">
        <v>27</v>
      </c>
      <c r="F17" s="1">
        <v>44746</v>
      </c>
      <c r="G17" s="2">
        <v>0.24305555555555555</v>
      </c>
      <c r="H17" s="3">
        <v>3.78</v>
      </c>
      <c r="I17" s="3">
        <v>3.74</v>
      </c>
      <c r="J17" s="3">
        <v>3.73</v>
      </c>
      <c r="K17" s="3">
        <f t="shared" si="0"/>
        <v>3.75</v>
      </c>
      <c r="L17" s="1">
        <v>44747</v>
      </c>
      <c r="M17" s="2">
        <v>0.50624999999999998</v>
      </c>
      <c r="N17" s="3">
        <v>4.08</v>
      </c>
      <c r="O17" s="3">
        <v>4.12</v>
      </c>
      <c r="P17" s="3">
        <v>4.13</v>
      </c>
      <c r="Q17" s="3">
        <f t="shared" si="1"/>
        <v>4.1099999999999994</v>
      </c>
      <c r="R17" s="7">
        <f t="shared" si="2"/>
        <v>0.35999999999999943</v>
      </c>
      <c r="S17">
        <f t="shared" si="3"/>
        <v>1.0959999999999999</v>
      </c>
    </row>
    <row r="18" spans="1:20" x14ac:dyDescent="0.25">
      <c r="A18" t="s">
        <v>37</v>
      </c>
      <c r="B18" t="s">
        <v>32</v>
      </c>
      <c r="C18" t="s">
        <v>3</v>
      </c>
      <c r="D18">
        <v>20</v>
      </c>
      <c r="E18">
        <v>27</v>
      </c>
      <c r="F18" s="1">
        <v>44747</v>
      </c>
      <c r="G18" s="2">
        <v>0.26666666666666666</v>
      </c>
      <c r="H18" s="3">
        <v>4.63</v>
      </c>
      <c r="I18" s="3">
        <v>4.63</v>
      </c>
      <c r="J18" s="3">
        <v>4.55</v>
      </c>
      <c r="K18" s="3">
        <f t="shared" si="0"/>
        <v>4.6033333333333326</v>
      </c>
      <c r="L18" s="1">
        <v>44748</v>
      </c>
      <c r="M18" s="2">
        <v>12.58</v>
      </c>
      <c r="N18" s="3">
        <v>5.01</v>
      </c>
      <c r="O18" s="3">
        <v>5.05</v>
      </c>
      <c r="P18" s="3">
        <v>5.0599999999999996</v>
      </c>
      <c r="Q18" s="3">
        <f t="shared" si="1"/>
        <v>5.0399999999999991</v>
      </c>
      <c r="R18" s="7">
        <f t="shared" si="2"/>
        <v>0.43666666666666654</v>
      </c>
      <c r="S18">
        <f t="shared" si="3"/>
        <v>1.0948587979724838</v>
      </c>
    </row>
    <row r="19" spans="1:20" x14ac:dyDescent="0.25">
      <c r="A19" t="s">
        <v>38</v>
      </c>
      <c r="B19" t="s">
        <v>32</v>
      </c>
      <c r="C19" t="s">
        <v>3</v>
      </c>
      <c r="D19">
        <v>10</v>
      </c>
      <c r="E19">
        <v>27</v>
      </c>
      <c r="F19" s="1">
        <v>44749</v>
      </c>
      <c r="G19" s="2">
        <v>0.4236111111111111</v>
      </c>
      <c r="H19" s="3">
        <v>3.7</v>
      </c>
      <c r="I19" s="3">
        <v>3.68</v>
      </c>
      <c r="J19" s="3">
        <v>3.68</v>
      </c>
      <c r="K19" s="3">
        <f t="shared" si="0"/>
        <v>3.686666666666667</v>
      </c>
      <c r="L19" s="1">
        <v>44746</v>
      </c>
      <c r="M19" s="2">
        <v>0.4597222222222222</v>
      </c>
      <c r="N19" s="3">
        <v>4</v>
      </c>
      <c r="O19" s="3">
        <v>4</v>
      </c>
      <c r="P19">
        <v>4.04</v>
      </c>
      <c r="Q19" s="3">
        <f t="shared" si="1"/>
        <v>4.0133333333333328</v>
      </c>
      <c r="R19" s="7">
        <f t="shared" si="2"/>
        <v>0.32666666666666577</v>
      </c>
      <c r="S19">
        <f t="shared" si="3"/>
        <v>1.0886075949367087</v>
      </c>
      <c r="T19" t="s">
        <v>98</v>
      </c>
    </row>
    <row r="20" spans="1:20" x14ac:dyDescent="0.25">
      <c r="A20" t="s">
        <v>39</v>
      </c>
      <c r="B20" t="s">
        <v>32</v>
      </c>
      <c r="C20" t="s">
        <v>3</v>
      </c>
      <c r="D20">
        <v>28</v>
      </c>
      <c r="E20">
        <v>27</v>
      </c>
      <c r="F20" s="1">
        <v>44749</v>
      </c>
      <c r="G20" s="2">
        <v>0.45624999999999999</v>
      </c>
      <c r="H20" s="3">
        <v>4.3</v>
      </c>
      <c r="I20" s="3">
        <v>4.3600000000000003</v>
      </c>
      <c r="J20" s="3">
        <v>4.33</v>
      </c>
      <c r="K20" s="3">
        <f t="shared" si="0"/>
        <v>4.33</v>
      </c>
      <c r="L20" s="1">
        <v>44748</v>
      </c>
      <c r="M20" s="2">
        <v>7.4305555555555555E-2</v>
      </c>
      <c r="N20" s="3">
        <v>4.82</v>
      </c>
      <c r="O20" s="3">
        <v>4.9000000000000004</v>
      </c>
      <c r="P20" s="3">
        <v>4.83</v>
      </c>
      <c r="Q20" s="3">
        <f t="shared" si="1"/>
        <v>4.8500000000000005</v>
      </c>
      <c r="R20" s="7">
        <f t="shared" si="2"/>
        <v>0.52000000000000046</v>
      </c>
      <c r="S20">
        <f t="shared" si="3"/>
        <v>1.1200923787528869</v>
      </c>
      <c r="T20" t="s">
        <v>99</v>
      </c>
    </row>
    <row r="21" spans="1:20" x14ac:dyDescent="0.25">
      <c r="A21" t="s">
        <v>40</v>
      </c>
      <c r="B21" t="s">
        <v>41</v>
      </c>
      <c r="C21" t="s">
        <v>3</v>
      </c>
      <c r="D21">
        <v>34</v>
      </c>
      <c r="E21">
        <v>27</v>
      </c>
      <c r="F21" s="1">
        <v>44747</v>
      </c>
      <c r="G21" s="2">
        <v>0.32361111111111113</v>
      </c>
      <c r="H21" s="3">
        <v>4.7699999999999996</v>
      </c>
      <c r="I21" s="3">
        <v>4.78</v>
      </c>
      <c r="J21" s="3">
        <v>4.7699999999999996</v>
      </c>
      <c r="K21" s="3">
        <f t="shared" si="0"/>
        <v>4.7733333333333334</v>
      </c>
      <c r="L21" s="1">
        <v>44748</v>
      </c>
      <c r="M21" s="2">
        <v>9.7222222222222224E-2</v>
      </c>
      <c r="N21" s="3">
        <v>4.9800000000000004</v>
      </c>
      <c r="O21" s="3">
        <v>5.01</v>
      </c>
      <c r="P21" s="3">
        <v>4.9400000000000004</v>
      </c>
      <c r="Q21" s="3">
        <f t="shared" si="1"/>
        <v>4.9766666666666666</v>
      </c>
      <c r="R21" s="6">
        <f t="shared" si="2"/>
        <v>0.20333333333333314</v>
      </c>
      <c r="S21">
        <f t="shared" si="3"/>
        <v>1.0425977653631284</v>
      </c>
    </row>
    <row r="22" spans="1:20" x14ac:dyDescent="0.25">
      <c r="A22" t="s">
        <v>42</v>
      </c>
      <c r="B22" t="s">
        <v>41</v>
      </c>
      <c r="C22" t="s">
        <v>3</v>
      </c>
      <c r="D22">
        <v>52</v>
      </c>
      <c r="E22">
        <v>27</v>
      </c>
      <c r="F22" s="1">
        <v>44746</v>
      </c>
      <c r="G22" s="2">
        <v>0.20902777777777778</v>
      </c>
      <c r="H22" s="3">
        <v>4.1100000000000003</v>
      </c>
      <c r="I22" s="3">
        <v>4.17</v>
      </c>
      <c r="J22" s="3">
        <v>4.1399999999999997</v>
      </c>
      <c r="K22" s="3">
        <f t="shared" si="0"/>
        <v>4.1400000000000006</v>
      </c>
      <c r="L22" s="1">
        <v>44747</v>
      </c>
      <c r="M22" s="2">
        <v>0.47083333333333338</v>
      </c>
      <c r="N22" s="3">
        <v>4.42</v>
      </c>
      <c r="O22" s="3">
        <v>4.45</v>
      </c>
      <c r="P22" s="3">
        <v>4.45</v>
      </c>
      <c r="Q22" s="3">
        <f t="shared" si="1"/>
        <v>4.4400000000000004</v>
      </c>
      <c r="R22" s="7">
        <f t="shared" si="2"/>
        <v>0.29999999999999982</v>
      </c>
      <c r="S22">
        <f t="shared" si="3"/>
        <v>1.0724637681159419</v>
      </c>
    </row>
    <row r="23" spans="1:20" x14ac:dyDescent="0.25">
      <c r="A23" t="s">
        <v>43</v>
      </c>
      <c r="B23" t="s">
        <v>41</v>
      </c>
      <c r="C23" t="s">
        <v>3</v>
      </c>
      <c r="D23">
        <v>43</v>
      </c>
      <c r="E23">
        <v>27</v>
      </c>
      <c r="F23" s="1">
        <v>44746</v>
      </c>
      <c r="G23" s="2">
        <v>0.17083333333333331</v>
      </c>
      <c r="H23" s="3">
        <v>3.76</v>
      </c>
      <c r="I23" s="3">
        <v>3.77</v>
      </c>
      <c r="J23" s="3">
        <v>3.79</v>
      </c>
      <c r="K23" s="3">
        <f t="shared" si="0"/>
        <v>3.7733333333333334</v>
      </c>
      <c r="L23" s="1">
        <v>44747</v>
      </c>
      <c r="M23" s="2">
        <v>0.43055555555555558</v>
      </c>
      <c r="N23" s="3">
        <v>4.5199999999999996</v>
      </c>
      <c r="O23" s="3">
        <v>4.47</v>
      </c>
      <c r="P23" s="3">
        <v>4.5</v>
      </c>
      <c r="Q23" s="3">
        <f t="shared" si="1"/>
        <v>4.4966666666666661</v>
      </c>
      <c r="R23" s="7">
        <f t="shared" si="2"/>
        <v>0.72333333333333272</v>
      </c>
      <c r="S23">
        <f t="shared" si="3"/>
        <v>1.1916961130742048</v>
      </c>
    </row>
    <row r="24" spans="1:20" x14ac:dyDescent="0.25">
      <c r="A24" t="s">
        <v>44</v>
      </c>
      <c r="B24" t="s">
        <v>41</v>
      </c>
      <c r="C24" t="s">
        <v>3</v>
      </c>
      <c r="D24">
        <v>18</v>
      </c>
      <c r="E24">
        <v>27</v>
      </c>
      <c r="F24" s="1">
        <v>44745</v>
      </c>
      <c r="G24" s="2">
        <v>9.0972222222222218E-2</v>
      </c>
      <c r="H24" s="3">
        <v>4.05</v>
      </c>
      <c r="I24" s="3">
        <v>3.95</v>
      </c>
      <c r="J24" s="3">
        <v>3.92</v>
      </c>
      <c r="K24" s="3">
        <f t="shared" si="0"/>
        <v>3.9733333333333332</v>
      </c>
      <c r="L24" s="1">
        <v>44746</v>
      </c>
      <c r="M24" s="2">
        <v>0.49652777777777773</v>
      </c>
      <c r="N24">
        <v>4.41</v>
      </c>
      <c r="O24">
        <v>4.34</v>
      </c>
      <c r="P24">
        <v>4.4400000000000004</v>
      </c>
      <c r="Q24" s="3">
        <f t="shared" si="1"/>
        <v>4.3966666666666674</v>
      </c>
      <c r="R24" s="7">
        <f t="shared" si="2"/>
        <v>0.42333333333333423</v>
      </c>
      <c r="S24">
        <f t="shared" si="3"/>
        <v>1.106543624161074</v>
      </c>
    </row>
    <row r="25" spans="1:20" x14ac:dyDescent="0.25">
      <c r="A25" t="s">
        <v>45</v>
      </c>
      <c r="B25" t="s">
        <v>41</v>
      </c>
      <c r="C25" t="s">
        <v>3</v>
      </c>
      <c r="D25">
        <v>46</v>
      </c>
      <c r="E25">
        <v>27</v>
      </c>
      <c r="F25" s="1">
        <v>44746</v>
      </c>
      <c r="G25" s="2">
        <v>0.18541666666666667</v>
      </c>
      <c r="H25" s="3">
        <v>4.78</v>
      </c>
      <c r="I25" s="3">
        <v>4.72</v>
      </c>
      <c r="J25" s="3">
        <v>4.63</v>
      </c>
      <c r="K25" s="3">
        <f t="shared" si="0"/>
        <v>4.71</v>
      </c>
      <c r="L25" s="1">
        <v>44747</v>
      </c>
      <c r="M25" s="2">
        <v>0.44722222222222219</v>
      </c>
      <c r="N25" s="3">
        <v>5.21</v>
      </c>
      <c r="O25" s="3">
        <v>5.15</v>
      </c>
      <c r="P25" s="3">
        <v>5.1100000000000003</v>
      </c>
      <c r="Q25" s="3">
        <f t="shared" si="1"/>
        <v>5.1566666666666663</v>
      </c>
      <c r="R25" s="7">
        <f t="shared" si="2"/>
        <v>0.44666666666666632</v>
      </c>
      <c r="S25">
        <f t="shared" si="3"/>
        <v>1.094833687190375</v>
      </c>
    </row>
    <row r="26" spans="1:20" x14ac:dyDescent="0.25">
      <c r="A26" t="s">
        <v>46</v>
      </c>
      <c r="B26" t="s">
        <v>41</v>
      </c>
      <c r="C26" t="s">
        <v>3</v>
      </c>
      <c r="D26">
        <v>29</v>
      </c>
      <c r="E26">
        <v>27</v>
      </c>
      <c r="F26" s="1">
        <v>44747</v>
      </c>
      <c r="G26" s="2">
        <v>0.30486111111111108</v>
      </c>
      <c r="H26" s="3">
        <v>4.7300000000000004</v>
      </c>
      <c r="I26" s="3">
        <v>4.67</v>
      </c>
      <c r="J26" s="3">
        <v>4.72</v>
      </c>
      <c r="K26" s="3">
        <f t="shared" si="0"/>
        <v>4.706666666666667</v>
      </c>
      <c r="L26" s="1">
        <v>44748</v>
      </c>
      <c r="M26" s="2">
        <v>7.8472222222222221E-2</v>
      </c>
      <c r="N26" s="3">
        <v>5.17</v>
      </c>
      <c r="O26" s="3">
        <v>5.18</v>
      </c>
      <c r="P26" s="3">
        <v>5.15</v>
      </c>
      <c r="Q26" s="3">
        <f t="shared" si="1"/>
        <v>5.166666666666667</v>
      </c>
      <c r="R26" s="7">
        <f t="shared" si="2"/>
        <v>0.45999999999999996</v>
      </c>
      <c r="S26">
        <f t="shared" si="3"/>
        <v>1.0977337110481586</v>
      </c>
    </row>
    <row r="27" spans="1:20" x14ac:dyDescent="0.25">
      <c r="A27" t="s">
        <v>47</v>
      </c>
      <c r="B27" t="s">
        <v>41</v>
      </c>
      <c r="C27" t="s">
        <v>3</v>
      </c>
      <c r="D27">
        <v>55</v>
      </c>
      <c r="E27">
        <v>27</v>
      </c>
      <c r="F27" s="1">
        <v>44746</v>
      </c>
      <c r="G27" s="2">
        <v>0.22361111111111109</v>
      </c>
      <c r="H27" s="3">
        <v>4.71</v>
      </c>
      <c r="I27" s="3">
        <v>4.72</v>
      </c>
      <c r="J27" s="3">
        <v>4.79</v>
      </c>
      <c r="K27" s="3">
        <f t="shared" si="0"/>
        <v>4.7399999999999993</v>
      </c>
      <c r="L27" s="1">
        <v>44747</v>
      </c>
      <c r="M27" s="2">
        <v>0.48819444444444443</v>
      </c>
      <c r="N27" s="3">
        <v>4.97</v>
      </c>
      <c r="O27" s="3">
        <v>4.96</v>
      </c>
      <c r="P27" s="3">
        <v>5</v>
      </c>
      <c r="Q27" s="3">
        <f t="shared" si="1"/>
        <v>4.9766666666666666</v>
      </c>
      <c r="R27" s="6">
        <f t="shared" si="2"/>
        <v>0.23666666666666725</v>
      </c>
      <c r="S27">
        <f t="shared" si="3"/>
        <v>1.049929676511955</v>
      </c>
    </row>
    <row r="28" spans="1:20" x14ac:dyDescent="0.25">
      <c r="A28" t="s">
        <v>48</v>
      </c>
      <c r="B28" t="s">
        <v>41</v>
      </c>
      <c r="C28" t="s">
        <v>3</v>
      </c>
      <c r="D28">
        <v>30</v>
      </c>
      <c r="E28">
        <v>27</v>
      </c>
      <c r="F28" s="1">
        <v>44747</v>
      </c>
      <c r="G28" s="2">
        <v>0.30902777777777779</v>
      </c>
      <c r="H28" s="3">
        <v>5.44</v>
      </c>
      <c r="I28" s="3">
        <v>5.48</v>
      </c>
      <c r="J28" s="3">
        <v>5.39</v>
      </c>
      <c r="K28" s="3">
        <f t="shared" si="0"/>
        <v>5.4366666666666674</v>
      </c>
      <c r="L28" s="1">
        <v>44748</v>
      </c>
      <c r="M28" s="2">
        <v>8.3333333333333329E-2</v>
      </c>
      <c r="N28" s="3">
        <v>5.78</v>
      </c>
      <c r="O28" s="3">
        <v>5.77</v>
      </c>
      <c r="P28" s="3">
        <v>5.72</v>
      </c>
      <c r="Q28" s="3">
        <f t="shared" si="1"/>
        <v>5.7566666666666668</v>
      </c>
      <c r="R28" s="7">
        <f t="shared" si="2"/>
        <v>0.3199999999999994</v>
      </c>
      <c r="S28">
        <f t="shared" si="3"/>
        <v>1.058859595340282</v>
      </c>
    </row>
    <row r="29" spans="1:20" x14ac:dyDescent="0.25">
      <c r="A29" t="s">
        <v>49</v>
      </c>
      <c r="B29" t="s">
        <v>41</v>
      </c>
      <c r="C29" t="s">
        <v>3</v>
      </c>
      <c r="D29">
        <v>44</v>
      </c>
      <c r="E29">
        <v>27</v>
      </c>
      <c r="F29" s="1">
        <v>44746</v>
      </c>
      <c r="G29" s="2">
        <v>0.17569444444444446</v>
      </c>
      <c r="H29" s="3">
        <v>5.09</v>
      </c>
      <c r="I29" s="3">
        <v>5.09</v>
      </c>
      <c r="J29" s="3">
        <v>5.12</v>
      </c>
      <c r="K29" s="3">
        <f t="shared" si="0"/>
        <v>5.1000000000000005</v>
      </c>
      <c r="L29" s="1">
        <v>44747</v>
      </c>
      <c r="M29" s="2">
        <v>0.43472222222222223</v>
      </c>
      <c r="N29" s="3">
        <v>5.34</v>
      </c>
      <c r="O29" s="3">
        <v>5.3</v>
      </c>
      <c r="P29" s="3">
        <v>5.25</v>
      </c>
      <c r="Q29" s="3">
        <f t="shared" si="1"/>
        <v>5.2966666666666669</v>
      </c>
      <c r="R29" s="6">
        <f t="shared" si="2"/>
        <v>0.19666666666666632</v>
      </c>
      <c r="S29">
        <f t="shared" si="3"/>
        <v>1.0385620915032678</v>
      </c>
    </row>
    <row r="30" spans="1:20" x14ac:dyDescent="0.25">
      <c r="A30" t="s">
        <v>50</v>
      </c>
      <c r="B30" t="s">
        <v>41</v>
      </c>
      <c r="C30" t="s">
        <v>3</v>
      </c>
      <c r="D30">
        <v>21</v>
      </c>
      <c r="E30">
        <v>27</v>
      </c>
      <c r="F30" s="1">
        <v>44747</v>
      </c>
      <c r="G30" s="2">
        <v>0.27152777777777776</v>
      </c>
      <c r="H30" s="3">
        <v>4.6500000000000004</v>
      </c>
      <c r="I30" s="3">
        <v>4.5999999999999996</v>
      </c>
      <c r="J30" s="3">
        <v>4.57</v>
      </c>
      <c r="K30" s="3">
        <f t="shared" si="0"/>
        <v>4.6066666666666665</v>
      </c>
      <c r="L30" s="1">
        <v>44748</v>
      </c>
      <c r="M30" s="2">
        <v>4.5833333333333337E-2</v>
      </c>
      <c r="N30" s="3">
        <v>4.78</v>
      </c>
      <c r="O30" s="3">
        <v>4.7699999999999996</v>
      </c>
      <c r="P30" s="3">
        <v>4.76</v>
      </c>
      <c r="Q30" s="3">
        <f t="shared" si="1"/>
        <v>4.7700000000000005</v>
      </c>
      <c r="R30" s="5">
        <f t="shared" si="2"/>
        <v>0.163333333333334</v>
      </c>
      <c r="S30">
        <f t="shared" si="3"/>
        <v>1.0354558610709119</v>
      </c>
    </row>
    <row r="31" spans="1:20" x14ac:dyDescent="0.25">
      <c r="A31" t="s">
        <v>51</v>
      </c>
      <c r="B31" t="s">
        <v>52</v>
      </c>
      <c r="C31" t="s">
        <v>4</v>
      </c>
      <c r="D31">
        <v>50</v>
      </c>
      <c r="E31">
        <v>27</v>
      </c>
      <c r="F31" s="1">
        <v>44746</v>
      </c>
      <c r="G31" s="2">
        <v>0.19999999999999998</v>
      </c>
      <c r="H31" s="3">
        <v>3.68</v>
      </c>
      <c r="I31" s="3">
        <v>3.68</v>
      </c>
      <c r="J31" s="3">
        <v>3.6</v>
      </c>
      <c r="K31" s="3">
        <f t="shared" si="0"/>
        <v>3.6533333333333338</v>
      </c>
      <c r="L31" s="1">
        <v>44747</v>
      </c>
      <c r="M31" s="2">
        <v>0.46319444444444446</v>
      </c>
      <c r="N31" s="3">
        <v>3.76</v>
      </c>
      <c r="O31" s="3">
        <v>3.72</v>
      </c>
      <c r="P31" s="3">
        <v>3.67</v>
      </c>
      <c r="Q31" s="3">
        <f t="shared" si="1"/>
        <v>3.7166666666666668</v>
      </c>
      <c r="R31" s="5">
        <f t="shared" si="2"/>
        <v>6.333333333333302E-2</v>
      </c>
      <c r="S31">
        <f t="shared" si="3"/>
        <v>1.0173357664233575</v>
      </c>
    </row>
    <row r="32" spans="1:20" x14ac:dyDescent="0.25">
      <c r="A32" t="s">
        <v>53</v>
      </c>
      <c r="B32" t="s">
        <v>52</v>
      </c>
      <c r="C32" t="s">
        <v>4</v>
      </c>
      <c r="D32">
        <v>57</v>
      </c>
      <c r="E32">
        <v>27</v>
      </c>
      <c r="F32" s="1">
        <v>44746</v>
      </c>
      <c r="G32" s="2">
        <v>0.23402777777777781</v>
      </c>
      <c r="H32" s="3">
        <v>4.5</v>
      </c>
      <c r="I32" s="3">
        <v>4.5199999999999996</v>
      </c>
      <c r="J32" s="3">
        <v>4.5</v>
      </c>
      <c r="K32" s="3">
        <f t="shared" si="0"/>
        <v>4.5066666666666668</v>
      </c>
      <c r="L32" s="1">
        <v>44747</v>
      </c>
      <c r="M32" s="2">
        <v>0.49791666666666662</v>
      </c>
      <c r="N32" s="3">
        <v>4.83</v>
      </c>
      <c r="O32" s="3">
        <v>4.8600000000000003</v>
      </c>
      <c r="P32" s="3">
        <v>4.8499999999999996</v>
      </c>
      <c r="Q32" s="3">
        <f t="shared" si="1"/>
        <v>4.8466666666666667</v>
      </c>
      <c r="R32" s="7">
        <f t="shared" si="2"/>
        <v>0.33999999999999986</v>
      </c>
      <c r="S32">
        <f t="shared" si="3"/>
        <v>1.0754437869822484</v>
      </c>
    </row>
    <row r="33" spans="1:20" x14ac:dyDescent="0.25">
      <c r="A33" t="s">
        <v>54</v>
      </c>
      <c r="B33" t="s">
        <v>52</v>
      </c>
      <c r="C33" t="s">
        <v>4</v>
      </c>
      <c r="D33">
        <v>24</v>
      </c>
      <c r="E33">
        <v>27</v>
      </c>
      <c r="F33" s="1">
        <v>44747</v>
      </c>
      <c r="G33" s="2">
        <v>0.28611111111111115</v>
      </c>
      <c r="H33" s="3">
        <v>3.96</v>
      </c>
      <c r="I33" s="3">
        <v>3.95</v>
      </c>
      <c r="J33" s="3">
        <v>3.89</v>
      </c>
      <c r="K33" s="3">
        <f t="shared" si="0"/>
        <v>3.9333333333333336</v>
      </c>
      <c r="L33" s="1">
        <v>44748</v>
      </c>
      <c r="M33" s="2">
        <v>6.0416666666666667E-2</v>
      </c>
      <c r="N33" s="3">
        <v>4.1500000000000004</v>
      </c>
      <c r="O33" s="3">
        <v>4.18</v>
      </c>
      <c r="P33" s="3">
        <v>4.17</v>
      </c>
      <c r="Q33" s="3">
        <f t="shared" si="1"/>
        <v>4.166666666666667</v>
      </c>
      <c r="R33" s="6">
        <f t="shared" si="2"/>
        <v>0.23333333333333339</v>
      </c>
      <c r="S33">
        <f t="shared" si="3"/>
        <v>1.0593220338983051</v>
      </c>
    </row>
    <row r="34" spans="1:20" x14ac:dyDescent="0.25">
      <c r="A34" t="s">
        <v>55</v>
      </c>
      <c r="B34" t="s">
        <v>52</v>
      </c>
      <c r="C34" t="s">
        <v>4</v>
      </c>
      <c r="D34">
        <v>5</v>
      </c>
      <c r="E34">
        <v>27</v>
      </c>
      <c r="F34" s="1">
        <v>44745</v>
      </c>
      <c r="G34" s="2">
        <v>0.53402777777777777</v>
      </c>
      <c r="H34" s="3">
        <v>3.1</v>
      </c>
      <c r="I34" s="3">
        <v>3.07</v>
      </c>
      <c r="J34" s="3">
        <v>3.11</v>
      </c>
      <c r="K34" s="3">
        <f t="shared" ref="K34:K53" si="4">AVERAGE(H34:J34)</f>
        <v>3.0933333333333333</v>
      </c>
      <c r="L34" s="1">
        <v>44746</v>
      </c>
      <c r="M34" s="2">
        <v>0.4368055555555555</v>
      </c>
      <c r="N34">
        <v>3.27</v>
      </c>
      <c r="O34">
        <v>3.26</v>
      </c>
      <c r="P34">
        <v>3.27</v>
      </c>
      <c r="Q34" s="3">
        <f t="shared" ref="Q34:Q53" si="5">AVERAGE(N34:P34)</f>
        <v>3.2666666666666662</v>
      </c>
      <c r="R34" s="5">
        <f t="shared" ref="R34:R53" si="6">Q34-K34</f>
        <v>0.1733333333333329</v>
      </c>
      <c r="S34">
        <f t="shared" si="3"/>
        <v>1.0560344827586206</v>
      </c>
    </row>
    <row r="35" spans="1:20" x14ac:dyDescent="0.25">
      <c r="A35" t="s">
        <v>56</v>
      </c>
      <c r="B35" t="s">
        <v>52</v>
      </c>
      <c r="C35" t="s">
        <v>4</v>
      </c>
      <c r="D35">
        <v>14</v>
      </c>
      <c r="E35">
        <v>27</v>
      </c>
      <c r="F35" s="1">
        <v>44749</v>
      </c>
      <c r="G35" s="2">
        <v>0.42083333333333334</v>
      </c>
      <c r="H35" s="3">
        <v>3.25</v>
      </c>
      <c r="I35" s="3">
        <v>3.16</v>
      </c>
      <c r="J35" s="3">
        <v>3.24</v>
      </c>
      <c r="K35" s="3">
        <f t="shared" si="4"/>
        <v>3.2166666666666668</v>
      </c>
      <c r="L35" s="1">
        <v>44746</v>
      </c>
      <c r="M35" s="2">
        <v>0.48125000000000001</v>
      </c>
      <c r="N35">
        <v>3.39</v>
      </c>
      <c r="O35">
        <v>3.39</v>
      </c>
      <c r="P35">
        <v>3.42</v>
      </c>
      <c r="Q35" s="3">
        <f t="shared" si="5"/>
        <v>3.4</v>
      </c>
      <c r="R35" s="5">
        <f t="shared" si="6"/>
        <v>0.18333333333333313</v>
      </c>
      <c r="S35">
        <f t="shared" si="3"/>
        <v>1.0569948186528497</v>
      </c>
      <c r="T35" t="s">
        <v>100</v>
      </c>
    </row>
    <row r="36" spans="1:20" x14ac:dyDescent="0.25">
      <c r="A36" t="s">
        <v>57</v>
      </c>
      <c r="B36" t="s">
        <v>52</v>
      </c>
      <c r="C36" t="s">
        <v>4</v>
      </c>
      <c r="D36">
        <v>48</v>
      </c>
      <c r="E36">
        <v>27</v>
      </c>
      <c r="F36" s="1">
        <v>44746</v>
      </c>
      <c r="G36" s="2">
        <v>0.18958333333333333</v>
      </c>
      <c r="H36" s="3">
        <v>4.9000000000000004</v>
      </c>
      <c r="I36" s="3">
        <v>4.93</v>
      </c>
      <c r="J36" s="3">
        <v>5</v>
      </c>
      <c r="K36" s="3">
        <f t="shared" si="4"/>
        <v>4.9433333333333334</v>
      </c>
      <c r="L36" s="1">
        <v>44747</v>
      </c>
      <c r="M36" s="2">
        <v>0.4513888888888889</v>
      </c>
      <c r="N36" s="3">
        <v>5.2</v>
      </c>
      <c r="O36" s="3">
        <v>5.16</v>
      </c>
      <c r="P36" s="3">
        <v>5.1100000000000003</v>
      </c>
      <c r="Q36" s="3">
        <f t="shared" si="5"/>
        <v>5.1566666666666663</v>
      </c>
      <c r="R36" s="6">
        <f t="shared" si="6"/>
        <v>0.21333333333333293</v>
      </c>
      <c r="S36">
        <f t="shared" si="3"/>
        <v>1.0431557653405259</v>
      </c>
    </row>
    <row r="37" spans="1:20" x14ac:dyDescent="0.25">
      <c r="A37" t="s">
        <v>58</v>
      </c>
      <c r="B37" t="s">
        <v>52</v>
      </c>
      <c r="C37" t="s">
        <v>4</v>
      </c>
      <c r="D37">
        <v>15</v>
      </c>
      <c r="E37">
        <v>27</v>
      </c>
      <c r="F37" s="1">
        <v>44749</v>
      </c>
      <c r="G37" s="2">
        <v>0.43888888888888888</v>
      </c>
      <c r="H37" s="3">
        <v>4.45</v>
      </c>
      <c r="I37" s="3">
        <v>4.46</v>
      </c>
      <c r="J37" s="3">
        <v>4.3899999999999997</v>
      </c>
      <c r="K37" s="3">
        <f t="shared" si="4"/>
        <v>4.4333333333333336</v>
      </c>
      <c r="L37" s="1">
        <v>44746</v>
      </c>
      <c r="M37" s="2">
        <v>0.48680555555555555</v>
      </c>
      <c r="N37">
        <v>4.41</v>
      </c>
      <c r="O37">
        <v>4.41</v>
      </c>
      <c r="P37">
        <v>4.3899999999999997</v>
      </c>
      <c r="Q37" s="3">
        <f t="shared" si="5"/>
        <v>4.4033333333333333</v>
      </c>
      <c r="R37" s="4">
        <f t="shared" si="6"/>
        <v>-3.0000000000000249E-2</v>
      </c>
      <c r="S37">
        <f t="shared" si="3"/>
        <v>0.99323308270676691</v>
      </c>
      <c r="T37" t="s">
        <v>101</v>
      </c>
    </row>
    <row r="38" spans="1:20" x14ac:dyDescent="0.25">
      <c r="A38" t="s">
        <v>59</v>
      </c>
      <c r="B38" t="s">
        <v>52</v>
      </c>
      <c r="C38" t="s">
        <v>4</v>
      </c>
      <c r="D38">
        <v>54</v>
      </c>
      <c r="E38">
        <v>27</v>
      </c>
      <c r="F38" s="1">
        <v>44746</v>
      </c>
      <c r="G38" s="2">
        <v>0.21944444444444444</v>
      </c>
      <c r="H38" s="3">
        <v>3.52</v>
      </c>
      <c r="I38" s="3">
        <v>3.58</v>
      </c>
      <c r="J38" s="3">
        <v>3.61</v>
      </c>
      <c r="K38" s="3">
        <f t="shared" si="4"/>
        <v>3.57</v>
      </c>
      <c r="L38" s="1">
        <v>44747</v>
      </c>
      <c r="M38" s="2">
        <v>0.48194444444444445</v>
      </c>
      <c r="N38" s="3">
        <v>3.64</v>
      </c>
      <c r="O38" s="3">
        <v>3.7</v>
      </c>
      <c r="P38" s="3">
        <v>3.64</v>
      </c>
      <c r="Q38" s="3">
        <f t="shared" si="5"/>
        <v>3.66</v>
      </c>
      <c r="R38" s="5">
        <f t="shared" si="6"/>
        <v>9.0000000000000302E-2</v>
      </c>
      <c r="S38">
        <f t="shared" si="3"/>
        <v>1.0252100840336136</v>
      </c>
    </row>
    <row r="39" spans="1:20" x14ac:dyDescent="0.25">
      <c r="A39" t="s">
        <v>60</v>
      </c>
      <c r="B39" t="s">
        <v>102</v>
      </c>
      <c r="C39" t="s">
        <v>4</v>
      </c>
      <c r="D39">
        <v>11</v>
      </c>
      <c r="E39">
        <v>27</v>
      </c>
      <c r="F39" s="1">
        <v>44745</v>
      </c>
      <c r="G39" s="2">
        <v>6.1805555555555558E-2</v>
      </c>
      <c r="H39" s="3">
        <v>4.3899999999999997</v>
      </c>
      <c r="I39" s="3">
        <v>4.38</v>
      </c>
      <c r="J39" s="3">
        <v>4.3899999999999997</v>
      </c>
      <c r="K39" s="3">
        <f t="shared" si="4"/>
        <v>4.3866666666666667</v>
      </c>
      <c r="L39" s="1">
        <v>44746</v>
      </c>
      <c r="M39" s="2">
        <v>0.46527777777777773</v>
      </c>
      <c r="N39">
        <v>4.4800000000000004</v>
      </c>
      <c r="O39">
        <v>4.37</v>
      </c>
      <c r="P39">
        <v>4.47</v>
      </c>
      <c r="Q39" s="3">
        <f t="shared" si="5"/>
        <v>4.4400000000000004</v>
      </c>
      <c r="R39" s="5">
        <f t="shared" si="6"/>
        <v>5.3333333333333677E-2</v>
      </c>
      <c r="S39">
        <f t="shared" si="3"/>
        <v>1.0121580547112463</v>
      </c>
    </row>
    <row r="40" spans="1:20" x14ac:dyDescent="0.25">
      <c r="A40" t="s">
        <v>62</v>
      </c>
      <c r="B40" t="s">
        <v>102</v>
      </c>
      <c r="C40" t="s">
        <v>4</v>
      </c>
      <c r="D40">
        <v>38</v>
      </c>
      <c r="E40">
        <v>27</v>
      </c>
      <c r="F40" s="1">
        <v>44747</v>
      </c>
      <c r="G40" s="2">
        <v>0.34027777777777773</v>
      </c>
      <c r="H40" s="3">
        <v>4.4800000000000004</v>
      </c>
      <c r="I40" s="3">
        <v>4.5599999999999996</v>
      </c>
      <c r="J40" s="3">
        <v>4.5</v>
      </c>
      <c r="K40" s="3">
        <f t="shared" si="4"/>
        <v>4.5133333333333328</v>
      </c>
      <c r="L40" s="1">
        <v>44748</v>
      </c>
      <c r="M40" s="2">
        <v>0.14722222222222223</v>
      </c>
      <c r="N40" s="3">
        <v>4.41</v>
      </c>
      <c r="O40" s="3">
        <v>4.41</v>
      </c>
      <c r="P40" s="3">
        <v>4.45</v>
      </c>
      <c r="Q40" s="3">
        <f t="shared" si="5"/>
        <v>4.4233333333333329</v>
      </c>
      <c r="R40" s="4">
        <f t="shared" si="6"/>
        <v>-8.9999999999999858E-2</v>
      </c>
      <c r="S40">
        <f t="shared" si="3"/>
        <v>0.98005908419497789</v>
      </c>
    </row>
    <row r="41" spans="1:20" x14ac:dyDescent="0.25">
      <c r="A41" t="s">
        <v>63</v>
      </c>
      <c r="B41" t="s">
        <v>102</v>
      </c>
      <c r="C41" t="s">
        <v>4</v>
      </c>
      <c r="D41">
        <v>22</v>
      </c>
      <c r="E41">
        <v>27</v>
      </c>
      <c r="F41" s="1">
        <v>44749</v>
      </c>
      <c r="G41" s="2">
        <v>0.4465277777777778</v>
      </c>
      <c r="H41" s="3">
        <v>4.3</v>
      </c>
      <c r="I41" s="3">
        <v>4.2699999999999996</v>
      </c>
      <c r="J41" s="3">
        <v>4.29</v>
      </c>
      <c r="K41" s="3">
        <f t="shared" si="4"/>
        <v>4.2866666666666662</v>
      </c>
      <c r="L41" s="1">
        <v>44748</v>
      </c>
      <c r="M41" s="2">
        <v>5.1388888888888894E-2</v>
      </c>
      <c r="N41" s="3">
        <v>4.3600000000000003</v>
      </c>
      <c r="O41" s="3">
        <v>4.38</v>
      </c>
      <c r="P41" s="3">
        <v>4.3899999999999997</v>
      </c>
      <c r="Q41" s="3">
        <f t="shared" si="5"/>
        <v>4.376666666666666</v>
      </c>
      <c r="R41" s="5">
        <f t="shared" si="6"/>
        <v>8.9999999999999858E-2</v>
      </c>
      <c r="S41">
        <f t="shared" si="3"/>
        <v>1.0209953343701399</v>
      </c>
      <c r="T41" t="s">
        <v>103</v>
      </c>
    </row>
    <row r="42" spans="1:20" x14ac:dyDescent="0.25">
      <c r="A42" t="s">
        <v>65</v>
      </c>
      <c r="B42" t="s">
        <v>102</v>
      </c>
      <c r="C42" t="s">
        <v>4</v>
      </c>
      <c r="D42">
        <v>58</v>
      </c>
      <c r="E42">
        <v>27</v>
      </c>
      <c r="F42" s="1">
        <v>44746</v>
      </c>
      <c r="G42" s="2">
        <v>0.23819444444444446</v>
      </c>
      <c r="H42" s="3">
        <v>4.22</v>
      </c>
      <c r="I42" s="3">
        <v>4.16</v>
      </c>
      <c r="J42" s="3">
        <v>4.22</v>
      </c>
      <c r="K42" s="3">
        <f t="shared" si="4"/>
        <v>4.1999999999999993</v>
      </c>
      <c r="L42" s="1">
        <v>44747</v>
      </c>
      <c r="M42" s="2">
        <v>0.50138888888888888</v>
      </c>
      <c r="N42" s="3">
        <v>4.58</v>
      </c>
      <c r="O42" s="3">
        <v>4.55</v>
      </c>
      <c r="P42" s="3">
        <v>4.5599999999999996</v>
      </c>
      <c r="Q42" s="3">
        <f t="shared" si="5"/>
        <v>4.5633333333333326</v>
      </c>
      <c r="R42" s="7">
        <f t="shared" si="6"/>
        <v>0.36333333333333329</v>
      </c>
      <c r="S42">
        <f t="shared" si="3"/>
        <v>1.0865079365079364</v>
      </c>
    </row>
    <row r="43" spans="1:20" x14ac:dyDescent="0.25">
      <c r="A43" t="s">
        <v>66</v>
      </c>
      <c r="B43" t="s">
        <v>102</v>
      </c>
      <c r="C43" t="s">
        <v>4</v>
      </c>
      <c r="D43">
        <v>13</v>
      </c>
      <c r="E43">
        <v>27</v>
      </c>
      <c r="F43" s="1">
        <v>44745</v>
      </c>
      <c r="G43" s="2">
        <v>7.1527777777777787E-2</v>
      </c>
      <c r="H43" s="3">
        <v>4.1399999999999997</v>
      </c>
      <c r="I43" s="3">
        <v>4.13</v>
      </c>
      <c r="J43" s="3">
        <v>4.1900000000000004</v>
      </c>
      <c r="K43" s="3">
        <f t="shared" si="4"/>
        <v>4.1533333333333333</v>
      </c>
      <c r="L43" s="1">
        <v>44746</v>
      </c>
      <c r="M43" s="2">
        <v>0.47430555555555554</v>
      </c>
      <c r="N43">
        <v>4.47</v>
      </c>
      <c r="O43">
        <v>4.4000000000000004</v>
      </c>
      <c r="P43">
        <v>4.4800000000000004</v>
      </c>
      <c r="Q43" s="3">
        <f t="shared" si="5"/>
        <v>4.45</v>
      </c>
      <c r="R43" s="7">
        <f t="shared" si="6"/>
        <v>0.29666666666666686</v>
      </c>
      <c r="S43">
        <f t="shared" si="3"/>
        <v>1.0714285714285714</v>
      </c>
    </row>
    <row r="44" spans="1:20" x14ac:dyDescent="0.25">
      <c r="A44" t="s">
        <v>68</v>
      </c>
      <c r="B44" t="s">
        <v>102</v>
      </c>
      <c r="C44" t="s">
        <v>4</v>
      </c>
      <c r="D44">
        <v>9</v>
      </c>
      <c r="E44">
        <v>27</v>
      </c>
      <c r="F44" s="1">
        <v>44745</v>
      </c>
      <c r="G44" s="2">
        <v>5.2777777777777778E-2</v>
      </c>
      <c r="H44" s="3">
        <v>4.37</v>
      </c>
      <c r="I44" s="3">
        <v>4.3600000000000003</v>
      </c>
      <c r="J44" s="3">
        <v>4.38</v>
      </c>
      <c r="K44" s="3">
        <f t="shared" si="4"/>
        <v>4.37</v>
      </c>
      <c r="L44" s="1">
        <v>44746</v>
      </c>
      <c r="M44" s="2">
        <v>0.45416666666666666</v>
      </c>
      <c r="N44">
        <v>4.43</v>
      </c>
      <c r="O44">
        <v>4.49</v>
      </c>
      <c r="P44">
        <v>4.47</v>
      </c>
      <c r="Q44" s="3">
        <f t="shared" si="5"/>
        <v>4.4633333333333338</v>
      </c>
      <c r="R44" s="5">
        <f t="shared" si="6"/>
        <v>9.3333333333333712E-2</v>
      </c>
      <c r="S44">
        <f t="shared" si="3"/>
        <v>1.021357742181541</v>
      </c>
    </row>
    <row r="45" spans="1:20" x14ac:dyDescent="0.25">
      <c r="A45" t="s">
        <v>70</v>
      </c>
      <c r="B45" t="s">
        <v>102</v>
      </c>
      <c r="C45" t="s">
        <v>4</v>
      </c>
      <c r="D45">
        <v>23</v>
      </c>
      <c r="E45">
        <v>27</v>
      </c>
      <c r="F45" s="1">
        <v>44747</v>
      </c>
      <c r="G45" s="2">
        <v>0.28194444444444444</v>
      </c>
      <c r="H45" s="3">
        <v>4.0199999999999996</v>
      </c>
      <c r="I45" s="3">
        <v>3.97</v>
      </c>
      <c r="J45" s="3">
        <v>3.93</v>
      </c>
      <c r="K45" s="3">
        <f t="shared" si="4"/>
        <v>3.9733333333333332</v>
      </c>
      <c r="L45" s="1">
        <v>44748</v>
      </c>
      <c r="M45" s="2">
        <v>5.6944444444444443E-2</v>
      </c>
      <c r="N45" s="3">
        <v>4.46</v>
      </c>
      <c r="O45" s="3">
        <v>4.4800000000000004</v>
      </c>
      <c r="P45" s="3">
        <v>4.3899999999999997</v>
      </c>
      <c r="Q45" s="3">
        <f t="shared" si="5"/>
        <v>4.4433333333333342</v>
      </c>
      <c r="R45" s="7">
        <f t="shared" si="6"/>
        <v>0.47000000000000108</v>
      </c>
      <c r="S45">
        <f t="shared" si="3"/>
        <v>1.1182885906040272</v>
      </c>
      <c r="T45" t="s">
        <v>104</v>
      </c>
    </row>
    <row r="46" spans="1:20" x14ac:dyDescent="0.25">
      <c r="A46" t="s">
        <v>71</v>
      </c>
      <c r="B46" t="s">
        <v>102</v>
      </c>
      <c r="C46" t="s">
        <v>4</v>
      </c>
      <c r="D46">
        <v>51</v>
      </c>
      <c r="E46">
        <v>27</v>
      </c>
      <c r="F46" s="1">
        <v>44746</v>
      </c>
      <c r="G46" s="2">
        <v>0.20416666666666669</v>
      </c>
      <c r="H46" s="3">
        <v>3.01</v>
      </c>
      <c r="I46" s="3">
        <v>3.03</v>
      </c>
      <c r="J46" s="3">
        <v>3</v>
      </c>
      <c r="K46" s="3">
        <f t="shared" si="4"/>
        <v>3.0133333333333332</v>
      </c>
      <c r="L46" s="1">
        <v>44747</v>
      </c>
      <c r="M46" s="2">
        <v>0.46666666666666662</v>
      </c>
      <c r="N46" s="3">
        <v>3.12</v>
      </c>
      <c r="O46" s="3">
        <v>3.16</v>
      </c>
      <c r="P46" s="3">
        <v>3.16</v>
      </c>
      <c r="Q46" s="3">
        <f t="shared" si="5"/>
        <v>3.1466666666666669</v>
      </c>
      <c r="R46" s="5">
        <f t="shared" si="6"/>
        <v>0.13333333333333375</v>
      </c>
      <c r="S46">
        <f t="shared" si="3"/>
        <v>1.0442477876106195</v>
      </c>
    </row>
    <row r="47" spans="1:20" x14ac:dyDescent="0.25">
      <c r="A47" t="s">
        <v>72</v>
      </c>
      <c r="B47" t="s">
        <v>102</v>
      </c>
      <c r="C47" t="s">
        <v>4</v>
      </c>
      <c r="D47">
        <v>45</v>
      </c>
      <c r="E47">
        <v>27</v>
      </c>
      <c r="F47" s="1">
        <v>44746</v>
      </c>
      <c r="G47" s="2">
        <v>0.18055555555555555</v>
      </c>
      <c r="H47" s="3">
        <v>3.46</v>
      </c>
      <c r="I47" s="3">
        <v>3.42</v>
      </c>
      <c r="J47" s="3">
        <v>3.4</v>
      </c>
      <c r="K47" s="3">
        <f t="shared" si="4"/>
        <v>3.4266666666666663</v>
      </c>
      <c r="L47" s="1">
        <v>44747</v>
      </c>
      <c r="M47" s="2">
        <v>0.43958333333333338</v>
      </c>
      <c r="N47" s="3">
        <v>3.6</v>
      </c>
      <c r="O47" s="3">
        <v>3.59</v>
      </c>
      <c r="P47" s="3">
        <v>3.58</v>
      </c>
      <c r="Q47" s="3">
        <f t="shared" si="5"/>
        <v>3.59</v>
      </c>
      <c r="R47" s="5">
        <f t="shared" si="6"/>
        <v>0.16333333333333355</v>
      </c>
      <c r="S47">
        <f t="shared" si="3"/>
        <v>1.0476653696498055</v>
      </c>
    </row>
    <row r="48" spans="1:20" x14ac:dyDescent="0.25">
      <c r="A48" t="s">
        <v>105</v>
      </c>
      <c r="B48" t="s">
        <v>102</v>
      </c>
      <c r="C48" t="s">
        <v>4</v>
      </c>
      <c r="D48">
        <v>1</v>
      </c>
      <c r="E48">
        <v>27</v>
      </c>
      <c r="F48" s="1">
        <v>44745</v>
      </c>
      <c r="G48" s="2">
        <v>0.5180555555555556</v>
      </c>
      <c r="H48" s="3">
        <v>3.21</v>
      </c>
      <c r="I48" s="3">
        <v>3.25</v>
      </c>
      <c r="J48" s="3">
        <v>3.23</v>
      </c>
      <c r="K48" s="3">
        <f t="shared" si="4"/>
        <v>3.23</v>
      </c>
      <c r="L48" s="1">
        <v>44746</v>
      </c>
      <c r="M48" s="2">
        <v>0.41805555555555557</v>
      </c>
      <c r="N48">
        <v>3.39</v>
      </c>
      <c r="O48">
        <v>3.47</v>
      </c>
      <c r="P48">
        <v>3.47</v>
      </c>
      <c r="Q48" s="3">
        <f t="shared" si="5"/>
        <v>3.4433333333333334</v>
      </c>
      <c r="R48" s="6">
        <f t="shared" si="6"/>
        <v>0.21333333333333337</v>
      </c>
      <c r="S48">
        <f t="shared" si="3"/>
        <v>1.0660474716202271</v>
      </c>
    </row>
    <row r="49" spans="1:20" x14ac:dyDescent="0.25">
      <c r="A49" t="s">
        <v>73</v>
      </c>
      <c r="B49" t="s">
        <v>106</v>
      </c>
      <c r="C49" t="s">
        <v>4</v>
      </c>
      <c r="D49">
        <v>26</v>
      </c>
      <c r="E49">
        <v>27</v>
      </c>
      <c r="F49" s="1">
        <v>44747</v>
      </c>
      <c r="G49" s="2">
        <v>0.2951388888888889</v>
      </c>
      <c r="H49" s="3">
        <v>4.88</v>
      </c>
      <c r="I49" s="3">
        <v>4.91</v>
      </c>
      <c r="J49" s="3">
        <v>4.91</v>
      </c>
      <c r="K49" s="3">
        <f t="shared" si="4"/>
        <v>4.8999999999999995</v>
      </c>
      <c r="L49" s="1">
        <v>44748</v>
      </c>
      <c r="M49" s="2">
        <v>6.9444444444444434E-2</v>
      </c>
      <c r="N49" s="3">
        <v>5.13</v>
      </c>
      <c r="O49" s="3">
        <v>5.14</v>
      </c>
      <c r="P49" s="3">
        <v>5.14</v>
      </c>
      <c r="Q49" s="3">
        <f t="shared" si="5"/>
        <v>5.1366666666666667</v>
      </c>
      <c r="R49" s="6">
        <f t="shared" si="6"/>
        <v>0.23666666666666725</v>
      </c>
      <c r="S49">
        <f t="shared" si="3"/>
        <v>1.0482993197278914</v>
      </c>
    </row>
    <row r="50" spans="1:20" x14ac:dyDescent="0.25">
      <c r="A50" t="s">
        <v>75</v>
      </c>
      <c r="B50" t="s">
        <v>106</v>
      </c>
      <c r="C50" t="s">
        <v>4</v>
      </c>
      <c r="D50">
        <v>56</v>
      </c>
      <c r="E50">
        <v>27</v>
      </c>
      <c r="F50" s="1">
        <v>44746</v>
      </c>
      <c r="G50" s="2">
        <v>0.2298611111111111</v>
      </c>
      <c r="H50" s="3">
        <v>4.49</v>
      </c>
      <c r="I50" s="3">
        <v>4.53</v>
      </c>
      <c r="J50" s="3">
        <v>4.59</v>
      </c>
      <c r="K50" s="3">
        <f t="shared" si="4"/>
        <v>4.5366666666666662</v>
      </c>
      <c r="L50" s="1">
        <v>44747</v>
      </c>
      <c r="M50" s="2">
        <v>0.49374999999999997</v>
      </c>
      <c r="N50" s="3">
        <v>4.59</v>
      </c>
      <c r="O50" s="3">
        <v>4.51</v>
      </c>
      <c r="P50" s="3">
        <v>4.55</v>
      </c>
      <c r="Q50" s="3">
        <f t="shared" si="5"/>
        <v>4.55</v>
      </c>
      <c r="R50" s="5">
        <f t="shared" si="6"/>
        <v>1.3333333333333641E-2</v>
      </c>
      <c r="S50">
        <f t="shared" si="3"/>
        <v>1.002939015429831</v>
      </c>
    </row>
    <row r="51" spans="1:20" x14ac:dyDescent="0.25">
      <c r="A51" t="s">
        <v>76</v>
      </c>
      <c r="B51" t="s">
        <v>106</v>
      </c>
      <c r="C51" t="s">
        <v>4</v>
      </c>
      <c r="D51">
        <v>25</v>
      </c>
      <c r="E51">
        <v>27</v>
      </c>
      <c r="F51" s="1">
        <v>44747</v>
      </c>
      <c r="G51" s="2">
        <v>0.28958333333333336</v>
      </c>
      <c r="H51" s="3">
        <v>4.41</v>
      </c>
      <c r="I51" s="3">
        <v>4.41</v>
      </c>
      <c r="J51" s="3">
        <v>4.46</v>
      </c>
      <c r="K51" s="3">
        <f t="shared" si="4"/>
        <v>4.4266666666666667</v>
      </c>
      <c r="L51" s="1">
        <v>44748</v>
      </c>
      <c r="M51" s="2">
        <v>6.458333333333334E-2</v>
      </c>
      <c r="N51" s="3">
        <v>5.0199999999999996</v>
      </c>
      <c r="O51" s="3">
        <v>5</v>
      </c>
      <c r="P51" s="3">
        <v>4.93</v>
      </c>
      <c r="Q51" s="3">
        <f t="shared" si="5"/>
        <v>4.9833333333333334</v>
      </c>
      <c r="R51" s="7">
        <f t="shared" si="6"/>
        <v>0.55666666666666664</v>
      </c>
      <c r="S51">
        <f t="shared" si="3"/>
        <v>1.1257530120481927</v>
      </c>
    </row>
    <row r="52" spans="1:20" x14ac:dyDescent="0.25">
      <c r="A52" t="s">
        <v>77</v>
      </c>
      <c r="B52" t="s">
        <v>106</v>
      </c>
      <c r="C52" t="s">
        <v>4</v>
      </c>
      <c r="D52">
        <v>33</v>
      </c>
      <c r="E52">
        <v>27</v>
      </c>
      <c r="F52" s="1">
        <v>44747</v>
      </c>
      <c r="G52" s="2">
        <v>0.31944444444444448</v>
      </c>
      <c r="H52" s="3">
        <v>5.03</v>
      </c>
      <c r="I52" s="3">
        <v>5.0999999999999996</v>
      </c>
      <c r="J52" s="3">
        <v>5.07</v>
      </c>
      <c r="K52" s="3">
        <f t="shared" si="4"/>
        <v>5.0666666666666664</v>
      </c>
      <c r="L52" s="1">
        <v>44748</v>
      </c>
      <c r="M52" s="2">
        <v>9.3055555555555558E-2</v>
      </c>
      <c r="N52" s="3">
        <v>5.2</v>
      </c>
      <c r="O52" s="3">
        <v>5.17</v>
      </c>
      <c r="P52" s="3">
        <v>5.23</v>
      </c>
      <c r="Q52" s="3">
        <f t="shared" si="5"/>
        <v>5.2</v>
      </c>
      <c r="R52" s="5">
        <f t="shared" si="6"/>
        <v>0.13333333333333375</v>
      </c>
      <c r="S52">
        <f t="shared" si="3"/>
        <v>1.0263157894736843</v>
      </c>
    </row>
    <row r="53" spans="1:20" x14ac:dyDescent="0.25">
      <c r="A53" t="s">
        <v>78</v>
      </c>
      <c r="B53" t="s">
        <v>106</v>
      </c>
      <c r="C53" t="s">
        <v>4</v>
      </c>
      <c r="D53">
        <v>37</v>
      </c>
      <c r="E53">
        <v>27</v>
      </c>
      <c r="F53" s="1">
        <v>44747</v>
      </c>
      <c r="G53" s="2">
        <v>0.33680555555555558</v>
      </c>
      <c r="H53" s="3">
        <v>3.04</v>
      </c>
      <c r="I53" s="3">
        <v>3</v>
      </c>
      <c r="J53" s="3">
        <v>2.95</v>
      </c>
      <c r="K53" s="3">
        <f t="shared" si="4"/>
        <v>2.9966666666666666</v>
      </c>
      <c r="L53" s="1">
        <v>44748</v>
      </c>
      <c r="M53" s="2">
        <v>0.1423611111111111</v>
      </c>
      <c r="N53" s="3">
        <v>3.1</v>
      </c>
      <c r="O53" s="3">
        <v>3.07</v>
      </c>
      <c r="P53" s="3">
        <v>3.09</v>
      </c>
      <c r="Q53" s="3">
        <f t="shared" si="5"/>
        <v>3.0866666666666664</v>
      </c>
      <c r="R53" s="5">
        <f t="shared" si="6"/>
        <v>8.9999999999999858E-2</v>
      </c>
      <c r="S53">
        <f t="shared" si="3"/>
        <v>1.0300333704115683</v>
      </c>
    </row>
    <row r="54" spans="1:20" x14ac:dyDescent="0.25">
      <c r="K54" s="3">
        <f>AVERAGE(K2:K53)</f>
        <v>4.236410256410255</v>
      </c>
      <c r="Q54" s="3">
        <f>AVERAGE(Q2:Q53)</f>
        <v>4.4857051282051277</v>
      </c>
      <c r="S54">
        <f>AVERAGE(S7:S53)</f>
        <v>1.0617649389269832</v>
      </c>
      <c r="T54">
        <f>(S54-1)*100</f>
        <v>6.1764938926983204</v>
      </c>
    </row>
    <row r="55" spans="1:20" x14ac:dyDescent="0.25">
      <c r="S55" s="3">
        <f>Q54-K54</f>
        <v>0.24929487179487264</v>
      </c>
    </row>
  </sheetData>
  <sortState xmlns:xlrd2="http://schemas.microsoft.com/office/spreadsheetml/2017/richdata2" ref="A2:S53">
    <sortCondition ref="A2:A53"/>
  </sortState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AF46-5974-4344-B380-12FA97F36CEE}">
  <dimension ref="A1:T53"/>
  <sheetViews>
    <sheetView topLeftCell="A33" zoomScale="90" zoomScaleNormal="90" workbookViewId="0">
      <selection activeCell="A2" sqref="A2:S51"/>
    </sheetView>
  </sheetViews>
  <sheetFormatPr defaultRowHeight="15" x14ac:dyDescent="0.25"/>
  <cols>
    <col min="2" max="2" width="18.85546875" customWidth="1"/>
    <col min="6" max="6" width="14.5703125" customWidth="1"/>
    <col min="8" max="8" width="8.7109375" style="3"/>
    <col min="12" max="12" width="15.140625" customWidth="1"/>
    <col min="20" max="20" width="10.5703125" customWidth="1"/>
  </cols>
  <sheetData>
    <row r="1" spans="1:20" x14ac:dyDescent="0.25">
      <c r="A1" t="s">
        <v>10</v>
      </c>
      <c r="B1" t="s">
        <v>11</v>
      </c>
      <c r="C1" t="s">
        <v>0</v>
      </c>
      <c r="D1" t="s">
        <v>12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126</v>
      </c>
      <c r="T1" t="s">
        <v>93</v>
      </c>
    </row>
    <row r="2" spans="1:20" x14ac:dyDescent="0.25">
      <c r="A2" t="s">
        <v>17</v>
      </c>
      <c r="B2" t="s">
        <v>18</v>
      </c>
      <c r="C2" t="s">
        <v>3</v>
      </c>
      <c r="D2">
        <v>12</v>
      </c>
      <c r="E2">
        <v>28.5</v>
      </c>
      <c r="F2" s="1">
        <v>44761</v>
      </c>
      <c r="G2" s="2">
        <v>0.79722222222222217</v>
      </c>
      <c r="H2" s="3">
        <v>4.3499999999999996</v>
      </c>
      <c r="I2" s="3">
        <v>4.37</v>
      </c>
      <c r="J2" s="3">
        <v>4.3499999999999996</v>
      </c>
      <c r="K2" s="3">
        <f t="shared" ref="K2:K18" si="0">AVERAGE(H2:J2)</f>
        <v>4.3566666666666665</v>
      </c>
      <c r="L2" s="1">
        <v>44762</v>
      </c>
      <c r="M2" s="2">
        <v>0.57708333333333328</v>
      </c>
      <c r="N2" s="3">
        <v>4.43</v>
      </c>
      <c r="O2" s="3">
        <v>4.46</v>
      </c>
      <c r="P2" s="3">
        <v>4.38</v>
      </c>
      <c r="Q2" s="3">
        <f t="shared" ref="Q2:Q18" si="1">AVERAGE(N2:P2)</f>
        <v>4.4233333333333329</v>
      </c>
      <c r="R2" s="5">
        <f t="shared" ref="R2:R17" si="2">Q2-K2</f>
        <v>6.666666666666643E-2</v>
      </c>
      <c r="S2">
        <f>Q2/K2</f>
        <v>1.0153022188217291</v>
      </c>
    </row>
    <row r="3" spans="1:20" x14ac:dyDescent="0.25">
      <c r="A3" t="s">
        <v>19</v>
      </c>
      <c r="B3" t="s">
        <v>18</v>
      </c>
      <c r="C3" t="s">
        <v>3</v>
      </c>
      <c r="D3">
        <v>35</v>
      </c>
      <c r="E3">
        <v>28.5</v>
      </c>
      <c r="F3" s="1">
        <v>8234</v>
      </c>
      <c r="G3" s="2">
        <v>0.8305555555555556</v>
      </c>
      <c r="H3" s="3">
        <v>4.42</v>
      </c>
      <c r="I3" s="3">
        <v>4.41</v>
      </c>
      <c r="J3" s="3">
        <v>4.43</v>
      </c>
      <c r="K3" s="3">
        <f t="shared" si="0"/>
        <v>4.42</v>
      </c>
      <c r="L3" s="1">
        <v>44760</v>
      </c>
      <c r="M3" s="2">
        <v>0.5444444444444444</v>
      </c>
      <c r="N3" s="3">
        <v>4.3099999999999996</v>
      </c>
      <c r="O3" s="3">
        <v>4.3099999999999996</v>
      </c>
      <c r="P3" s="3">
        <v>4.32</v>
      </c>
      <c r="Q3" s="3">
        <f t="shared" si="1"/>
        <v>4.3133333333333335</v>
      </c>
      <c r="R3" s="8">
        <f t="shared" si="2"/>
        <v>-0.10666666666666647</v>
      </c>
      <c r="S3">
        <f t="shared" ref="S3:S51" si="3">Q3/K3</f>
        <v>0.97586726998491713</v>
      </c>
      <c r="T3" t="s">
        <v>107</v>
      </c>
    </row>
    <row r="4" spans="1:20" x14ac:dyDescent="0.25">
      <c r="A4" t="s">
        <v>20</v>
      </c>
      <c r="B4" t="s">
        <v>18</v>
      </c>
      <c r="C4" t="s">
        <v>3</v>
      </c>
      <c r="D4">
        <v>36</v>
      </c>
      <c r="E4">
        <v>28.5</v>
      </c>
      <c r="F4" s="1">
        <v>44760</v>
      </c>
      <c r="G4" s="2">
        <v>0.82152777777777775</v>
      </c>
      <c r="H4" s="3">
        <v>4.41</v>
      </c>
      <c r="I4" s="3">
        <v>4.49</v>
      </c>
      <c r="J4" s="3">
        <v>4.4800000000000004</v>
      </c>
      <c r="K4" s="3">
        <f t="shared" si="0"/>
        <v>4.46</v>
      </c>
      <c r="L4" s="1">
        <v>44761</v>
      </c>
      <c r="M4" s="2">
        <v>0.6118055555555556</v>
      </c>
      <c r="N4" s="3">
        <v>4.62</v>
      </c>
      <c r="O4" s="3">
        <v>4.63</v>
      </c>
      <c r="P4" s="3">
        <v>4.4640000000000004</v>
      </c>
      <c r="Q4" s="3">
        <f t="shared" si="1"/>
        <v>4.5713333333333335</v>
      </c>
      <c r="R4" s="5">
        <f t="shared" si="2"/>
        <v>0.11133333333333351</v>
      </c>
      <c r="S4">
        <f t="shared" si="3"/>
        <v>1.0249626307922273</v>
      </c>
    </row>
    <row r="5" spans="1:20" x14ac:dyDescent="0.25">
      <c r="A5" t="s">
        <v>21</v>
      </c>
      <c r="B5" t="s">
        <v>18</v>
      </c>
      <c r="C5" t="s">
        <v>3</v>
      </c>
      <c r="D5">
        <v>3</v>
      </c>
      <c r="E5">
        <v>28.5</v>
      </c>
      <c r="F5" s="1">
        <v>44761</v>
      </c>
      <c r="G5" s="2">
        <v>0.78888888888888886</v>
      </c>
      <c r="H5" s="3">
        <v>3.61</v>
      </c>
      <c r="I5" s="3">
        <v>3.64</v>
      </c>
      <c r="J5" s="3">
        <v>3.6</v>
      </c>
      <c r="K5" s="3">
        <f t="shared" si="0"/>
        <v>3.6166666666666667</v>
      </c>
      <c r="L5" s="1">
        <v>44762</v>
      </c>
      <c r="M5" s="2">
        <v>0.56874999999999998</v>
      </c>
      <c r="N5" s="3">
        <v>4.2300000000000004</v>
      </c>
      <c r="O5" s="3">
        <v>4.2300000000000004</v>
      </c>
      <c r="P5" s="3">
        <v>4.2300000000000004</v>
      </c>
      <c r="Q5" s="3">
        <f t="shared" si="1"/>
        <v>4.2300000000000004</v>
      </c>
      <c r="R5" s="7">
        <f t="shared" si="2"/>
        <v>0.61333333333333373</v>
      </c>
      <c r="S5">
        <f t="shared" si="3"/>
        <v>1.1695852534562212</v>
      </c>
    </row>
    <row r="6" spans="1:20" x14ac:dyDescent="0.25">
      <c r="A6" t="s">
        <v>22</v>
      </c>
      <c r="B6" t="s">
        <v>18</v>
      </c>
      <c r="C6" t="s">
        <v>3</v>
      </c>
      <c r="D6">
        <v>4</v>
      </c>
      <c r="E6">
        <v>28.5</v>
      </c>
      <c r="F6" s="1">
        <v>44762</v>
      </c>
      <c r="G6" s="2">
        <v>0.64652777777777781</v>
      </c>
      <c r="H6" s="3">
        <v>4.79</v>
      </c>
      <c r="I6" s="3">
        <v>4.78</v>
      </c>
      <c r="J6" s="3">
        <v>4.76</v>
      </c>
      <c r="K6" s="3">
        <f t="shared" si="0"/>
        <v>4.7766666666666664</v>
      </c>
      <c r="L6" s="1">
        <v>44763</v>
      </c>
      <c r="M6" s="2">
        <v>0.52847222222222223</v>
      </c>
      <c r="N6" s="3">
        <v>5.0199999999999996</v>
      </c>
      <c r="O6" s="3">
        <v>5.04</v>
      </c>
      <c r="P6" s="3">
        <v>4.99</v>
      </c>
      <c r="Q6" s="3">
        <f t="shared" si="1"/>
        <v>5.0166666666666666</v>
      </c>
      <c r="R6" s="6">
        <f t="shared" si="2"/>
        <v>0.24000000000000021</v>
      </c>
      <c r="S6">
        <f t="shared" si="3"/>
        <v>1.0502442428471739</v>
      </c>
    </row>
    <row r="7" spans="1:20" x14ac:dyDescent="0.25">
      <c r="A7" t="s">
        <v>24</v>
      </c>
      <c r="B7" t="s">
        <v>18</v>
      </c>
      <c r="C7" t="s">
        <v>3</v>
      </c>
      <c r="D7">
        <v>49</v>
      </c>
      <c r="E7">
        <v>28.5</v>
      </c>
      <c r="F7" s="1">
        <v>44762</v>
      </c>
      <c r="G7" s="2">
        <v>0.67847222222222225</v>
      </c>
      <c r="H7" s="3">
        <v>4.4400000000000004</v>
      </c>
      <c r="I7" s="3">
        <v>4.4800000000000004</v>
      </c>
      <c r="J7" s="3">
        <v>4.49</v>
      </c>
      <c r="K7" s="3">
        <f t="shared" si="0"/>
        <v>4.4700000000000006</v>
      </c>
      <c r="L7" s="1">
        <v>44763</v>
      </c>
      <c r="M7" s="2">
        <v>0.55902777777777779</v>
      </c>
      <c r="N7" s="3">
        <v>4.8499999999999996</v>
      </c>
      <c r="O7" s="3">
        <v>4.8899999999999997</v>
      </c>
      <c r="P7" s="3">
        <v>4.8899999999999997</v>
      </c>
      <c r="Q7" s="3">
        <f t="shared" si="1"/>
        <v>4.876666666666666</v>
      </c>
      <c r="R7" s="7">
        <f t="shared" si="2"/>
        <v>0.4066666666666654</v>
      </c>
      <c r="S7">
        <f t="shared" si="3"/>
        <v>1.0909768829231914</v>
      </c>
    </row>
    <row r="8" spans="1:20" x14ac:dyDescent="0.25">
      <c r="A8" t="s">
        <v>25</v>
      </c>
      <c r="B8" t="s">
        <v>18</v>
      </c>
      <c r="C8" t="s">
        <v>3</v>
      </c>
      <c r="D8">
        <v>60</v>
      </c>
      <c r="E8">
        <v>28.5</v>
      </c>
      <c r="F8" s="1">
        <v>44760</v>
      </c>
      <c r="G8" s="2">
        <v>0.8125</v>
      </c>
      <c r="H8" s="3">
        <v>4.3499999999999996</v>
      </c>
      <c r="I8" s="3">
        <v>4.3600000000000003</v>
      </c>
      <c r="J8" s="3">
        <v>4.28</v>
      </c>
      <c r="K8" s="3">
        <f t="shared" si="0"/>
        <v>4.330000000000001</v>
      </c>
      <c r="L8" s="1">
        <v>44761</v>
      </c>
      <c r="M8" s="2">
        <v>0.60416666666666663</v>
      </c>
      <c r="N8" s="3">
        <v>4.4000000000000004</v>
      </c>
      <c r="O8" s="3">
        <v>4.41</v>
      </c>
      <c r="P8" s="3">
        <v>4.38</v>
      </c>
      <c r="Q8" s="3">
        <f t="shared" si="1"/>
        <v>4.3966666666666674</v>
      </c>
      <c r="R8" s="5">
        <f t="shared" si="2"/>
        <v>6.666666666666643E-2</v>
      </c>
      <c r="S8">
        <f t="shared" si="3"/>
        <v>1.0153964588144726</v>
      </c>
    </row>
    <row r="9" spans="1:20" x14ac:dyDescent="0.25">
      <c r="A9" t="s">
        <v>26</v>
      </c>
      <c r="B9" t="s">
        <v>18</v>
      </c>
      <c r="C9" t="s">
        <v>3</v>
      </c>
      <c r="D9">
        <v>8</v>
      </c>
      <c r="E9">
        <v>28.5</v>
      </c>
      <c r="F9" s="1">
        <v>44760</v>
      </c>
      <c r="G9" s="2">
        <v>0.79305555555555562</v>
      </c>
      <c r="H9" s="3">
        <v>5.42</v>
      </c>
      <c r="I9" s="3">
        <v>5.47</v>
      </c>
      <c r="J9" s="3">
        <v>5.45</v>
      </c>
      <c r="K9" s="3">
        <f t="shared" si="0"/>
        <v>5.4466666666666663</v>
      </c>
      <c r="L9" s="1">
        <v>44761</v>
      </c>
      <c r="M9" s="2">
        <v>0.5854166666666667</v>
      </c>
      <c r="N9" s="3">
        <v>6.43</v>
      </c>
      <c r="O9" s="3">
        <v>6.44</v>
      </c>
      <c r="P9" s="3">
        <v>6.51</v>
      </c>
      <c r="Q9" s="3">
        <f t="shared" si="1"/>
        <v>6.4600000000000009</v>
      </c>
      <c r="R9" s="7">
        <f t="shared" si="2"/>
        <v>1.0133333333333345</v>
      </c>
      <c r="S9">
        <f t="shared" si="3"/>
        <v>1.1860465116279073</v>
      </c>
    </row>
    <row r="10" spans="1:20" x14ac:dyDescent="0.25">
      <c r="A10" t="s">
        <v>27</v>
      </c>
      <c r="B10" t="s">
        <v>18</v>
      </c>
      <c r="C10" t="s">
        <v>3</v>
      </c>
      <c r="D10">
        <v>61</v>
      </c>
      <c r="E10">
        <v>28.5</v>
      </c>
      <c r="F10" s="1">
        <v>44759</v>
      </c>
      <c r="G10" s="2">
        <v>0.80208333333333337</v>
      </c>
      <c r="H10" s="3">
        <v>4.66</v>
      </c>
      <c r="I10" s="3">
        <v>4.57</v>
      </c>
      <c r="J10" s="3">
        <v>4.6399999999999997</v>
      </c>
      <c r="K10" s="3">
        <f t="shared" si="0"/>
        <v>4.623333333333334</v>
      </c>
      <c r="L10" s="1">
        <v>44760</v>
      </c>
      <c r="M10" s="2">
        <v>0.52430555555555558</v>
      </c>
      <c r="N10" s="3">
        <v>5.0199999999999996</v>
      </c>
      <c r="O10" s="3">
        <v>5.01</v>
      </c>
      <c r="P10" s="3">
        <v>5</v>
      </c>
      <c r="Q10" s="3">
        <f t="shared" si="1"/>
        <v>5.01</v>
      </c>
      <c r="R10" s="7">
        <f t="shared" si="2"/>
        <v>0.38666666666666583</v>
      </c>
      <c r="S10">
        <f t="shared" si="3"/>
        <v>1.0836337418889688</v>
      </c>
      <c r="T10" t="s">
        <v>107</v>
      </c>
    </row>
    <row r="11" spans="1:20" x14ac:dyDescent="0.25">
      <c r="A11" t="s">
        <v>28</v>
      </c>
      <c r="B11" t="s">
        <v>18</v>
      </c>
      <c r="C11" t="s">
        <v>3</v>
      </c>
      <c r="D11">
        <v>7</v>
      </c>
      <c r="E11">
        <v>28.5</v>
      </c>
      <c r="F11" s="1">
        <v>44761</v>
      </c>
      <c r="G11" s="2">
        <v>0.79375000000000007</v>
      </c>
      <c r="H11" s="3">
        <v>4.43</v>
      </c>
      <c r="I11" s="3">
        <v>4.4400000000000004</v>
      </c>
      <c r="J11" s="3">
        <v>4.45</v>
      </c>
      <c r="K11" s="3">
        <f t="shared" si="0"/>
        <v>4.4400000000000004</v>
      </c>
      <c r="L11" s="1">
        <v>44762</v>
      </c>
      <c r="M11" s="2">
        <v>0.57361111111111118</v>
      </c>
      <c r="N11" s="3">
        <v>4.83</v>
      </c>
      <c r="O11" s="3">
        <v>4.88</v>
      </c>
      <c r="P11" s="3">
        <v>4.87</v>
      </c>
      <c r="Q11" s="3">
        <f t="shared" si="1"/>
        <v>4.8600000000000003</v>
      </c>
      <c r="R11" s="7">
        <f t="shared" si="2"/>
        <v>0.41999999999999993</v>
      </c>
      <c r="S11">
        <f t="shared" si="3"/>
        <v>1.0945945945945945</v>
      </c>
    </row>
    <row r="12" spans="1:20" x14ac:dyDescent="0.25">
      <c r="A12" t="s">
        <v>31</v>
      </c>
      <c r="B12" t="s">
        <v>32</v>
      </c>
      <c r="C12" t="s">
        <v>3</v>
      </c>
      <c r="D12">
        <v>6</v>
      </c>
      <c r="E12">
        <v>28.5</v>
      </c>
      <c r="F12" s="1">
        <v>44762</v>
      </c>
      <c r="G12" s="2">
        <v>0.64027777777777783</v>
      </c>
      <c r="H12" s="3">
        <v>5.09</v>
      </c>
      <c r="I12" s="3">
        <v>5.0999999999999996</v>
      </c>
      <c r="J12" s="3">
        <v>5.16</v>
      </c>
      <c r="K12" s="3">
        <f t="shared" si="0"/>
        <v>5.1166666666666663</v>
      </c>
      <c r="L12" s="1">
        <v>44763</v>
      </c>
      <c r="M12" s="2">
        <v>0.52361111111111114</v>
      </c>
      <c r="N12" s="3">
        <v>5.48</v>
      </c>
      <c r="O12" s="3">
        <v>5.53</v>
      </c>
      <c r="P12" s="3">
        <v>5.57</v>
      </c>
      <c r="Q12" s="3">
        <f t="shared" si="1"/>
        <v>5.5266666666666673</v>
      </c>
      <c r="R12" s="7">
        <f t="shared" si="2"/>
        <v>0.41000000000000103</v>
      </c>
      <c r="S12">
        <f t="shared" si="3"/>
        <v>1.0801302931596093</v>
      </c>
    </row>
    <row r="13" spans="1:20" x14ac:dyDescent="0.25">
      <c r="A13" t="s">
        <v>33</v>
      </c>
      <c r="B13" t="s">
        <v>32</v>
      </c>
      <c r="C13" t="s">
        <v>3</v>
      </c>
      <c r="D13">
        <v>16</v>
      </c>
      <c r="E13">
        <v>28.5</v>
      </c>
      <c r="F13" s="1">
        <v>44762</v>
      </c>
      <c r="G13" s="2">
        <v>0.66805555555555562</v>
      </c>
      <c r="H13" s="3">
        <v>3.86</v>
      </c>
      <c r="I13" s="3">
        <v>3.81</v>
      </c>
      <c r="J13" s="3">
        <v>3.83</v>
      </c>
      <c r="K13" s="3">
        <f t="shared" si="0"/>
        <v>3.8333333333333335</v>
      </c>
      <c r="L13" s="1">
        <v>44763</v>
      </c>
      <c r="M13" s="2">
        <v>0.5493055555555556</v>
      </c>
      <c r="N13" s="3">
        <v>4.0999999999999996</v>
      </c>
      <c r="O13" s="3">
        <v>4.16</v>
      </c>
      <c r="P13" s="3">
        <v>4.16</v>
      </c>
      <c r="Q13" s="3">
        <f t="shared" si="1"/>
        <v>4.1399999999999997</v>
      </c>
      <c r="R13" s="7">
        <f t="shared" si="2"/>
        <v>0.3066666666666662</v>
      </c>
      <c r="S13">
        <f t="shared" si="3"/>
        <v>1.0799999999999998</v>
      </c>
    </row>
    <row r="14" spans="1:20" x14ac:dyDescent="0.25">
      <c r="A14" t="s">
        <v>34</v>
      </c>
      <c r="B14" t="s">
        <v>32</v>
      </c>
      <c r="C14" t="s">
        <v>3</v>
      </c>
      <c r="D14">
        <v>32</v>
      </c>
      <c r="E14">
        <v>28.5</v>
      </c>
      <c r="F14" s="1">
        <v>30149</v>
      </c>
      <c r="G14" s="2">
        <v>0.81458333333333333</v>
      </c>
      <c r="H14" s="3">
        <v>5.08</v>
      </c>
      <c r="I14" s="3">
        <v>5.07</v>
      </c>
      <c r="J14" s="3">
        <v>5.08</v>
      </c>
      <c r="K14" s="3">
        <f t="shared" si="0"/>
        <v>5.0766666666666671</v>
      </c>
      <c r="L14" s="1">
        <v>44760</v>
      </c>
      <c r="M14" s="2">
        <v>0.53263888888888888</v>
      </c>
      <c r="N14" s="3">
        <v>5.14</v>
      </c>
      <c r="O14" s="3">
        <v>5.19</v>
      </c>
      <c r="P14" s="3">
        <v>5.16</v>
      </c>
      <c r="Q14" s="3">
        <f t="shared" si="1"/>
        <v>5.1633333333333331</v>
      </c>
      <c r="R14" s="5">
        <f t="shared" si="2"/>
        <v>8.6666666666666003E-2</v>
      </c>
      <c r="S14">
        <f t="shared" si="3"/>
        <v>1.0170715692711751</v>
      </c>
      <c r="T14" t="s">
        <v>107</v>
      </c>
    </row>
    <row r="15" spans="1:20" x14ac:dyDescent="0.25">
      <c r="A15" t="s">
        <v>35</v>
      </c>
      <c r="B15" t="s">
        <v>32</v>
      </c>
      <c r="C15" t="s">
        <v>3</v>
      </c>
      <c r="D15">
        <v>62</v>
      </c>
      <c r="E15">
        <v>28.5</v>
      </c>
      <c r="F15" s="1">
        <v>44761</v>
      </c>
      <c r="G15" s="2">
        <v>0.76180555555555562</v>
      </c>
      <c r="H15" s="3">
        <v>4.18</v>
      </c>
      <c r="I15" s="3">
        <v>4.22</v>
      </c>
      <c r="J15" s="3">
        <v>4.21</v>
      </c>
      <c r="K15" s="3">
        <f t="shared" si="0"/>
        <v>4.2033333333333331</v>
      </c>
      <c r="L15" s="1">
        <v>44762</v>
      </c>
      <c r="M15" s="2">
        <v>0.54652777777777783</v>
      </c>
      <c r="N15" s="3">
        <v>4.53</v>
      </c>
      <c r="O15" s="3">
        <v>4.57</v>
      </c>
      <c r="P15" s="3">
        <v>4.57</v>
      </c>
      <c r="Q15" s="3">
        <f t="shared" si="1"/>
        <v>4.5566666666666675</v>
      </c>
      <c r="R15" s="7">
        <f t="shared" si="2"/>
        <v>0.35333333333333439</v>
      </c>
      <c r="S15">
        <f t="shared" si="3"/>
        <v>1.0840602696272801</v>
      </c>
      <c r="T15" t="s">
        <v>108</v>
      </c>
    </row>
    <row r="16" spans="1:20" x14ac:dyDescent="0.25">
      <c r="A16" t="s">
        <v>36</v>
      </c>
      <c r="B16" t="s">
        <v>32</v>
      </c>
      <c r="C16" t="s">
        <v>3</v>
      </c>
      <c r="D16">
        <v>59</v>
      </c>
      <c r="E16">
        <v>28.5</v>
      </c>
      <c r="F16" s="1">
        <v>44762</v>
      </c>
      <c r="G16" s="2">
        <v>0.64861111111111114</v>
      </c>
      <c r="H16" s="3">
        <v>4.6399999999999997</v>
      </c>
      <c r="I16" s="3">
        <v>4.67</v>
      </c>
      <c r="J16" s="3">
        <v>4.63</v>
      </c>
      <c r="K16" s="3">
        <f t="shared" si="0"/>
        <v>4.6466666666666656</v>
      </c>
      <c r="L16" s="1">
        <v>44763</v>
      </c>
      <c r="M16" s="2">
        <v>0.53333333333333333</v>
      </c>
      <c r="N16" s="3">
        <v>5.5</v>
      </c>
      <c r="O16" s="3">
        <v>5.51</v>
      </c>
      <c r="P16" s="3">
        <v>5.55</v>
      </c>
      <c r="Q16" s="3">
        <f t="shared" si="1"/>
        <v>5.52</v>
      </c>
      <c r="R16" s="7">
        <f t="shared" si="2"/>
        <v>0.87333333333333396</v>
      </c>
      <c r="S16">
        <f t="shared" si="3"/>
        <v>1.1879483500717363</v>
      </c>
    </row>
    <row r="17" spans="1:20" x14ac:dyDescent="0.25">
      <c r="A17" t="s">
        <v>37</v>
      </c>
      <c r="B17" t="s">
        <v>32</v>
      </c>
      <c r="C17" t="s">
        <v>3</v>
      </c>
      <c r="D17">
        <v>20</v>
      </c>
      <c r="E17">
        <v>28.5</v>
      </c>
      <c r="F17" s="1">
        <v>44762</v>
      </c>
      <c r="G17" s="2">
        <v>0.69027777777777777</v>
      </c>
      <c r="H17" s="3">
        <v>4.2300000000000004</v>
      </c>
      <c r="I17" s="3">
        <v>4.17</v>
      </c>
      <c r="J17" s="3">
        <v>4.26</v>
      </c>
      <c r="K17" s="3">
        <f t="shared" si="0"/>
        <v>4.22</v>
      </c>
      <c r="L17" s="1">
        <v>44763</v>
      </c>
      <c r="M17" s="2">
        <v>0.5708333333333333</v>
      </c>
      <c r="N17" s="3">
        <v>4.41</v>
      </c>
      <c r="O17" s="3">
        <v>4.4800000000000004</v>
      </c>
      <c r="P17" s="3">
        <v>4.46</v>
      </c>
      <c r="Q17" s="3">
        <f t="shared" si="1"/>
        <v>4.45</v>
      </c>
      <c r="R17" s="6">
        <f t="shared" si="2"/>
        <v>0.23000000000000043</v>
      </c>
      <c r="S17">
        <f t="shared" si="3"/>
        <v>1.0545023696682465</v>
      </c>
      <c r="T17" t="s">
        <v>108</v>
      </c>
    </row>
    <row r="18" spans="1:20" x14ac:dyDescent="0.25">
      <c r="A18" t="s">
        <v>38</v>
      </c>
      <c r="B18" t="s">
        <v>32</v>
      </c>
      <c r="C18" t="s">
        <v>3</v>
      </c>
      <c r="D18">
        <v>10</v>
      </c>
      <c r="E18">
        <v>28.5</v>
      </c>
      <c r="F18" s="1">
        <v>44763</v>
      </c>
      <c r="G18" s="2">
        <v>0.67499999999999993</v>
      </c>
      <c r="H18" s="3">
        <v>4.6100000000000003</v>
      </c>
      <c r="I18" s="3">
        <v>4.5599999999999996</v>
      </c>
      <c r="J18" s="3">
        <v>4.62</v>
      </c>
      <c r="K18" s="3">
        <f t="shared" si="0"/>
        <v>4.5966666666666667</v>
      </c>
      <c r="L18" s="1">
        <v>44764</v>
      </c>
      <c r="M18" s="2">
        <v>0.43333333333333335</v>
      </c>
      <c r="N18" s="3">
        <v>4.83</v>
      </c>
      <c r="O18" s="3">
        <v>4.83</v>
      </c>
      <c r="P18" s="3">
        <v>4.8099999999999996</v>
      </c>
      <c r="Q18" s="3">
        <f t="shared" si="1"/>
        <v>4.8233333333333333</v>
      </c>
      <c r="R18" s="6">
        <f>Q18-K18</f>
        <v>0.22666666666666657</v>
      </c>
      <c r="S18">
        <f t="shared" si="3"/>
        <v>1.0493110949963742</v>
      </c>
    </row>
    <row r="19" spans="1:20" x14ac:dyDescent="0.25">
      <c r="A19" t="s">
        <v>39</v>
      </c>
      <c r="B19" t="s">
        <v>32</v>
      </c>
      <c r="C19" t="s">
        <v>3</v>
      </c>
      <c r="D19">
        <v>28</v>
      </c>
      <c r="E19">
        <v>28.5</v>
      </c>
      <c r="F19" s="1">
        <v>44761</v>
      </c>
      <c r="G19" s="2">
        <v>0.77777777777777779</v>
      </c>
      <c r="H19" s="3">
        <v>4.4800000000000004</v>
      </c>
      <c r="I19" s="3">
        <v>4.51</v>
      </c>
      <c r="J19" s="3">
        <v>4.51</v>
      </c>
      <c r="K19" s="3">
        <f t="shared" ref="K19:K42" si="4">AVERAGE(H19:J19)</f>
        <v>4.5</v>
      </c>
      <c r="L19" s="1">
        <v>44762</v>
      </c>
      <c r="M19" s="2">
        <v>0.56111111111111112</v>
      </c>
      <c r="N19" s="3">
        <v>5.09</v>
      </c>
      <c r="O19" s="3">
        <v>5.0599999999999996</v>
      </c>
      <c r="P19" s="3">
        <v>5.1100000000000003</v>
      </c>
      <c r="Q19" s="3">
        <f t="shared" ref="Q19:Q42" si="5">AVERAGE(N19:P19)</f>
        <v>5.086666666666666</v>
      </c>
      <c r="R19" s="7">
        <f t="shared" ref="R19:R42" si="6">Q19-K19</f>
        <v>0.586666666666666</v>
      </c>
      <c r="S19">
        <f t="shared" si="3"/>
        <v>1.1303703703703702</v>
      </c>
    </row>
    <row r="20" spans="1:20" x14ac:dyDescent="0.25">
      <c r="A20" t="s">
        <v>40</v>
      </c>
      <c r="B20" t="s">
        <v>41</v>
      </c>
      <c r="C20" t="s">
        <v>3</v>
      </c>
      <c r="D20">
        <v>34</v>
      </c>
      <c r="E20">
        <v>28.5</v>
      </c>
      <c r="F20" s="1">
        <v>44761</v>
      </c>
      <c r="G20" s="2">
        <v>0.75277777777777777</v>
      </c>
      <c r="H20" s="3">
        <v>4.8899999999999997</v>
      </c>
      <c r="I20" s="3">
        <v>4.93</v>
      </c>
      <c r="J20" s="3">
        <v>4.8600000000000003</v>
      </c>
      <c r="K20" s="3">
        <f t="shared" si="4"/>
        <v>4.8933333333333335</v>
      </c>
      <c r="L20" s="1">
        <v>44762</v>
      </c>
      <c r="M20" s="2">
        <v>0.53819444444444442</v>
      </c>
      <c r="N20" s="3">
        <v>5.37</v>
      </c>
      <c r="O20" s="3">
        <v>5.29</v>
      </c>
      <c r="P20" s="3">
        <v>5.28</v>
      </c>
      <c r="Q20" s="3">
        <f t="shared" si="5"/>
        <v>5.3133333333333335</v>
      </c>
      <c r="R20" s="7">
        <f t="shared" si="6"/>
        <v>0.41999999999999993</v>
      </c>
      <c r="S20">
        <f t="shared" si="3"/>
        <v>1.0858310626702996</v>
      </c>
    </row>
    <row r="21" spans="1:20" x14ac:dyDescent="0.25">
      <c r="A21" t="s">
        <v>42</v>
      </c>
      <c r="B21" t="s">
        <v>41</v>
      </c>
      <c r="C21" t="s">
        <v>3</v>
      </c>
      <c r="D21">
        <v>52</v>
      </c>
      <c r="E21">
        <v>28.5</v>
      </c>
      <c r="F21" s="1">
        <v>44762</v>
      </c>
      <c r="G21" s="2">
        <v>0.63472222222222219</v>
      </c>
      <c r="H21" s="3">
        <v>4.67</v>
      </c>
      <c r="I21" s="3">
        <v>4.7</v>
      </c>
      <c r="J21" s="3">
        <v>4.68</v>
      </c>
      <c r="K21" s="3">
        <f t="shared" si="4"/>
        <v>4.6833333333333336</v>
      </c>
      <c r="L21" s="1">
        <v>44763</v>
      </c>
      <c r="M21" s="2">
        <v>0.51874999999999993</v>
      </c>
      <c r="N21" s="3">
        <v>4.72</v>
      </c>
      <c r="O21" s="3">
        <v>4.7699999999999996</v>
      </c>
      <c r="P21" s="3">
        <v>4.79</v>
      </c>
      <c r="Q21" s="3">
        <f t="shared" si="5"/>
        <v>4.7599999999999989</v>
      </c>
      <c r="R21" s="5">
        <f t="shared" si="6"/>
        <v>7.6666666666665328E-2</v>
      </c>
      <c r="S21">
        <f t="shared" si="3"/>
        <v>1.0163701067615656</v>
      </c>
    </row>
    <row r="22" spans="1:20" x14ac:dyDescent="0.25">
      <c r="A22" t="s">
        <v>43</v>
      </c>
      <c r="B22" t="s">
        <v>41</v>
      </c>
      <c r="C22" t="s">
        <v>3</v>
      </c>
      <c r="D22">
        <v>43</v>
      </c>
      <c r="E22">
        <v>28.5</v>
      </c>
      <c r="F22" s="1">
        <v>44761</v>
      </c>
      <c r="G22" s="2">
        <v>0.7715277777777777</v>
      </c>
      <c r="H22" s="3">
        <v>4.2699999999999996</v>
      </c>
      <c r="I22" s="3">
        <v>4.21</v>
      </c>
      <c r="J22" s="3">
        <v>4.2</v>
      </c>
      <c r="K22" s="3">
        <f t="shared" si="4"/>
        <v>4.2266666666666666</v>
      </c>
      <c r="L22" s="1">
        <v>44762</v>
      </c>
      <c r="M22" s="2">
        <v>0.55625000000000002</v>
      </c>
      <c r="N22" s="3">
        <v>4.8099999999999996</v>
      </c>
      <c r="O22" s="3">
        <v>4.83</v>
      </c>
      <c r="P22" s="3">
        <v>4.8899999999999997</v>
      </c>
      <c r="Q22" s="3">
        <f t="shared" si="5"/>
        <v>4.8433333333333337</v>
      </c>
      <c r="R22" s="7">
        <f t="shared" si="6"/>
        <v>0.61666666666666714</v>
      </c>
      <c r="S22">
        <f t="shared" si="3"/>
        <v>1.1458990536277605</v>
      </c>
    </row>
    <row r="23" spans="1:20" x14ac:dyDescent="0.25">
      <c r="A23" t="s">
        <v>44</v>
      </c>
      <c r="B23" t="s">
        <v>41</v>
      </c>
      <c r="C23" t="s">
        <v>3</v>
      </c>
      <c r="D23">
        <v>18</v>
      </c>
      <c r="E23">
        <v>28.5</v>
      </c>
      <c r="F23" s="1">
        <v>44761</v>
      </c>
      <c r="G23" s="2">
        <v>0.75694444444444453</v>
      </c>
      <c r="H23" s="3">
        <v>3.5</v>
      </c>
      <c r="I23" s="3">
        <v>3.5</v>
      </c>
      <c r="J23" s="3">
        <v>3.51</v>
      </c>
      <c r="K23" s="3">
        <f t="shared" si="4"/>
        <v>3.5033333333333334</v>
      </c>
      <c r="L23" s="1">
        <v>44762</v>
      </c>
      <c r="M23" s="2">
        <v>0.54166666666666663</v>
      </c>
      <c r="N23" s="3">
        <v>3.67</v>
      </c>
      <c r="O23" s="3">
        <v>3.69</v>
      </c>
      <c r="P23" s="3">
        <v>3.65</v>
      </c>
      <c r="Q23" s="3">
        <f t="shared" si="5"/>
        <v>3.67</v>
      </c>
      <c r="R23" s="5">
        <f t="shared" si="6"/>
        <v>0.16666666666666652</v>
      </c>
      <c r="S23">
        <f t="shared" si="3"/>
        <v>1.0475737392959086</v>
      </c>
    </row>
    <row r="24" spans="1:20" x14ac:dyDescent="0.25">
      <c r="A24" t="s">
        <v>45</v>
      </c>
      <c r="B24" t="s">
        <v>41</v>
      </c>
      <c r="C24" t="s">
        <v>3</v>
      </c>
      <c r="D24">
        <v>46</v>
      </c>
      <c r="E24">
        <v>28.5</v>
      </c>
      <c r="F24" s="1">
        <v>44762</v>
      </c>
      <c r="G24" s="2">
        <v>0.65347222222222223</v>
      </c>
      <c r="H24" s="3">
        <v>5.52</v>
      </c>
      <c r="I24" s="3">
        <v>5.56</v>
      </c>
      <c r="J24" s="3">
        <v>5.59</v>
      </c>
      <c r="K24" s="3">
        <f t="shared" si="4"/>
        <v>5.5566666666666658</v>
      </c>
      <c r="L24" s="1">
        <v>44763</v>
      </c>
      <c r="M24" s="2">
        <v>0.53749999999999998</v>
      </c>
      <c r="N24" s="3">
        <v>6.01</v>
      </c>
      <c r="O24" s="3">
        <v>6.09</v>
      </c>
      <c r="P24" s="3">
        <v>6.05</v>
      </c>
      <c r="Q24" s="3">
        <f t="shared" si="5"/>
        <v>6.05</v>
      </c>
      <c r="R24" s="7">
        <f t="shared" si="6"/>
        <v>0.49333333333333407</v>
      </c>
      <c r="S24">
        <f t="shared" si="3"/>
        <v>1.0887822435512899</v>
      </c>
    </row>
    <row r="25" spans="1:20" x14ac:dyDescent="0.25">
      <c r="A25" t="s">
        <v>46</v>
      </c>
      <c r="B25" t="s">
        <v>41</v>
      </c>
      <c r="C25" t="s">
        <v>3</v>
      </c>
      <c r="D25">
        <v>29</v>
      </c>
      <c r="E25">
        <v>28.5</v>
      </c>
      <c r="F25" s="1">
        <v>44760</v>
      </c>
      <c r="G25" s="2">
        <v>0.80763888888888891</v>
      </c>
      <c r="H25" s="3">
        <v>4.5999999999999996</v>
      </c>
      <c r="I25" s="3">
        <v>4.6399999999999997</v>
      </c>
      <c r="J25" s="3">
        <v>4.6100000000000003</v>
      </c>
      <c r="K25" s="3">
        <f t="shared" si="4"/>
        <v>4.6166666666666663</v>
      </c>
      <c r="L25" s="1">
        <v>44761</v>
      </c>
      <c r="M25" s="2">
        <v>0.6</v>
      </c>
      <c r="N25" s="3">
        <v>4.82</v>
      </c>
      <c r="O25" s="3">
        <v>4.78</v>
      </c>
      <c r="P25" s="3">
        <v>4.78</v>
      </c>
      <c r="Q25" s="3">
        <f t="shared" si="5"/>
        <v>4.7933333333333339</v>
      </c>
      <c r="R25" s="5">
        <f t="shared" si="6"/>
        <v>0.17666666666666764</v>
      </c>
      <c r="S25">
        <f t="shared" si="3"/>
        <v>1.0382671480144408</v>
      </c>
    </row>
    <row r="26" spans="1:20" x14ac:dyDescent="0.25">
      <c r="A26" t="s">
        <v>47</v>
      </c>
      <c r="B26" t="s">
        <v>41</v>
      </c>
      <c r="C26" t="s">
        <v>3</v>
      </c>
      <c r="D26">
        <v>55</v>
      </c>
      <c r="E26">
        <v>28.5</v>
      </c>
      <c r="F26" s="1">
        <v>44761</v>
      </c>
      <c r="G26" s="2">
        <v>0.74444444444444446</v>
      </c>
      <c r="H26" s="3">
        <v>4.45</v>
      </c>
      <c r="I26" s="3">
        <v>4.59</v>
      </c>
      <c r="J26" s="3">
        <v>4.5599999999999996</v>
      </c>
      <c r="K26" s="3">
        <f t="shared" si="4"/>
        <v>4.5333333333333323</v>
      </c>
      <c r="L26" s="1">
        <v>44762</v>
      </c>
      <c r="M26" s="2">
        <v>0.53055555555555556</v>
      </c>
      <c r="N26" s="3">
        <v>4.42</v>
      </c>
      <c r="O26" s="3">
        <v>4.47</v>
      </c>
      <c r="P26" s="3">
        <v>4.43</v>
      </c>
      <c r="Q26" s="3">
        <f t="shared" si="5"/>
        <v>4.4400000000000004</v>
      </c>
      <c r="R26" s="8">
        <f t="shared" si="6"/>
        <v>-9.3333333333331936E-2</v>
      </c>
      <c r="S26">
        <f t="shared" si="3"/>
        <v>0.97941176470588265</v>
      </c>
      <c r="T26" t="s">
        <v>108</v>
      </c>
    </row>
    <row r="27" spans="1:20" x14ac:dyDescent="0.25">
      <c r="A27" t="s">
        <v>48</v>
      </c>
      <c r="B27" t="s">
        <v>41</v>
      </c>
      <c r="C27" t="s">
        <v>3</v>
      </c>
      <c r="D27">
        <v>30</v>
      </c>
      <c r="E27">
        <v>28.5</v>
      </c>
      <c r="F27" s="1">
        <v>44761</v>
      </c>
      <c r="G27" s="2">
        <v>0.74861111111111101</v>
      </c>
      <c r="H27" s="3">
        <v>5.15</v>
      </c>
      <c r="I27" s="3">
        <v>5.09</v>
      </c>
      <c r="J27" s="3">
        <v>5.0599999999999996</v>
      </c>
      <c r="K27" s="3">
        <f t="shared" si="4"/>
        <v>5.1000000000000005</v>
      </c>
      <c r="L27" s="1">
        <v>44762</v>
      </c>
      <c r="M27" s="2">
        <v>0.53402777777777777</v>
      </c>
      <c r="N27" s="3">
        <v>5.96</v>
      </c>
      <c r="O27" s="3">
        <v>5.91</v>
      </c>
      <c r="P27" s="3">
        <v>5.95</v>
      </c>
      <c r="Q27" s="3">
        <f t="shared" si="5"/>
        <v>5.94</v>
      </c>
      <c r="R27" s="7">
        <f t="shared" si="6"/>
        <v>0.83999999999999986</v>
      </c>
      <c r="S27">
        <f t="shared" si="3"/>
        <v>1.164705882352941</v>
      </c>
      <c r="T27" t="s">
        <v>108</v>
      </c>
    </row>
    <row r="28" spans="1:20" x14ac:dyDescent="0.25">
      <c r="A28" t="s">
        <v>49</v>
      </c>
      <c r="B28" t="s">
        <v>41</v>
      </c>
      <c r="C28" t="s">
        <v>3</v>
      </c>
      <c r="D28">
        <v>44</v>
      </c>
      <c r="E28">
        <v>28.5</v>
      </c>
      <c r="F28" s="1">
        <v>37454</v>
      </c>
      <c r="G28" s="2">
        <v>0.80972222222222223</v>
      </c>
      <c r="H28" s="3">
        <v>4.5999999999999996</v>
      </c>
      <c r="I28" s="3">
        <v>4.67</v>
      </c>
      <c r="J28" s="3">
        <v>4.66</v>
      </c>
      <c r="K28" s="3">
        <f t="shared" si="4"/>
        <v>4.6433333333333335</v>
      </c>
      <c r="L28" s="1">
        <v>44760</v>
      </c>
      <c r="M28" s="2">
        <v>0.52708333333333335</v>
      </c>
      <c r="N28" s="3">
        <v>5.04</v>
      </c>
      <c r="O28" s="3">
        <v>5.0599999999999996</v>
      </c>
      <c r="P28" s="3">
        <v>5.1100000000000003</v>
      </c>
      <c r="Q28" s="3">
        <f t="shared" si="5"/>
        <v>5.07</v>
      </c>
      <c r="R28" s="7">
        <f t="shared" si="6"/>
        <v>0.42666666666666675</v>
      </c>
      <c r="S28">
        <f t="shared" si="3"/>
        <v>1.0918880114860015</v>
      </c>
      <c r="T28" t="s">
        <v>107</v>
      </c>
    </row>
    <row r="29" spans="1:20" x14ac:dyDescent="0.25">
      <c r="A29" t="s">
        <v>50</v>
      </c>
      <c r="B29" t="s">
        <v>41</v>
      </c>
      <c r="C29" t="s">
        <v>3</v>
      </c>
      <c r="D29">
        <v>21</v>
      </c>
      <c r="E29">
        <v>28.5</v>
      </c>
      <c r="F29" s="1">
        <v>44760</v>
      </c>
      <c r="G29" s="2">
        <v>0.78541666666666676</v>
      </c>
      <c r="H29" s="3">
        <v>4.2300000000000004</v>
      </c>
      <c r="I29" s="3">
        <v>4.2300000000000004</v>
      </c>
      <c r="J29" s="3">
        <v>4.2300000000000004</v>
      </c>
      <c r="K29" s="3">
        <f t="shared" si="4"/>
        <v>4.2300000000000004</v>
      </c>
      <c r="L29" s="1">
        <v>44761</v>
      </c>
      <c r="M29" s="2">
        <v>0.5756944444444444</v>
      </c>
      <c r="N29" s="3">
        <v>4.5599999999999996</v>
      </c>
      <c r="O29" s="3">
        <v>4.58</v>
      </c>
      <c r="P29" s="3">
        <v>4.57</v>
      </c>
      <c r="Q29" s="3">
        <f t="shared" si="5"/>
        <v>4.57</v>
      </c>
      <c r="R29" s="7">
        <f t="shared" si="6"/>
        <v>0.33999999999999986</v>
      </c>
      <c r="S29">
        <f t="shared" si="3"/>
        <v>1.0803782505910164</v>
      </c>
    </row>
    <row r="30" spans="1:20" x14ac:dyDescent="0.25">
      <c r="A30" t="s">
        <v>51</v>
      </c>
      <c r="B30" t="s">
        <v>52</v>
      </c>
      <c r="C30" t="s">
        <v>4</v>
      </c>
      <c r="D30">
        <v>50</v>
      </c>
      <c r="E30">
        <v>28.5</v>
      </c>
      <c r="F30" s="1">
        <v>44762</v>
      </c>
      <c r="G30" s="2">
        <v>0.65763888888888888</v>
      </c>
      <c r="H30" s="3">
        <v>4.4000000000000004</v>
      </c>
      <c r="I30" s="3">
        <v>4.3899999999999997</v>
      </c>
      <c r="J30" s="3">
        <v>4.4400000000000004</v>
      </c>
      <c r="K30" s="3">
        <f t="shared" si="4"/>
        <v>4.41</v>
      </c>
      <c r="L30" s="1">
        <v>44763</v>
      </c>
      <c r="M30" s="2">
        <v>0.54097222222222219</v>
      </c>
      <c r="N30" s="3">
        <v>4.63</v>
      </c>
      <c r="O30" s="3">
        <v>4.6399999999999997</v>
      </c>
      <c r="P30" s="3">
        <v>4.58</v>
      </c>
      <c r="Q30" s="3">
        <f t="shared" si="5"/>
        <v>4.6166666666666663</v>
      </c>
      <c r="R30" s="6">
        <f t="shared" si="6"/>
        <v>0.20666666666666611</v>
      </c>
      <c r="S30">
        <f t="shared" si="3"/>
        <v>1.0468631897203324</v>
      </c>
    </row>
    <row r="31" spans="1:20" x14ac:dyDescent="0.25">
      <c r="A31" t="s">
        <v>53</v>
      </c>
      <c r="B31" t="s">
        <v>52</v>
      </c>
      <c r="C31" t="s">
        <v>4</v>
      </c>
      <c r="D31">
        <v>57</v>
      </c>
      <c r="E31">
        <v>28.5</v>
      </c>
      <c r="F31" s="1">
        <v>44762</v>
      </c>
      <c r="G31" s="2">
        <v>0.66319444444444442</v>
      </c>
      <c r="H31" s="3">
        <v>5.0599999999999996</v>
      </c>
      <c r="I31" s="3">
        <v>5.0199999999999996</v>
      </c>
      <c r="J31" s="3">
        <v>5.0599999999999996</v>
      </c>
      <c r="K31" s="3">
        <f t="shared" si="4"/>
        <v>5.046666666666666</v>
      </c>
      <c r="L31" s="1">
        <v>44763</v>
      </c>
      <c r="M31" s="2">
        <v>0.54583333333333328</v>
      </c>
      <c r="N31" s="3">
        <v>5.58</v>
      </c>
      <c r="O31" s="3">
        <v>5.59</v>
      </c>
      <c r="P31" s="3">
        <v>5.64</v>
      </c>
      <c r="Q31" s="3">
        <f t="shared" si="5"/>
        <v>5.6033333333333326</v>
      </c>
      <c r="R31" s="7">
        <f t="shared" si="6"/>
        <v>0.55666666666666664</v>
      </c>
      <c r="S31">
        <f t="shared" si="3"/>
        <v>1.1103038309114928</v>
      </c>
    </row>
    <row r="32" spans="1:20" x14ac:dyDescent="0.25">
      <c r="A32" t="s">
        <v>54</v>
      </c>
      <c r="B32" t="s">
        <v>52</v>
      </c>
      <c r="C32" t="s">
        <v>4</v>
      </c>
      <c r="D32">
        <v>24</v>
      </c>
      <c r="E32">
        <v>28.5</v>
      </c>
      <c r="F32" s="1">
        <v>44762</v>
      </c>
      <c r="G32" s="2">
        <v>0.68194444444444446</v>
      </c>
      <c r="H32" s="3">
        <v>4.83</v>
      </c>
      <c r="I32" s="3">
        <v>4.83</v>
      </c>
      <c r="J32" s="3">
        <v>4.82</v>
      </c>
      <c r="K32" s="3">
        <f t="shared" si="4"/>
        <v>4.8266666666666671</v>
      </c>
      <c r="L32" s="1">
        <v>44763</v>
      </c>
      <c r="M32" s="2">
        <v>0.56180555555555556</v>
      </c>
      <c r="N32" s="3">
        <v>4.8600000000000003</v>
      </c>
      <c r="O32" s="3">
        <v>4.8600000000000003</v>
      </c>
      <c r="P32" s="3">
        <v>4.8099999999999996</v>
      </c>
      <c r="Q32" s="3">
        <f t="shared" si="5"/>
        <v>4.8433333333333337</v>
      </c>
      <c r="R32" s="5">
        <f t="shared" si="6"/>
        <v>1.6666666666666607E-2</v>
      </c>
      <c r="S32">
        <f t="shared" si="3"/>
        <v>1.0034530386740332</v>
      </c>
    </row>
    <row r="33" spans="1:20" x14ac:dyDescent="0.25">
      <c r="A33" t="s">
        <v>56</v>
      </c>
      <c r="B33" t="s">
        <v>52</v>
      </c>
      <c r="C33" t="s">
        <v>4</v>
      </c>
      <c r="D33">
        <v>14</v>
      </c>
      <c r="E33">
        <v>28.5</v>
      </c>
      <c r="F33" s="1">
        <v>22844</v>
      </c>
      <c r="G33" s="2">
        <v>0.81944444444444453</v>
      </c>
      <c r="H33" s="3">
        <v>3.99</v>
      </c>
      <c r="I33" s="3">
        <v>3.92</v>
      </c>
      <c r="J33" s="3">
        <v>3.93</v>
      </c>
      <c r="K33" s="3">
        <f t="shared" si="4"/>
        <v>3.9466666666666668</v>
      </c>
      <c r="L33" s="1">
        <v>44760</v>
      </c>
      <c r="M33" s="2">
        <v>0.53680555555555554</v>
      </c>
      <c r="N33" s="3">
        <v>3.44</v>
      </c>
      <c r="O33" s="3">
        <v>3.42</v>
      </c>
      <c r="P33" s="3">
        <v>3.4</v>
      </c>
      <c r="Q33" s="3">
        <f t="shared" si="5"/>
        <v>3.42</v>
      </c>
      <c r="R33" s="9">
        <f t="shared" si="6"/>
        <v>-0.52666666666666684</v>
      </c>
      <c r="S33">
        <f t="shared" si="3"/>
        <v>0.86655405405405406</v>
      </c>
      <c r="T33" t="s">
        <v>107</v>
      </c>
    </row>
    <row r="34" spans="1:20" x14ac:dyDescent="0.25">
      <c r="A34" t="s">
        <v>57</v>
      </c>
      <c r="B34" t="s">
        <v>52</v>
      </c>
      <c r="C34" t="s">
        <v>4</v>
      </c>
      <c r="D34">
        <v>48</v>
      </c>
      <c r="E34">
        <v>28.5</v>
      </c>
      <c r="F34" s="1">
        <v>44760</v>
      </c>
      <c r="G34" s="2">
        <v>0.79722222222222217</v>
      </c>
      <c r="H34" s="3">
        <v>5.0199999999999996</v>
      </c>
      <c r="I34" s="3">
        <v>5.05</v>
      </c>
      <c r="J34" s="3">
        <v>5.07</v>
      </c>
      <c r="K34" s="3">
        <f t="shared" si="4"/>
        <v>5.0466666666666669</v>
      </c>
      <c r="L34" s="1">
        <v>44761</v>
      </c>
      <c r="M34" s="2">
        <v>0.59027777777777779</v>
      </c>
      <c r="N34" s="3">
        <v>5.3</v>
      </c>
      <c r="O34" s="3">
        <v>5.25</v>
      </c>
      <c r="P34" s="3">
        <v>5.24</v>
      </c>
      <c r="Q34" s="3">
        <f t="shared" si="5"/>
        <v>5.2633333333333336</v>
      </c>
      <c r="R34" s="6">
        <f t="shared" si="6"/>
        <v>0.21666666666666679</v>
      </c>
      <c r="S34">
        <f t="shared" si="3"/>
        <v>1.0429326287978864</v>
      </c>
    </row>
    <row r="35" spans="1:20" x14ac:dyDescent="0.25">
      <c r="A35" t="s">
        <v>58</v>
      </c>
      <c r="B35" t="s">
        <v>52</v>
      </c>
      <c r="C35" t="s">
        <v>4</v>
      </c>
      <c r="D35">
        <v>15</v>
      </c>
      <c r="E35">
        <v>28.5</v>
      </c>
      <c r="F35" s="1">
        <v>44760</v>
      </c>
      <c r="G35" s="2">
        <v>0.77569444444444446</v>
      </c>
      <c r="H35" s="3">
        <v>4.46</v>
      </c>
      <c r="I35" s="3">
        <v>4.4000000000000004</v>
      </c>
      <c r="J35" s="3">
        <v>4.43</v>
      </c>
      <c r="K35" s="3">
        <f t="shared" si="4"/>
        <v>4.43</v>
      </c>
      <c r="L35" s="1">
        <v>44761</v>
      </c>
      <c r="M35" s="2">
        <v>0.56527777777777777</v>
      </c>
      <c r="N35" s="3">
        <v>4.76</v>
      </c>
      <c r="O35" s="3">
        <v>4.84</v>
      </c>
      <c r="P35" s="3">
        <v>4.84</v>
      </c>
      <c r="Q35" s="3">
        <f t="shared" si="5"/>
        <v>4.8133333333333335</v>
      </c>
      <c r="R35" s="7">
        <f t="shared" si="6"/>
        <v>0.38333333333333375</v>
      </c>
      <c r="S35">
        <f t="shared" si="3"/>
        <v>1.0865312264860798</v>
      </c>
    </row>
    <row r="36" spans="1:20" x14ac:dyDescent="0.25">
      <c r="A36" t="s">
        <v>59</v>
      </c>
      <c r="B36" t="s">
        <v>52</v>
      </c>
      <c r="C36" t="s">
        <v>4</v>
      </c>
      <c r="D36">
        <v>54</v>
      </c>
      <c r="E36">
        <v>28.5</v>
      </c>
      <c r="F36" s="1">
        <v>44760</v>
      </c>
      <c r="G36" s="2">
        <v>0.80138888888888893</v>
      </c>
      <c r="H36" s="3">
        <v>3.64</v>
      </c>
      <c r="I36" s="3">
        <v>3.61</v>
      </c>
      <c r="J36" s="3">
        <v>3.56</v>
      </c>
      <c r="K36" s="3">
        <f t="shared" si="4"/>
        <v>3.6033333333333335</v>
      </c>
      <c r="L36" s="1">
        <v>44761</v>
      </c>
      <c r="M36" s="2">
        <v>0.59513888888888888</v>
      </c>
      <c r="N36" s="3">
        <v>3.75</v>
      </c>
      <c r="O36" s="3">
        <v>3.71</v>
      </c>
      <c r="P36" s="3">
        <v>3.74</v>
      </c>
      <c r="Q36" s="3">
        <f t="shared" si="5"/>
        <v>3.7333333333333329</v>
      </c>
      <c r="R36" s="5">
        <f t="shared" si="6"/>
        <v>0.12999999999999945</v>
      </c>
      <c r="S36">
        <f t="shared" si="3"/>
        <v>1.0360777058279369</v>
      </c>
    </row>
    <row r="37" spans="1:20" x14ac:dyDescent="0.25">
      <c r="A37" t="s">
        <v>60</v>
      </c>
      <c r="B37" t="s">
        <v>61</v>
      </c>
      <c r="C37" t="s">
        <v>4</v>
      </c>
      <c r="D37">
        <v>11</v>
      </c>
      <c r="E37">
        <v>28.5</v>
      </c>
      <c r="F37" s="1">
        <v>44760</v>
      </c>
      <c r="G37" s="2">
        <v>0.78055555555555556</v>
      </c>
      <c r="H37" s="3">
        <v>4.0999999999999996</v>
      </c>
      <c r="I37" s="3">
        <v>4.01</v>
      </c>
      <c r="J37" s="3">
        <v>4.05</v>
      </c>
      <c r="K37" s="3">
        <f t="shared" si="4"/>
        <v>4.0533333333333337</v>
      </c>
      <c r="L37" s="1">
        <v>44761</v>
      </c>
      <c r="M37" s="2">
        <v>0.57013888888888886</v>
      </c>
      <c r="N37" s="3">
        <v>4.21</v>
      </c>
      <c r="O37" s="3">
        <v>4.2300000000000004</v>
      </c>
      <c r="P37" s="3">
        <v>4.2300000000000004</v>
      </c>
      <c r="Q37" s="3">
        <f t="shared" si="5"/>
        <v>4.2233333333333336</v>
      </c>
      <c r="R37" s="6">
        <f t="shared" si="6"/>
        <v>0.16999999999999993</v>
      </c>
      <c r="S37">
        <f t="shared" si="3"/>
        <v>1.0419407894736843</v>
      </c>
      <c r="T37" t="s">
        <v>108</v>
      </c>
    </row>
    <row r="38" spans="1:20" x14ac:dyDescent="0.25">
      <c r="A38" t="s">
        <v>62</v>
      </c>
      <c r="B38" t="s">
        <v>61</v>
      </c>
      <c r="C38" t="s">
        <v>4</v>
      </c>
      <c r="D38">
        <v>38</v>
      </c>
      <c r="E38">
        <v>28.5</v>
      </c>
      <c r="F38" s="1">
        <v>44763</v>
      </c>
      <c r="G38" s="2">
        <v>0.67986111111111114</v>
      </c>
      <c r="H38" s="3">
        <v>4.93</v>
      </c>
      <c r="I38" s="3">
        <v>4.88</v>
      </c>
      <c r="J38" s="3">
        <v>4.9000000000000004</v>
      </c>
      <c r="K38" s="3">
        <f t="shared" si="4"/>
        <v>4.9033333333333333</v>
      </c>
      <c r="L38" s="1">
        <v>44764</v>
      </c>
      <c r="M38" s="2">
        <v>0.4381944444444445</v>
      </c>
      <c r="N38" s="3">
        <v>4.95</v>
      </c>
      <c r="O38" s="3">
        <v>4.99</v>
      </c>
      <c r="P38" s="3">
        <v>4.99</v>
      </c>
      <c r="Q38" s="3">
        <f t="shared" si="5"/>
        <v>4.9766666666666675</v>
      </c>
      <c r="R38" s="5">
        <f>Q38-K38</f>
        <v>7.3333333333334139E-2</v>
      </c>
      <c r="S38">
        <f t="shared" si="3"/>
        <v>1.014955812372536</v>
      </c>
    </row>
    <row r="39" spans="1:20" x14ac:dyDescent="0.25">
      <c r="A39" t="s">
        <v>63</v>
      </c>
      <c r="B39" t="s">
        <v>61</v>
      </c>
      <c r="C39" t="s">
        <v>4</v>
      </c>
      <c r="D39">
        <v>22</v>
      </c>
      <c r="E39">
        <v>28.5</v>
      </c>
      <c r="F39" s="1">
        <v>44762</v>
      </c>
      <c r="G39" s="2">
        <v>0.68680555555555556</v>
      </c>
      <c r="H39" s="3">
        <v>4.21</v>
      </c>
      <c r="I39" s="3">
        <v>4.21</v>
      </c>
      <c r="J39" s="3">
        <v>4.18</v>
      </c>
      <c r="K39" s="3">
        <f t="shared" si="4"/>
        <v>4.2</v>
      </c>
      <c r="L39" s="1">
        <v>44763</v>
      </c>
      <c r="M39" s="2">
        <v>0.56597222222222221</v>
      </c>
      <c r="N39" s="3">
        <v>4.84</v>
      </c>
      <c r="O39" s="3">
        <v>4.82</v>
      </c>
      <c r="P39" s="3">
        <v>4.8899999999999997</v>
      </c>
      <c r="Q39" s="3">
        <f t="shared" si="5"/>
        <v>4.8500000000000005</v>
      </c>
      <c r="R39" s="7">
        <f t="shared" si="6"/>
        <v>0.65000000000000036</v>
      </c>
      <c r="S39">
        <f t="shared" si="3"/>
        <v>1.1547619047619049</v>
      </c>
    </row>
    <row r="40" spans="1:20" x14ac:dyDescent="0.25">
      <c r="A40" t="s">
        <v>64</v>
      </c>
      <c r="B40" t="s">
        <v>61</v>
      </c>
      <c r="C40" t="s">
        <v>4</v>
      </c>
      <c r="D40">
        <v>1</v>
      </c>
      <c r="E40">
        <v>28.5</v>
      </c>
      <c r="F40" s="1">
        <v>44761</v>
      </c>
      <c r="G40" s="2">
        <v>0.78263888888888899</v>
      </c>
      <c r="H40" s="3">
        <v>3.12</v>
      </c>
      <c r="I40" s="3">
        <v>3.12</v>
      </c>
      <c r="J40" s="3">
        <v>3.12</v>
      </c>
      <c r="K40" s="3">
        <f t="shared" si="4"/>
        <v>3.1199999999999997</v>
      </c>
      <c r="L40" s="1">
        <v>44762</v>
      </c>
      <c r="M40" s="2">
        <v>0.56458333333333333</v>
      </c>
      <c r="N40" s="3">
        <v>3.28</v>
      </c>
      <c r="O40" s="3">
        <v>3.33</v>
      </c>
      <c r="P40" s="3">
        <v>3.28</v>
      </c>
      <c r="Q40" s="3">
        <f t="shared" si="5"/>
        <v>3.2966666666666664</v>
      </c>
      <c r="R40" s="5">
        <f t="shared" si="6"/>
        <v>0.17666666666666675</v>
      </c>
      <c r="S40">
        <f t="shared" si="3"/>
        <v>1.0566239316239316</v>
      </c>
    </row>
    <row r="41" spans="1:20" x14ac:dyDescent="0.25">
      <c r="A41" t="s">
        <v>65</v>
      </c>
      <c r="B41" t="s">
        <v>61</v>
      </c>
      <c r="C41" t="s">
        <v>4</v>
      </c>
      <c r="D41">
        <v>58</v>
      </c>
      <c r="E41">
        <v>28.5</v>
      </c>
      <c r="F41" s="1">
        <v>44760</v>
      </c>
      <c r="G41" s="2">
        <v>0.82916666666666661</v>
      </c>
      <c r="H41" s="3">
        <v>4.1100000000000003</v>
      </c>
      <c r="I41" s="3">
        <v>4.18</v>
      </c>
      <c r="J41" s="3">
        <v>4.1100000000000003</v>
      </c>
      <c r="K41" s="3">
        <f t="shared" si="4"/>
        <v>4.1333333333333329</v>
      </c>
      <c r="L41" s="1">
        <v>44761</v>
      </c>
      <c r="M41" s="2">
        <v>0.62083333333333335</v>
      </c>
      <c r="N41" s="3">
        <v>4.2300000000000004</v>
      </c>
      <c r="O41" s="3">
        <v>4.2300000000000004</v>
      </c>
      <c r="P41" s="3">
        <v>4.18</v>
      </c>
      <c r="Q41" s="3">
        <f t="shared" si="5"/>
        <v>4.2133333333333338</v>
      </c>
      <c r="R41" s="5">
        <f t="shared" si="6"/>
        <v>8.0000000000000959E-2</v>
      </c>
      <c r="S41">
        <f t="shared" si="3"/>
        <v>1.0193548387096776</v>
      </c>
    </row>
    <row r="42" spans="1:20" x14ac:dyDescent="0.25">
      <c r="A42" t="s">
        <v>66</v>
      </c>
      <c r="B42" t="s">
        <v>61</v>
      </c>
      <c r="C42" t="s">
        <v>4</v>
      </c>
      <c r="D42">
        <v>13</v>
      </c>
      <c r="E42">
        <v>28.5</v>
      </c>
      <c r="F42" s="1">
        <v>44761</v>
      </c>
      <c r="G42" s="2">
        <v>0.80555555555555547</v>
      </c>
      <c r="H42" s="3">
        <v>3.3</v>
      </c>
      <c r="I42" s="3">
        <v>3.21</v>
      </c>
      <c r="J42" s="3">
        <v>3.25</v>
      </c>
      <c r="K42" s="3">
        <f t="shared" si="4"/>
        <v>3.2533333333333334</v>
      </c>
      <c r="L42" s="1">
        <v>44762</v>
      </c>
      <c r="M42" s="2">
        <v>0.58194444444444449</v>
      </c>
      <c r="N42" s="3">
        <v>4.03</v>
      </c>
      <c r="O42" s="3">
        <v>4.0599999999999996</v>
      </c>
      <c r="P42" s="3">
        <v>3.99</v>
      </c>
      <c r="Q42" s="3">
        <f t="shared" si="5"/>
        <v>4.0266666666666664</v>
      </c>
      <c r="R42" s="7">
        <f t="shared" si="6"/>
        <v>0.77333333333333298</v>
      </c>
      <c r="S42">
        <f t="shared" si="3"/>
        <v>1.2377049180327868</v>
      </c>
    </row>
    <row r="43" spans="1:20" x14ac:dyDescent="0.25">
      <c r="A43" t="s">
        <v>68</v>
      </c>
      <c r="B43" t="s">
        <v>61</v>
      </c>
      <c r="C43" t="s">
        <v>4</v>
      </c>
      <c r="D43">
        <v>9</v>
      </c>
      <c r="E43">
        <v>285</v>
      </c>
      <c r="F43" t="s">
        <v>30</v>
      </c>
      <c r="G43" t="s">
        <v>30</v>
      </c>
      <c r="H43" s="3" t="s">
        <v>30</v>
      </c>
      <c r="I43" t="s">
        <v>30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T43" t="s">
        <v>109</v>
      </c>
    </row>
    <row r="44" spans="1:20" x14ac:dyDescent="0.25">
      <c r="A44" t="s">
        <v>70</v>
      </c>
      <c r="B44" t="s">
        <v>61</v>
      </c>
      <c r="C44" t="s">
        <v>4</v>
      </c>
      <c r="D44">
        <v>23</v>
      </c>
      <c r="E44">
        <v>28.5</v>
      </c>
      <c r="F44" s="1">
        <v>15539</v>
      </c>
      <c r="G44" s="2">
        <v>0.82708333333333339</v>
      </c>
      <c r="H44" s="3">
        <v>3.9</v>
      </c>
      <c r="I44" s="3">
        <v>3.9</v>
      </c>
      <c r="J44" s="3">
        <v>3.9</v>
      </c>
      <c r="K44" s="3">
        <f t="shared" ref="K44:K51" si="7">AVERAGE(H44:J44)</f>
        <v>3.9</v>
      </c>
      <c r="L44" s="1">
        <v>44760</v>
      </c>
      <c r="M44" s="2">
        <v>0.54027777777777775</v>
      </c>
      <c r="N44" s="3">
        <v>4.09</v>
      </c>
      <c r="O44" s="3">
        <v>4.0999999999999996</v>
      </c>
      <c r="P44" s="3">
        <v>4.05</v>
      </c>
      <c r="Q44" s="3">
        <f t="shared" ref="Q44:Q51" si="8">AVERAGE(N44:P44)</f>
        <v>4.0799999999999992</v>
      </c>
      <c r="R44" s="5">
        <f t="shared" ref="R44:R51" si="9">Q44-K44</f>
        <v>0.17999999999999927</v>
      </c>
      <c r="S44">
        <f t="shared" si="3"/>
        <v>1.046153846153846</v>
      </c>
      <c r="T44" t="s">
        <v>107</v>
      </c>
    </row>
    <row r="45" spans="1:20" x14ac:dyDescent="0.25">
      <c r="A45" t="s">
        <v>71</v>
      </c>
      <c r="B45" t="s">
        <v>61</v>
      </c>
      <c r="C45" t="s">
        <v>4</v>
      </c>
      <c r="D45">
        <v>51</v>
      </c>
      <c r="E45">
        <v>28.5</v>
      </c>
      <c r="F45" s="1">
        <v>44760</v>
      </c>
      <c r="G45" s="2">
        <v>0.8256944444444444</v>
      </c>
      <c r="H45" s="3">
        <v>2.74</v>
      </c>
      <c r="I45" s="3">
        <v>2.73</v>
      </c>
      <c r="J45" s="3">
        <v>2.67</v>
      </c>
      <c r="K45" s="3">
        <f t="shared" si="7"/>
        <v>2.7133333333333334</v>
      </c>
      <c r="L45" s="1">
        <v>44761</v>
      </c>
      <c r="M45" s="2">
        <v>0.61597222222222225</v>
      </c>
      <c r="N45" s="3">
        <v>3.1</v>
      </c>
      <c r="O45" s="3">
        <v>3.01</v>
      </c>
      <c r="P45" s="3">
        <v>3.02</v>
      </c>
      <c r="Q45" s="3">
        <f t="shared" si="8"/>
        <v>3.043333333333333</v>
      </c>
      <c r="R45" s="7">
        <f t="shared" si="9"/>
        <v>0.32999999999999963</v>
      </c>
      <c r="S45">
        <f t="shared" si="3"/>
        <v>1.1216216216216215</v>
      </c>
      <c r="T45" t="s">
        <v>108</v>
      </c>
    </row>
    <row r="46" spans="1:20" x14ac:dyDescent="0.25">
      <c r="A46" t="s">
        <v>72</v>
      </c>
      <c r="B46" t="s">
        <v>61</v>
      </c>
      <c r="C46" t="s">
        <v>4</v>
      </c>
      <c r="D46">
        <v>45</v>
      </c>
      <c r="E46">
        <v>28.5</v>
      </c>
      <c r="F46" s="1">
        <v>929</v>
      </c>
      <c r="G46" s="2">
        <v>0.8340277777777777</v>
      </c>
      <c r="H46" s="3">
        <v>3.65</v>
      </c>
      <c r="I46" s="3">
        <v>3.61</v>
      </c>
      <c r="J46" s="3">
        <v>3.56</v>
      </c>
      <c r="K46" s="3">
        <f t="shared" si="7"/>
        <v>3.6066666666666669</v>
      </c>
      <c r="L46" s="1">
        <v>44760</v>
      </c>
      <c r="M46" s="2">
        <v>0.54791666666666672</v>
      </c>
      <c r="N46" s="3">
        <v>3.16</v>
      </c>
      <c r="O46" s="3">
        <v>3.2</v>
      </c>
      <c r="P46" s="3">
        <v>3.21</v>
      </c>
      <c r="Q46" s="3">
        <f t="shared" si="8"/>
        <v>3.19</v>
      </c>
      <c r="R46" s="9">
        <f t="shared" si="9"/>
        <v>-0.41666666666666696</v>
      </c>
      <c r="S46">
        <f t="shared" si="3"/>
        <v>0.88447319778188538</v>
      </c>
      <c r="T46" t="s">
        <v>107</v>
      </c>
    </row>
    <row r="47" spans="1:20" x14ac:dyDescent="0.25">
      <c r="A47" t="s">
        <v>73</v>
      </c>
      <c r="B47" t="s">
        <v>74</v>
      </c>
      <c r="C47" t="s">
        <v>4</v>
      </c>
      <c r="D47">
        <v>26</v>
      </c>
      <c r="E47">
        <v>28.5</v>
      </c>
      <c r="F47" s="1">
        <v>44760</v>
      </c>
      <c r="G47" s="2">
        <v>0.81666666666666676</v>
      </c>
      <c r="H47" s="3">
        <v>4.29</v>
      </c>
      <c r="I47" s="3">
        <v>4.29</v>
      </c>
      <c r="J47" s="3">
        <v>4.26</v>
      </c>
      <c r="K47" s="3">
        <f t="shared" si="7"/>
        <v>4.28</v>
      </c>
      <c r="L47" s="1">
        <v>44761</v>
      </c>
      <c r="M47" s="2">
        <v>0.60833333333333328</v>
      </c>
      <c r="N47" s="3">
        <v>4.87</v>
      </c>
      <c r="O47" s="3">
        <v>4.82</v>
      </c>
      <c r="P47" s="3">
        <v>4.8099999999999996</v>
      </c>
      <c r="Q47" s="3">
        <f t="shared" si="8"/>
        <v>4.833333333333333</v>
      </c>
      <c r="R47" s="7">
        <f t="shared" si="9"/>
        <v>0.55333333333333279</v>
      </c>
      <c r="S47">
        <f t="shared" si="3"/>
        <v>1.1292834890965731</v>
      </c>
    </row>
    <row r="48" spans="1:20" x14ac:dyDescent="0.25">
      <c r="A48" t="s">
        <v>75</v>
      </c>
      <c r="B48" t="s">
        <v>74</v>
      </c>
      <c r="C48" t="s">
        <v>4</v>
      </c>
      <c r="D48">
        <v>56</v>
      </c>
      <c r="E48">
        <v>28.5</v>
      </c>
      <c r="F48" s="1">
        <v>44763</v>
      </c>
      <c r="G48" s="2">
        <v>0.67013888888888884</v>
      </c>
      <c r="H48" s="3">
        <v>4.21</v>
      </c>
      <c r="I48" s="3">
        <v>4.28</v>
      </c>
      <c r="J48" s="3">
        <v>4.24</v>
      </c>
      <c r="K48" s="3">
        <f t="shared" si="7"/>
        <v>4.2433333333333332</v>
      </c>
      <c r="L48" s="1">
        <v>44764</v>
      </c>
      <c r="M48" s="2">
        <v>0.4284722222222222</v>
      </c>
      <c r="N48" s="3">
        <v>5.15</v>
      </c>
      <c r="O48" s="3">
        <v>5.13</v>
      </c>
      <c r="P48" s="3">
        <v>5.14</v>
      </c>
      <c r="Q48" s="3">
        <f t="shared" si="8"/>
        <v>5.1400000000000006</v>
      </c>
      <c r="R48" s="7">
        <f t="shared" si="9"/>
        <v>0.89666666666666739</v>
      </c>
      <c r="S48">
        <f t="shared" si="3"/>
        <v>1.2113118617439123</v>
      </c>
    </row>
    <row r="49" spans="1:20" x14ac:dyDescent="0.25">
      <c r="A49" t="s">
        <v>76</v>
      </c>
      <c r="B49" t="s">
        <v>74</v>
      </c>
      <c r="C49" t="s">
        <v>4</v>
      </c>
      <c r="D49">
        <v>25</v>
      </c>
      <c r="E49">
        <v>28.5</v>
      </c>
      <c r="F49" s="1">
        <v>44760</v>
      </c>
      <c r="G49" s="2">
        <v>0.78888888888888886</v>
      </c>
      <c r="H49" s="3">
        <v>4.2</v>
      </c>
      <c r="I49" s="3">
        <v>4.25</v>
      </c>
      <c r="J49" s="3">
        <v>4.2699999999999996</v>
      </c>
      <c r="K49" s="3">
        <f t="shared" si="7"/>
        <v>4.2399999999999993</v>
      </c>
      <c r="L49" s="1">
        <v>44761</v>
      </c>
      <c r="M49" s="2">
        <v>0.57986111111111105</v>
      </c>
      <c r="N49" s="3">
        <v>4.59</v>
      </c>
      <c r="O49" s="3">
        <v>4.62</v>
      </c>
      <c r="P49" s="3">
        <v>4.6399999999999997</v>
      </c>
      <c r="Q49" s="3">
        <f t="shared" si="8"/>
        <v>4.6166666666666671</v>
      </c>
      <c r="R49" s="7">
        <f t="shared" si="9"/>
        <v>0.37666666666666782</v>
      </c>
      <c r="S49">
        <f t="shared" si="3"/>
        <v>1.0888364779874216</v>
      </c>
    </row>
    <row r="50" spans="1:20" x14ac:dyDescent="0.25">
      <c r="A50" t="s">
        <v>77</v>
      </c>
      <c r="B50" t="s">
        <v>74</v>
      </c>
      <c r="C50" t="s">
        <v>4</v>
      </c>
      <c r="D50">
        <v>33</v>
      </c>
      <c r="E50">
        <v>28.5</v>
      </c>
      <c r="F50" s="1">
        <v>44761</v>
      </c>
      <c r="G50" s="2">
        <v>0.76597222222222217</v>
      </c>
      <c r="H50" s="3">
        <v>4.37</v>
      </c>
      <c r="I50" s="3">
        <v>4.38</v>
      </c>
      <c r="J50" s="3">
        <v>4.3899999999999997</v>
      </c>
      <c r="K50" s="3">
        <f t="shared" si="7"/>
        <v>4.38</v>
      </c>
      <c r="L50" s="1">
        <v>44762</v>
      </c>
      <c r="M50" s="2">
        <v>0.55069444444444449</v>
      </c>
      <c r="N50" s="3">
        <v>4.9400000000000004</v>
      </c>
      <c r="O50" s="3">
        <v>4.9400000000000004</v>
      </c>
      <c r="P50" s="3">
        <v>4.8899999999999997</v>
      </c>
      <c r="Q50" s="3">
        <f t="shared" si="8"/>
        <v>4.9233333333333329</v>
      </c>
      <c r="R50" s="7">
        <f t="shared" si="9"/>
        <v>0.543333333333333</v>
      </c>
      <c r="S50">
        <f t="shared" si="3"/>
        <v>1.1240487062404869</v>
      </c>
    </row>
    <row r="51" spans="1:20" x14ac:dyDescent="0.25">
      <c r="A51" t="s">
        <v>78</v>
      </c>
      <c r="B51" t="s">
        <v>74</v>
      </c>
      <c r="C51" t="s">
        <v>4</v>
      </c>
      <c r="D51">
        <v>37</v>
      </c>
      <c r="E51">
        <v>28.5</v>
      </c>
      <c r="F51" s="1">
        <v>44762</v>
      </c>
      <c r="G51" s="2">
        <v>0.67222222222222217</v>
      </c>
      <c r="H51" s="3">
        <v>3.07</v>
      </c>
      <c r="I51" s="3">
        <v>3.06</v>
      </c>
      <c r="J51" s="3">
        <v>3.05</v>
      </c>
      <c r="K51" s="3">
        <f t="shared" si="7"/>
        <v>3.06</v>
      </c>
      <c r="L51" s="1">
        <v>44763</v>
      </c>
      <c r="M51" s="2">
        <v>0.55277777777777781</v>
      </c>
      <c r="N51" s="3">
        <v>4.37</v>
      </c>
      <c r="O51" s="3">
        <v>4.3499999999999996</v>
      </c>
      <c r="P51" s="3">
        <v>4.4400000000000004</v>
      </c>
      <c r="Q51" s="3">
        <f t="shared" si="8"/>
        <v>4.3866666666666667</v>
      </c>
      <c r="R51" s="7">
        <f t="shared" si="9"/>
        <v>1.3266666666666667</v>
      </c>
      <c r="S51">
        <f t="shared" si="3"/>
        <v>1.4335511982570806</v>
      </c>
      <c r="T51" t="s">
        <v>108</v>
      </c>
    </row>
    <row r="52" spans="1:20" x14ac:dyDescent="0.25">
      <c r="K52" s="3">
        <f>AVERAGE(K2:K51)</f>
        <v>4.3370748299319724</v>
      </c>
      <c r="Q52" s="3">
        <f>AVERAGE(Q2:Q51)</f>
        <v>4.6728163265306115</v>
      </c>
      <c r="S52">
        <f>AVERAGE(S2:S51)</f>
        <v>1.0793152990673973</v>
      </c>
      <c r="T52">
        <f>(S52-1)*100</f>
        <v>7.9315299067397316</v>
      </c>
    </row>
    <row r="53" spans="1:20" x14ac:dyDescent="0.25">
      <c r="S53" s="3">
        <f>Q52-K52</f>
        <v>0.33574149659863917</v>
      </c>
    </row>
  </sheetData>
  <sortState xmlns:xlrd2="http://schemas.microsoft.com/office/spreadsheetml/2017/richdata2" ref="A2:T51">
    <sortCondition ref="A2:A5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EFAB-AB92-4DAF-BD1B-6C157A1B46AC}">
  <dimension ref="A1:T46"/>
  <sheetViews>
    <sheetView zoomScale="80" zoomScaleNormal="80" workbookViewId="0">
      <selection activeCell="A2" sqref="A2:S44"/>
    </sheetView>
  </sheetViews>
  <sheetFormatPr defaultRowHeight="15" x14ac:dyDescent="0.25"/>
  <cols>
    <col min="1" max="1" width="13.42578125" customWidth="1"/>
    <col min="2" max="2" width="17.7109375" customWidth="1"/>
    <col min="6" max="6" width="14.42578125" customWidth="1"/>
    <col min="7" max="7" width="12.140625" customWidth="1"/>
    <col min="11" max="11" width="8.7109375" style="3"/>
    <col min="12" max="12" width="15.85546875" customWidth="1"/>
    <col min="13" max="13" width="14.85546875" customWidth="1"/>
    <col min="17" max="17" width="11.5703125" customWidth="1"/>
    <col min="18" max="18" width="11.85546875" customWidth="1"/>
    <col min="19" max="19" width="11.85546875" style="16" customWidth="1"/>
  </cols>
  <sheetData>
    <row r="1" spans="1:20" x14ac:dyDescent="0.25">
      <c r="A1" t="s">
        <v>10</v>
      </c>
      <c r="B1" t="s">
        <v>11</v>
      </c>
      <c r="C1" t="s">
        <v>0</v>
      </c>
      <c r="D1" t="s">
        <v>12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s="16" t="s">
        <v>127</v>
      </c>
      <c r="T1" t="s">
        <v>93</v>
      </c>
    </row>
    <row r="2" spans="1:20" x14ac:dyDescent="0.25">
      <c r="A2" t="s">
        <v>19</v>
      </c>
      <c r="B2" t="s">
        <v>94</v>
      </c>
      <c r="C2" t="s">
        <v>3</v>
      </c>
      <c r="D2">
        <v>35</v>
      </c>
      <c r="E2">
        <v>30</v>
      </c>
      <c r="F2" s="1">
        <v>44778</v>
      </c>
      <c r="G2" s="2">
        <v>0.44444444444444442</v>
      </c>
      <c r="H2">
        <v>4.7300000000000004</v>
      </c>
      <c r="I2">
        <v>4.76</v>
      </c>
      <c r="J2">
        <v>4.71</v>
      </c>
      <c r="K2" s="3">
        <f t="shared" ref="K2:K44" si="0">AVERAGE(H2:J2)</f>
        <v>4.7333333333333334</v>
      </c>
      <c r="L2" s="1">
        <v>44778</v>
      </c>
      <c r="M2" s="2">
        <v>0.41666666666666669</v>
      </c>
      <c r="N2">
        <v>4.62</v>
      </c>
      <c r="O2">
        <v>4.63</v>
      </c>
      <c r="P2">
        <v>4.57</v>
      </c>
      <c r="Q2" s="3">
        <f t="shared" ref="Q2:Q44" si="1">AVERAGE(N2:P2)</f>
        <v>4.6066666666666665</v>
      </c>
      <c r="R2" s="4">
        <f t="shared" ref="R2:R44" si="2">Q2-K2</f>
        <v>-0.12666666666666693</v>
      </c>
      <c r="S2" s="17">
        <f t="shared" ref="S2:S44" si="3">Q2/K2</f>
        <v>0.97323943661971823</v>
      </c>
    </row>
    <row r="3" spans="1:20" x14ac:dyDescent="0.25">
      <c r="A3" t="s">
        <v>20</v>
      </c>
      <c r="B3" t="s">
        <v>94</v>
      </c>
      <c r="C3" t="s">
        <v>3</v>
      </c>
      <c r="D3">
        <v>36</v>
      </c>
      <c r="E3">
        <v>30</v>
      </c>
      <c r="F3" s="1">
        <v>44779</v>
      </c>
      <c r="G3" s="2">
        <v>0.44930555555555557</v>
      </c>
      <c r="H3">
        <v>4.5599999999999996</v>
      </c>
      <c r="I3">
        <v>4.55</v>
      </c>
      <c r="J3">
        <v>4.5999999999999996</v>
      </c>
      <c r="K3" s="3">
        <f t="shared" si="0"/>
        <v>4.5699999999999994</v>
      </c>
      <c r="L3" s="1">
        <v>44778</v>
      </c>
      <c r="M3" s="2">
        <v>0.43124999999999997</v>
      </c>
      <c r="N3">
        <v>4.6500000000000004</v>
      </c>
      <c r="O3">
        <v>4.6100000000000003</v>
      </c>
      <c r="P3">
        <v>4.66</v>
      </c>
      <c r="Q3" s="3">
        <f t="shared" si="1"/>
        <v>4.6400000000000006</v>
      </c>
      <c r="R3" s="5">
        <f t="shared" si="2"/>
        <v>7.0000000000001172E-2</v>
      </c>
      <c r="S3" s="17">
        <f t="shared" si="3"/>
        <v>1.015317286652079</v>
      </c>
      <c r="T3" t="s">
        <v>112</v>
      </c>
    </row>
    <row r="4" spans="1:20" x14ac:dyDescent="0.25">
      <c r="A4" t="s">
        <v>21</v>
      </c>
      <c r="B4" t="s">
        <v>94</v>
      </c>
      <c r="C4" t="s">
        <v>3</v>
      </c>
      <c r="D4">
        <v>3</v>
      </c>
      <c r="E4">
        <v>30</v>
      </c>
      <c r="F4" s="1">
        <v>44777</v>
      </c>
      <c r="G4" s="2">
        <v>0.65486111111111112</v>
      </c>
      <c r="H4">
        <v>4.53</v>
      </c>
      <c r="I4">
        <v>4.54</v>
      </c>
      <c r="J4">
        <v>4.49</v>
      </c>
      <c r="K4" s="3">
        <f t="shared" si="0"/>
        <v>4.5200000000000005</v>
      </c>
      <c r="L4" s="1">
        <v>44778</v>
      </c>
      <c r="M4" s="2">
        <v>0.4236111111111111</v>
      </c>
      <c r="N4">
        <v>4.58</v>
      </c>
      <c r="O4">
        <v>4.55</v>
      </c>
      <c r="P4">
        <v>4.53</v>
      </c>
      <c r="Q4" s="3">
        <f t="shared" si="1"/>
        <v>4.5533333333333337</v>
      </c>
      <c r="R4" s="5">
        <f t="shared" si="2"/>
        <v>3.3333333333333215E-2</v>
      </c>
      <c r="S4" s="17">
        <f t="shared" si="3"/>
        <v>1.0073746312684366</v>
      </c>
    </row>
    <row r="5" spans="1:20" x14ac:dyDescent="0.25">
      <c r="A5" t="s">
        <v>22</v>
      </c>
      <c r="B5" t="s">
        <v>94</v>
      </c>
      <c r="C5" t="s">
        <v>3</v>
      </c>
      <c r="D5">
        <v>4</v>
      </c>
      <c r="E5">
        <v>30</v>
      </c>
      <c r="F5" s="1">
        <v>44775</v>
      </c>
      <c r="G5" s="2">
        <v>0.80069444444444438</v>
      </c>
      <c r="H5">
        <v>5.2</v>
      </c>
      <c r="I5">
        <v>5.22</v>
      </c>
      <c r="J5">
        <v>5.16</v>
      </c>
      <c r="K5" s="3">
        <f t="shared" si="0"/>
        <v>5.1933333333333334</v>
      </c>
      <c r="L5" s="1">
        <v>44776</v>
      </c>
      <c r="M5" s="2">
        <v>0.54236111111111118</v>
      </c>
      <c r="N5">
        <v>5.24</v>
      </c>
      <c r="O5">
        <v>5.27</v>
      </c>
      <c r="P5">
        <v>5.26</v>
      </c>
      <c r="Q5" s="3">
        <f t="shared" si="1"/>
        <v>5.2566666666666668</v>
      </c>
      <c r="R5" s="5">
        <f t="shared" si="2"/>
        <v>6.3333333333333464E-2</v>
      </c>
      <c r="S5" s="17">
        <f t="shared" si="3"/>
        <v>1.0121951219512195</v>
      </c>
    </row>
    <row r="6" spans="1:20" x14ac:dyDescent="0.25">
      <c r="A6" t="s">
        <v>24</v>
      </c>
      <c r="B6" t="s">
        <v>94</v>
      </c>
      <c r="C6" t="s">
        <v>3</v>
      </c>
      <c r="D6">
        <v>49</v>
      </c>
      <c r="E6">
        <v>30</v>
      </c>
      <c r="F6" s="1">
        <v>44775</v>
      </c>
      <c r="G6" s="2">
        <v>0.81805555555555554</v>
      </c>
      <c r="H6">
        <v>4.0999999999999996</v>
      </c>
      <c r="I6">
        <v>4.04</v>
      </c>
      <c r="J6">
        <v>4.0199999999999996</v>
      </c>
      <c r="K6" s="3">
        <f t="shared" si="0"/>
        <v>4.0533333333333337</v>
      </c>
      <c r="L6" s="1">
        <v>44776</v>
      </c>
      <c r="M6" s="2">
        <v>0.5625</v>
      </c>
      <c r="N6">
        <v>4.62</v>
      </c>
      <c r="O6">
        <v>4.6399999999999997</v>
      </c>
      <c r="P6">
        <v>4.6500000000000004</v>
      </c>
      <c r="Q6" s="3">
        <f t="shared" si="1"/>
        <v>4.6366666666666667</v>
      </c>
      <c r="R6" s="7">
        <f t="shared" si="2"/>
        <v>0.58333333333333304</v>
      </c>
      <c r="S6" s="17">
        <f t="shared" si="3"/>
        <v>1.1439144736842104</v>
      </c>
    </row>
    <row r="7" spans="1:20" x14ac:dyDescent="0.25">
      <c r="A7" t="s">
        <v>25</v>
      </c>
      <c r="B7" t="s">
        <v>94</v>
      </c>
      <c r="C7" t="s">
        <v>3</v>
      </c>
      <c r="D7">
        <v>60</v>
      </c>
      <c r="E7">
        <v>30</v>
      </c>
      <c r="F7" s="1">
        <v>44778</v>
      </c>
      <c r="G7" s="2">
        <v>0.44236111111111115</v>
      </c>
      <c r="H7">
        <v>4.76</v>
      </c>
      <c r="I7">
        <v>4.8</v>
      </c>
      <c r="J7">
        <v>4.84</v>
      </c>
      <c r="K7" s="3">
        <f t="shared" si="0"/>
        <v>4.8</v>
      </c>
      <c r="L7" s="1">
        <v>44776</v>
      </c>
      <c r="M7" s="2">
        <v>0.52777777777777779</v>
      </c>
      <c r="N7">
        <v>5.18</v>
      </c>
      <c r="O7">
        <v>5.19</v>
      </c>
      <c r="P7">
        <v>5.23</v>
      </c>
      <c r="Q7" s="3">
        <f t="shared" si="1"/>
        <v>5.2</v>
      </c>
      <c r="R7" s="7">
        <f t="shared" si="2"/>
        <v>0.40000000000000036</v>
      </c>
      <c r="S7" s="17">
        <f t="shared" si="3"/>
        <v>1.0833333333333335</v>
      </c>
    </row>
    <row r="8" spans="1:20" x14ac:dyDescent="0.25">
      <c r="A8" t="s">
        <v>26</v>
      </c>
      <c r="B8" t="s">
        <v>94</v>
      </c>
      <c r="C8" t="s">
        <v>3</v>
      </c>
      <c r="D8">
        <v>8</v>
      </c>
      <c r="E8">
        <v>30</v>
      </c>
      <c r="F8" s="1">
        <v>44774</v>
      </c>
      <c r="G8" s="2">
        <v>0.83750000000000002</v>
      </c>
      <c r="H8">
        <v>5.62</v>
      </c>
      <c r="I8">
        <v>5.65</v>
      </c>
      <c r="J8">
        <v>5.61</v>
      </c>
      <c r="K8" s="3">
        <f t="shared" si="0"/>
        <v>5.626666666666666</v>
      </c>
      <c r="L8" s="1">
        <v>44775</v>
      </c>
      <c r="M8" s="2">
        <v>0.58958333333333335</v>
      </c>
      <c r="N8">
        <v>5.69</v>
      </c>
      <c r="O8">
        <v>5.71</v>
      </c>
      <c r="P8">
        <v>5.76</v>
      </c>
      <c r="Q8" s="3">
        <f t="shared" si="1"/>
        <v>5.72</v>
      </c>
      <c r="R8" s="5">
        <f t="shared" si="2"/>
        <v>9.3333333333333712E-2</v>
      </c>
      <c r="S8" s="17">
        <f t="shared" si="3"/>
        <v>1.0165876777251186</v>
      </c>
    </row>
    <row r="9" spans="1:20" x14ac:dyDescent="0.25">
      <c r="A9" t="s">
        <v>111</v>
      </c>
      <c r="B9" t="s">
        <v>94</v>
      </c>
      <c r="C9" t="s">
        <v>3</v>
      </c>
      <c r="D9">
        <v>61</v>
      </c>
      <c r="E9">
        <v>30</v>
      </c>
      <c r="F9" s="1">
        <v>44776</v>
      </c>
      <c r="G9" s="2">
        <v>0.76736111111111116</v>
      </c>
      <c r="H9">
        <v>5.68</v>
      </c>
      <c r="I9">
        <v>5.68</v>
      </c>
      <c r="J9">
        <v>5.68</v>
      </c>
      <c r="K9" s="3">
        <f t="shared" si="0"/>
        <v>5.68</v>
      </c>
      <c r="L9" s="1">
        <v>44777</v>
      </c>
      <c r="M9" s="2">
        <v>0.53055555555555556</v>
      </c>
      <c r="N9">
        <v>5.73</v>
      </c>
      <c r="O9">
        <v>5.74</v>
      </c>
      <c r="P9">
        <v>5.7</v>
      </c>
      <c r="Q9" s="3">
        <f t="shared" si="1"/>
        <v>5.7233333333333336</v>
      </c>
      <c r="R9" s="5">
        <f t="shared" si="2"/>
        <v>4.333333333333389E-2</v>
      </c>
      <c r="S9" s="17">
        <f t="shared" si="3"/>
        <v>1.0076291079812207</v>
      </c>
    </row>
    <row r="10" spans="1:20" x14ac:dyDescent="0.25">
      <c r="A10" t="s">
        <v>28</v>
      </c>
      <c r="B10" t="s">
        <v>94</v>
      </c>
      <c r="C10" t="s">
        <v>3</v>
      </c>
      <c r="D10">
        <v>7</v>
      </c>
      <c r="E10">
        <v>30</v>
      </c>
      <c r="F10" s="1">
        <v>44777</v>
      </c>
      <c r="G10" s="2">
        <v>0.66111111111111109</v>
      </c>
      <c r="H10">
        <v>4.4800000000000004</v>
      </c>
      <c r="I10">
        <v>4.54</v>
      </c>
      <c r="J10">
        <v>4.54</v>
      </c>
      <c r="K10" s="3">
        <f t="shared" si="0"/>
        <v>4.5199999999999996</v>
      </c>
      <c r="L10" s="1">
        <v>44778</v>
      </c>
      <c r="M10" s="2">
        <v>0.42777777777777781</v>
      </c>
      <c r="N10">
        <v>4.5</v>
      </c>
      <c r="O10">
        <v>4.51</v>
      </c>
      <c r="P10">
        <v>4.49</v>
      </c>
      <c r="Q10" s="3">
        <f t="shared" si="1"/>
        <v>4.5</v>
      </c>
      <c r="R10" s="4">
        <f t="shared" si="2"/>
        <v>-1.9999999999999574E-2</v>
      </c>
      <c r="S10" s="17">
        <f t="shared" si="3"/>
        <v>0.99557522123893816</v>
      </c>
    </row>
    <row r="11" spans="1:20" x14ac:dyDescent="0.25">
      <c r="A11" t="s">
        <v>31</v>
      </c>
      <c r="B11" t="s">
        <v>32</v>
      </c>
      <c r="C11" t="s">
        <v>3</v>
      </c>
      <c r="D11">
        <v>6</v>
      </c>
      <c r="E11">
        <v>30</v>
      </c>
      <c r="F11" s="1">
        <v>44775</v>
      </c>
      <c r="G11" s="2">
        <v>0.81319444444444444</v>
      </c>
      <c r="H11">
        <v>5.16</v>
      </c>
      <c r="I11">
        <v>5.15</v>
      </c>
      <c r="J11">
        <v>5.18</v>
      </c>
      <c r="K11" s="3">
        <f t="shared" si="0"/>
        <v>5.1633333333333331</v>
      </c>
      <c r="L11" s="1">
        <v>44776</v>
      </c>
      <c r="M11" s="2">
        <v>0.55833333333333335</v>
      </c>
      <c r="N11">
        <v>5.29</v>
      </c>
      <c r="O11">
        <v>5.31</v>
      </c>
      <c r="P11">
        <v>5.3</v>
      </c>
      <c r="Q11" s="3">
        <f t="shared" si="1"/>
        <v>5.3</v>
      </c>
      <c r="R11" s="6">
        <f t="shared" si="2"/>
        <v>0.13666666666666671</v>
      </c>
      <c r="S11" s="17">
        <f t="shared" si="3"/>
        <v>1.026468689477082</v>
      </c>
    </row>
    <row r="12" spans="1:20" x14ac:dyDescent="0.25">
      <c r="A12" t="s">
        <v>33</v>
      </c>
      <c r="B12" t="s">
        <v>32</v>
      </c>
      <c r="C12" t="s">
        <v>3</v>
      </c>
      <c r="D12">
        <v>16</v>
      </c>
      <c r="E12">
        <v>30</v>
      </c>
      <c r="F12" s="1">
        <v>44775</v>
      </c>
      <c r="G12" s="2">
        <v>0.83194444444444438</v>
      </c>
      <c r="H12">
        <v>3.83</v>
      </c>
      <c r="I12">
        <v>3.78</v>
      </c>
      <c r="J12">
        <v>3.84</v>
      </c>
      <c r="K12" s="3">
        <f t="shared" si="0"/>
        <v>3.8166666666666664</v>
      </c>
      <c r="L12" s="1">
        <v>44776</v>
      </c>
      <c r="M12" s="2">
        <v>0.57500000000000007</v>
      </c>
      <c r="N12">
        <v>3.79</v>
      </c>
      <c r="O12">
        <v>3.75</v>
      </c>
      <c r="P12">
        <v>3.78</v>
      </c>
      <c r="Q12" s="3">
        <f t="shared" si="1"/>
        <v>3.7733333333333334</v>
      </c>
      <c r="R12" s="4">
        <f t="shared" si="2"/>
        <v>-4.3333333333333002E-2</v>
      </c>
      <c r="S12" s="17">
        <f t="shared" si="3"/>
        <v>0.98864628820960709</v>
      </c>
    </row>
    <row r="13" spans="1:20" x14ac:dyDescent="0.25">
      <c r="A13" t="s">
        <v>34</v>
      </c>
      <c r="B13" t="s">
        <v>32</v>
      </c>
      <c r="C13" t="s">
        <v>3</v>
      </c>
      <c r="D13">
        <v>32</v>
      </c>
      <c r="E13">
        <v>30</v>
      </c>
      <c r="F13" s="1">
        <v>44776</v>
      </c>
      <c r="G13" s="2">
        <v>0.80902777777777779</v>
      </c>
      <c r="H13">
        <v>5.24</v>
      </c>
      <c r="I13">
        <v>5.26</v>
      </c>
      <c r="J13">
        <v>5.25</v>
      </c>
      <c r="K13" s="3">
        <f t="shared" si="0"/>
        <v>5.25</v>
      </c>
      <c r="L13" s="1">
        <v>44777</v>
      </c>
      <c r="M13" s="2">
        <v>0.58333333333333337</v>
      </c>
      <c r="N13">
        <v>5.54</v>
      </c>
      <c r="O13">
        <v>5.58</v>
      </c>
      <c r="P13">
        <v>5.51</v>
      </c>
      <c r="Q13" s="3">
        <f t="shared" si="1"/>
        <v>5.5433333333333339</v>
      </c>
      <c r="R13" s="6">
        <f t="shared" si="2"/>
        <v>0.29333333333333389</v>
      </c>
      <c r="S13" s="17">
        <f t="shared" si="3"/>
        <v>1.0558730158730161</v>
      </c>
    </row>
    <row r="14" spans="1:20" x14ac:dyDescent="0.25">
      <c r="A14" t="s">
        <v>35</v>
      </c>
      <c r="B14" t="s">
        <v>32</v>
      </c>
      <c r="C14" t="s">
        <v>3</v>
      </c>
      <c r="D14">
        <v>62</v>
      </c>
      <c r="E14">
        <v>30</v>
      </c>
      <c r="F14" s="1">
        <v>44776</v>
      </c>
      <c r="G14" s="2">
        <v>0.78472222222222221</v>
      </c>
      <c r="H14">
        <v>5.01</v>
      </c>
      <c r="I14">
        <v>5.03</v>
      </c>
      <c r="J14">
        <v>4.99</v>
      </c>
      <c r="K14" s="3">
        <f t="shared" si="0"/>
        <v>5.01</v>
      </c>
      <c r="L14" s="1">
        <v>44777</v>
      </c>
      <c r="M14" s="2">
        <v>0.55833333333333335</v>
      </c>
      <c r="N14">
        <v>5.01</v>
      </c>
      <c r="O14">
        <v>5.0199999999999996</v>
      </c>
      <c r="P14">
        <v>5.03</v>
      </c>
      <c r="Q14" s="3">
        <f t="shared" si="1"/>
        <v>5.0199999999999996</v>
      </c>
      <c r="R14" s="5">
        <f t="shared" si="2"/>
        <v>9.9999999999997868E-3</v>
      </c>
      <c r="S14" s="17">
        <f t="shared" si="3"/>
        <v>1.001996007984032</v>
      </c>
    </row>
    <row r="15" spans="1:20" x14ac:dyDescent="0.25">
      <c r="A15" t="s">
        <v>36</v>
      </c>
      <c r="B15" t="s">
        <v>32</v>
      </c>
      <c r="C15" t="s">
        <v>3</v>
      </c>
      <c r="D15">
        <v>59</v>
      </c>
      <c r="E15">
        <v>30</v>
      </c>
      <c r="F15" s="1">
        <v>44778</v>
      </c>
      <c r="G15" s="2">
        <v>0.43958333333333338</v>
      </c>
      <c r="H15">
        <v>4.99</v>
      </c>
      <c r="I15">
        <v>4.95</v>
      </c>
      <c r="J15">
        <v>4.9400000000000004</v>
      </c>
      <c r="K15" s="3">
        <f t="shared" si="0"/>
        <v>4.9600000000000009</v>
      </c>
      <c r="L15" s="1">
        <v>44776</v>
      </c>
      <c r="M15" s="2">
        <v>0.5180555555555556</v>
      </c>
      <c r="N15">
        <v>4.93</v>
      </c>
      <c r="O15">
        <v>4.95</v>
      </c>
      <c r="P15">
        <v>4.9400000000000004</v>
      </c>
      <c r="Q15" s="3">
        <f t="shared" si="1"/>
        <v>4.9400000000000004</v>
      </c>
      <c r="R15" s="4">
        <f t="shared" si="2"/>
        <v>-2.0000000000000462E-2</v>
      </c>
      <c r="S15" s="17">
        <f t="shared" si="3"/>
        <v>0.99596774193548376</v>
      </c>
    </row>
    <row r="16" spans="1:20" x14ac:dyDescent="0.25">
      <c r="A16" t="s">
        <v>37</v>
      </c>
      <c r="B16" t="s">
        <v>32</v>
      </c>
      <c r="C16" t="s">
        <v>3</v>
      </c>
      <c r="D16">
        <v>20</v>
      </c>
      <c r="E16">
        <v>30</v>
      </c>
      <c r="F16" s="1">
        <v>44774</v>
      </c>
      <c r="G16" s="2">
        <v>0.85277777777777775</v>
      </c>
      <c r="H16">
        <v>4.6100000000000003</v>
      </c>
      <c r="I16">
        <v>4.63</v>
      </c>
      <c r="J16">
        <v>4.63</v>
      </c>
      <c r="K16" s="3">
        <f t="shared" si="0"/>
        <v>4.623333333333334</v>
      </c>
      <c r="L16" s="1">
        <v>44775</v>
      </c>
      <c r="M16" s="2">
        <v>0.60347222222222219</v>
      </c>
      <c r="N16">
        <v>5.03</v>
      </c>
      <c r="O16">
        <v>5.0199999999999996</v>
      </c>
      <c r="P16">
        <v>4.97</v>
      </c>
      <c r="Q16" s="3">
        <f t="shared" si="1"/>
        <v>5.0066666666666668</v>
      </c>
      <c r="R16" s="7">
        <f t="shared" si="2"/>
        <v>0.38333333333333286</v>
      </c>
      <c r="S16" s="17">
        <f t="shared" si="3"/>
        <v>1.0829127613554432</v>
      </c>
    </row>
    <row r="17" spans="1:19" x14ac:dyDescent="0.25">
      <c r="A17" s="2" t="s">
        <v>38</v>
      </c>
      <c r="B17" t="s">
        <v>32</v>
      </c>
      <c r="C17" t="s">
        <v>3</v>
      </c>
      <c r="D17">
        <v>10</v>
      </c>
      <c r="E17">
        <v>30</v>
      </c>
      <c r="F17" s="1">
        <v>44776</v>
      </c>
      <c r="G17" s="2">
        <v>0.77222222222222225</v>
      </c>
      <c r="H17">
        <v>4.75</v>
      </c>
      <c r="I17">
        <v>4.7699999999999996</v>
      </c>
      <c r="J17">
        <v>4.72</v>
      </c>
      <c r="K17" s="3">
        <f t="shared" si="0"/>
        <v>4.7466666666666661</v>
      </c>
      <c r="L17" s="1">
        <v>44777</v>
      </c>
      <c r="M17" s="2">
        <v>0.53333333333333333</v>
      </c>
      <c r="N17">
        <v>4.8099999999999996</v>
      </c>
      <c r="O17">
        <v>4.8</v>
      </c>
      <c r="P17">
        <v>4.78</v>
      </c>
      <c r="Q17" s="3">
        <f t="shared" si="1"/>
        <v>4.7966666666666669</v>
      </c>
      <c r="R17" s="5">
        <f t="shared" si="2"/>
        <v>5.0000000000000711E-2</v>
      </c>
      <c r="S17" s="17">
        <f t="shared" si="3"/>
        <v>1.0105337078651686</v>
      </c>
    </row>
    <row r="18" spans="1:19" x14ac:dyDescent="0.25">
      <c r="A18" t="s">
        <v>39</v>
      </c>
      <c r="B18" t="s">
        <v>32</v>
      </c>
      <c r="C18" t="s">
        <v>3</v>
      </c>
      <c r="D18">
        <v>28</v>
      </c>
      <c r="E18">
        <v>30</v>
      </c>
      <c r="F18" s="1">
        <v>44779</v>
      </c>
      <c r="G18" s="2">
        <v>0.45416666666666666</v>
      </c>
      <c r="H18">
        <v>4.5199999999999996</v>
      </c>
      <c r="I18">
        <v>4.49</v>
      </c>
      <c r="J18">
        <v>4.49</v>
      </c>
      <c r="K18" s="3">
        <f t="shared" si="0"/>
        <v>4.5</v>
      </c>
      <c r="L18" s="1">
        <v>44778</v>
      </c>
      <c r="M18" s="2">
        <v>0.43611111111111112</v>
      </c>
      <c r="N18">
        <v>5.03</v>
      </c>
      <c r="O18">
        <v>5.01</v>
      </c>
      <c r="P18">
        <v>4.9800000000000004</v>
      </c>
      <c r="Q18" s="3">
        <f t="shared" si="1"/>
        <v>5.0066666666666668</v>
      </c>
      <c r="R18" s="7">
        <f t="shared" si="2"/>
        <v>0.50666666666666682</v>
      </c>
      <c r="S18" s="17">
        <f t="shared" si="3"/>
        <v>1.1125925925925926</v>
      </c>
    </row>
    <row r="19" spans="1:19" x14ac:dyDescent="0.25">
      <c r="A19" t="s">
        <v>40</v>
      </c>
      <c r="B19" t="s">
        <v>41</v>
      </c>
      <c r="C19" t="s">
        <v>3</v>
      </c>
      <c r="D19">
        <v>34</v>
      </c>
      <c r="E19">
        <v>30</v>
      </c>
      <c r="F19" s="1">
        <v>44776</v>
      </c>
      <c r="G19" s="2">
        <v>0.79305555555555562</v>
      </c>
      <c r="H19">
        <v>5.33</v>
      </c>
      <c r="I19">
        <v>5.38</v>
      </c>
      <c r="J19">
        <v>5.31</v>
      </c>
      <c r="K19" s="3">
        <f t="shared" si="0"/>
        <v>5.34</v>
      </c>
      <c r="L19" s="1">
        <v>44777</v>
      </c>
      <c r="M19" s="2">
        <v>0.56736111111111109</v>
      </c>
      <c r="N19">
        <v>5.41</v>
      </c>
      <c r="O19">
        <v>5.41</v>
      </c>
      <c r="P19">
        <v>5.41</v>
      </c>
      <c r="Q19" s="3">
        <f t="shared" si="1"/>
        <v>5.41</v>
      </c>
      <c r="R19" s="5">
        <f t="shared" si="2"/>
        <v>7.0000000000000284E-2</v>
      </c>
      <c r="S19" s="17">
        <f t="shared" si="3"/>
        <v>1.0131086142322099</v>
      </c>
    </row>
    <row r="20" spans="1:19" x14ac:dyDescent="0.25">
      <c r="A20" t="s">
        <v>42</v>
      </c>
      <c r="B20" t="s">
        <v>41</v>
      </c>
      <c r="C20" t="s">
        <v>3</v>
      </c>
      <c r="D20">
        <v>52</v>
      </c>
      <c r="E20">
        <v>30</v>
      </c>
      <c r="F20" s="1">
        <v>44775</v>
      </c>
      <c r="G20" s="2">
        <v>0.78402777777777777</v>
      </c>
      <c r="H20">
        <v>4.2699999999999996</v>
      </c>
      <c r="I20">
        <v>4.28</v>
      </c>
      <c r="J20">
        <v>4.21</v>
      </c>
      <c r="K20" s="3">
        <f t="shared" si="0"/>
        <v>4.2533333333333339</v>
      </c>
      <c r="L20" s="1">
        <v>44776</v>
      </c>
      <c r="M20" s="2">
        <v>0.52430555555555558</v>
      </c>
      <c r="N20">
        <v>4.28</v>
      </c>
      <c r="O20">
        <v>4.22</v>
      </c>
      <c r="P20">
        <v>4.26</v>
      </c>
      <c r="Q20" s="3">
        <f t="shared" si="1"/>
        <v>4.253333333333333</v>
      </c>
      <c r="R20" s="5">
        <f t="shared" si="2"/>
        <v>0</v>
      </c>
      <c r="S20" s="17">
        <f t="shared" si="3"/>
        <v>0.99999999999999978</v>
      </c>
    </row>
    <row r="21" spans="1:19" x14ac:dyDescent="0.25">
      <c r="A21" t="s">
        <v>43</v>
      </c>
      <c r="B21" t="s">
        <v>41</v>
      </c>
      <c r="C21" t="s">
        <v>3</v>
      </c>
      <c r="D21">
        <v>43</v>
      </c>
      <c r="E21">
        <v>30</v>
      </c>
      <c r="F21" s="1">
        <v>44775</v>
      </c>
      <c r="G21" s="2">
        <v>0.8222222222222223</v>
      </c>
      <c r="H21">
        <v>4.7</v>
      </c>
      <c r="I21">
        <v>4.68</v>
      </c>
      <c r="J21">
        <v>4.74</v>
      </c>
      <c r="K21" s="3">
        <f t="shared" si="0"/>
        <v>4.7066666666666661</v>
      </c>
      <c r="L21" s="1">
        <v>44776</v>
      </c>
      <c r="M21" s="2">
        <v>0.56666666666666665</v>
      </c>
      <c r="N21">
        <v>4.68</v>
      </c>
      <c r="O21">
        <v>4.6500000000000004</v>
      </c>
      <c r="P21">
        <v>4.7300000000000004</v>
      </c>
      <c r="Q21" s="3">
        <f t="shared" si="1"/>
        <v>4.6866666666666665</v>
      </c>
      <c r="R21" s="4">
        <f t="shared" si="2"/>
        <v>-1.9999999999999574E-2</v>
      </c>
      <c r="S21" s="17">
        <f t="shared" si="3"/>
        <v>0.99575070821529754</v>
      </c>
    </row>
    <row r="22" spans="1:19" x14ac:dyDescent="0.25">
      <c r="A22" t="s">
        <v>45</v>
      </c>
      <c r="B22" t="s">
        <v>41</v>
      </c>
      <c r="C22" t="s">
        <v>3</v>
      </c>
      <c r="D22">
        <v>46</v>
      </c>
      <c r="E22">
        <v>30</v>
      </c>
      <c r="F22" s="1">
        <v>44779</v>
      </c>
      <c r="G22" s="2">
        <v>0.44027777777777777</v>
      </c>
      <c r="H22">
        <v>5.13</v>
      </c>
      <c r="I22">
        <v>5.15</v>
      </c>
      <c r="J22">
        <v>5.16</v>
      </c>
      <c r="K22" s="3">
        <f t="shared" si="0"/>
        <v>5.1466666666666674</v>
      </c>
      <c r="L22" s="1">
        <v>44778</v>
      </c>
      <c r="M22" s="2">
        <v>0.40902777777777777</v>
      </c>
      <c r="N22">
        <v>5.07</v>
      </c>
      <c r="O22">
        <v>5.0599999999999996</v>
      </c>
      <c r="P22">
        <v>5.03</v>
      </c>
      <c r="Q22" s="3">
        <f t="shared" si="1"/>
        <v>5.0533333333333337</v>
      </c>
      <c r="R22" s="4">
        <f t="shared" si="2"/>
        <v>-9.3333333333333712E-2</v>
      </c>
      <c r="S22" s="17">
        <f t="shared" si="3"/>
        <v>0.9818652849740932</v>
      </c>
    </row>
    <row r="23" spans="1:19" x14ac:dyDescent="0.25">
      <c r="A23" t="s">
        <v>46</v>
      </c>
      <c r="B23" t="s">
        <v>41</v>
      </c>
      <c r="C23" t="s">
        <v>3</v>
      </c>
      <c r="D23">
        <v>29</v>
      </c>
      <c r="E23">
        <v>30</v>
      </c>
      <c r="F23" s="1">
        <v>44775</v>
      </c>
      <c r="G23" s="2">
        <v>0.82708333333333339</v>
      </c>
      <c r="H23">
        <v>4.95</v>
      </c>
      <c r="I23">
        <v>5</v>
      </c>
      <c r="J23">
        <v>4.9800000000000004</v>
      </c>
      <c r="K23" s="3">
        <f t="shared" si="0"/>
        <v>4.9766666666666666</v>
      </c>
      <c r="L23" s="1">
        <v>44776</v>
      </c>
      <c r="M23" s="2">
        <v>0.5708333333333333</v>
      </c>
      <c r="N23">
        <v>4.99</v>
      </c>
      <c r="O23">
        <v>4.9800000000000004</v>
      </c>
      <c r="P23">
        <v>5</v>
      </c>
      <c r="Q23" s="3">
        <f t="shared" si="1"/>
        <v>4.99</v>
      </c>
      <c r="R23" s="5">
        <f t="shared" si="2"/>
        <v>1.3333333333333641E-2</v>
      </c>
      <c r="S23" s="17">
        <f t="shared" si="3"/>
        <v>1.0026791694574682</v>
      </c>
    </row>
    <row r="24" spans="1:19" x14ac:dyDescent="0.25">
      <c r="A24" t="s">
        <v>47</v>
      </c>
      <c r="B24" t="s">
        <v>41</v>
      </c>
      <c r="C24" t="s">
        <v>3</v>
      </c>
      <c r="D24">
        <v>55</v>
      </c>
      <c r="E24">
        <v>30</v>
      </c>
      <c r="F24" s="1">
        <v>44776</v>
      </c>
      <c r="G24" s="2">
        <v>0.8208333333333333</v>
      </c>
      <c r="H24">
        <v>4.68</v>
      </c>
      <c r="I24">
        <v>4.7</v>
      </c>
      <c r="J24">
        <v>4.68</v>
      </c>
      <c r="K24" s="3">
        <f t="shared" si="0"/>
        <v>4.6866666666666665</v>
      </c>
      <c r="L24" s="1">
        <v>44777</v>
      </c>
      <c r="M24" s="2">
        <v>0.59513888888888888</v>
      </c>
      <c r="N24">
        <v>5</v>
      </c>
      <c r="O24">
        <v>4.99</v>
      </c>
      <c r="P24">
        <v>4.96</v>
      </c>
      <c r="Q24" s="3">
        <f t="shared" si="1"/>
        <v>4.9833333333333334</v>
      </c>
      <c r="R24" s="7">
        <f t="shared" si="2"/>
        <v>0.29666666666666686</v>
      </c>
      <c r="S24" s="17">
        <f t="shared" si="3"/>
        <v>1.0633001422475108</v>
      </c>
    </row>
    <row r="25" spans="1:19" x14ac:dyDescent="0.25">
      <c r="A25" t="s">
        <v>48</v>
      </c>
      <c r="B25" t="s">
        <v>41</v>
      </c>
      <c r="C25" t="s">
        <v>3</v>
      </c>
      <c r="D25">
        <v>30</v>
      </c>
      <c r="E25">
        <v>30</v>
      </c>
      <c r="F25" s="1">
        <v>44776</v>
      </c>
      <c r="G25" s="2">
        <v>0.81597222222222221</v>
      </c>
      <c r="H25">
        <v>5.57</v>
      </c>
      <c r="I25">
        <v>5.57</v>
      </c>
      <c r="J25">
        <v>5.53</v>
      </c>
      <c r="K25" s="3">
        <f t="shared" si="0"/>
        <v>5.5566666666666675</v>
      </c>
      <c r="L25" s="1">
        <v>44777</v>
      </c>
      <c r="M25" s="2">
        <v>0.59236111111111112</v>
      </c>
      <c r="N25">
        <v>5.99</v>
      </c>
      <c r="O25">
        <v>6</v>
      </c>
      <c r="P25">
        <v>5.98</v>
      </c>
      <c r="Q25" s="3">
        <f t="shared" si="1"/>
        <v>5.9899999999999993</v>
      </c>
      <c r="R25" s="7">
        <f t="shared" si="2"/>
        <v>0.43333333333333179</v>
      </c>
      <c r="S25" s="17">
        <f t="shared" si="3"/>
        <v>1.0779844031193759</v>
      </c>
    </row>
    <row r="26" spans="1:19" x14ac:dyDescent="0.25">
      <c r="A26" t="s">
        <v>49</v>
      </c>
      <c r="B26" t="s">
        <v>41</v>
      </c>
      <c r="C26" t="s">
        <v>3</v>
      </c>
      <c r="D26">
        <v>44</v>
      </c>
      <c r="E26">
        <v>30</v>
      </c>
      <c r="F26" s="1">
        <v>44776</v>
      </c>
      <c r="G26" s="2">
        <v>0.80486111111111114</v>
      </c>
      <c r="H26">
        <v>5.09</v>
      </c>
      <c r="I26">
        <v>5.08</v>
      </c>
      <c r="J26">
        <v>5.08</v>
      </c>
      <c r="K26" s="3">
        <f t="shared" si="0"/>
        <v>5.083333333333333</v>
      </c>
      <c r="L26" s="1">
        <v>44777</v>
      </c>
      <c r="M26" s="2">
        <v>0.57986111111111105</v>
      </c>
      <c r="N26">
        <v>5.37</v>
      </c>
      <c r="O26">
        <v>5.32</v>
      </c>
      <c r="P26">
        <v>5.33</v>
      </c>
      <c r="Q26" s="3">
        <f t="shared" si="1"/>
        <v>5.3400000000000007</v>
      </c>
      <c r="R26" s="6">
        <f t="shared" si="2"/>
        <v>0.25666666666666771</v>
      </c>
      <c r="S26" s="17">
        <f t="shared" si="3"/>
        <v>1.0504918032786887</v>
      </c>
    </row>
    <row r="27" spans="1:19" x14ac:dyDescent="0.25">
      <c r="A27" t="s">
        <v>53</v>
      </c>
      <c r="B27" t="s">
        <v>52</v>
      </c>
      <c r="C27" t="s">
        <v>4</v>
      </c>
      <c r="D27">
        <v>57</v>
      </c>
      <c r="E27">
        <v>30</v>
      </c>
      <c r="F27" s="1">
        <v>44774</v>
      </c>
      <c r="G27" s="2">
        <v>0.83333333333333337</v>
      </c>
      <c r="H27">
        <v>4.71</v>
      </c>
      <c r="I27">
        <v>4.71</v>
      </c>
      <c r="J27">
        <v>4.72</v>
      </c>
      <c r="K27" s="3">
        <f t="shared" si="0"/>
        <v>4.7133333333333338</v>
      </c>
      <c r="L27" s="1">
        <v>44775</v>
      </c>
      <c r="M27" s="2">
        <v>0.57847222222222217</v>
      </c>
      <c r="N27">
        <v>4.7300000000000004</v>
      </c>
      <c r="O27">
        <v>4.75</v>
      </c>
      <c r="P27">
        <v>4.7300000000000004</v>
      </c>
      <c r="Q27" s="3">
        <f t="shared" si="1"/>
        <v>4.7366666666666672</v>
      </c>
      <c r="R27" s="5">
        <f t="shared" si="2"/>
        <v>2.3333333333333428E-2</v>
      </c>
      <c r="S27" s="17">
        <f t="shared" si="3"/>
        <v>1.004950495049505</v>
      </c>
    </row>
    <row r="28" spans="1:19" x14ac:dyDescent="0.25">
      <c r="A28" t="s">
        <v>54</v>
      </c>
      <c r="B28" t="s">
        <v>52</v>
      </c>
      <c r="C28" t="s">
        <v>4</v>
      </c>
      <c r="D28">
        <v>24</v>
      </c>
      <c r="E28">
        <v>30</v>
      </c>
      <c r="F28" s="1">
        <v>44777</v>
      </c>
      <c r="G28" s="2">
        <v>0.65208333333333335</v>
      </c>
      <c r="H28">
        <v>4.2300000000000004</v>
      </c>
      <c r="I28">
        <v>4.2</v>
      </c>
      <c r="J28">
        <v>4.1900000000000004</v>
      </c>
      <c r="K28" s="3">
        <f t="shared" si="0"/>
        <v>4.206666666666667</v>
      </c>
      <c r="L28" s="1">
        <v>44778</v>
      </c>
      <c r="M28" s="2">
        <v>0.42083333333333334</v>
      </c>
      <c r="N28">
        <v>4.3</v>
      </c>
      <c r="O28">
        <v>4.33</v>
      </c>
      <c r="P28">
        <v>4.34</v>
      </c>
      <c r="Q28" s="3">
        <f t="shared" si="1"/>
        <v>4.3233333333333333</v>
      </c>
      <c r="R28" s="6">
        <f t="shared" si="2"/>
        <v>0.11666666666666625</v>
      </c>
      <c r="S28" s="17">
        <f t="shared" si="3"/>
        <v>1.0277337559429476</v>
      </c>
    </row>
    <row r="29" spans="1:19" x14ac:dyDescent="0.25">
      <c r="A29" t="s">
        <v>56</v>
      </c>
      <c r="B29" t="s">
        <v>52</v>
      </c>
      <c r="C29" t="s">
        <v>4</v>
      </c>
      <c r="D29">
        <v>14</v>
      </c>
      <c r="E29">
        <v>30</v>
      </c>
      <c r="F29" s="1">
        <v>44774</v>
      </c>
      <c r="G29" s="2">
        <v>0.85833333333333339</v>
      </c>
      <c r="H29">
        <v>4.97</v>
      </c>
      <c r="I29">
        <v>4.92</v>
      </c>
      <c r="J29">
        <v>4.96</v>
      </c>
      <c r="K29" s="3">
        <f t="shared" si="0"/>
        <v>4.95</v>
      </c>
      <c r="L29" s="1">
        <v>44775</v>
      </c>
      <c r="M29" s="2">
        <v>0.60902777777777783</v>
      </c>
      <c r="N29">
        <v>4.93</v>
      </c>
      <c r="O29">
        <v>4.93</v>
      </c>
      <c r="P29">
        <v>4.91</v>
      </c>
      <c r="Q29" s="3">
        <f t="shared" si="1"/>
        <v>4.9233333333333329</v>
      </c>
      <c r="R29" s="4">
        <f t="shared" si="2"/>
        <v>-2.6666666666667282E-2</v>
      </c>
      <c r="S29" s="17">
        <f t="shared" si="3"/>
        <v>0.9946127946127945</v>
      </c>
    </row>
    <row r="30" spans="1:19" x14ac:dyDescent="0.25">
      <c r="A30" t="s">
        <v>57</v>
      </c>
      <c r="B30" t="s">
        <v>52</v>
      </c>
      <c r="C30" t="s">
        <v>4</v>
      </c>
      <c r="D30">
        <v>48</v>
      </c>
      <c r="E30">
        <v>30</v>
      </c>
      <c r="F30" s="1">
        <v>44775</v>
      </c>
      <c r="G30" s="2">
        <v>0.80972222222222223</v>
      </c>
      <c r="H30">
        <v>4.8</v>
      </c>
      <c r="I30">
        <v>4.82</v>
      </c>
      <c r="J30">
        <v>4.83</v>
      </c>
      <c r="K30" s="3">
        <f t="shared" si="0"/>
        <v>4.8166666666666673</v>
      </c>
      <c r="L30" s="1">
        <v>44776</v>
      </c>
      <c r="M30" s="2">
        <v>0.55347222222222225</v>
      </c>
      <c r="N30">
        <v>4.79</v>
      </c>
      <c r="O30">
        <v>4.8600000000000003</v>
      </c>
      <c r="P30">
        <v>4.84</v>
      </c>
      <c r="Q30" s="3">
        <f t="shared" si="1"/>
        <v>4.83</v>
      </c>
      <c r="R30" s="5">
        <f t="shared" si="2"/>
        <v>1.3333333333332753E-2</v>
      </c>
      <c r="S30" s="17">
        <f t="shared" si="3"/>
        <v>1.0027681660899652</v>
      </c>
    </row>
    <row r="31" spans="1:19" x14ac:dyDescent="0.25">
      <c r="A31" t="s">
        <v>58</v>
      </c>
      <c r="B31" t="s">
        <v>52</v>
      </c>
      <c r="C31" t="s">
        <v>4</v>
      </c>
      <c r="D31">
        <v>15</v>
      </c>
      <c r="E31">
        <v>30</v>
      </c>
      <c r="F31" s="1">
        <v>44776</v>
      </c>
      <c r="G31" s="2">
        <v>0.81180555555555556</v>
      </c>
      <c r="H31">
        <v>4.38</v>
      </c>
      <c r="I31">
        <v>4.3899999999999997</v>
      </c>
      <c r="J31">
        <v>4.37</v>
      </c>
      <c r="K31" s="3">
        <f t="shared" si="0"/>
        <v>4.38</v>
      </c>
      <c r="L31" s="1">
        <v>44777</v>
      </c>
      <c r="M31" s="2">
        <v>0.58819444444444446</v>
      </c>
      <c r="N31">
        <v>4.5999999999999996</v>
      </c>
      <c r="O31">
        <v>4.6399999999999997</v>
      </c>
      <c r="P31">
        <v>4.6100000000000003</v>
      </c>
      <c r="Q31" s="3">
        <f t="shared" si="1"/>
        <v>4.6166666666666663</v>
      </c>
      <c r="R31" s="6">
        <f t="shared" si="2"/>
        <v>0.23666666666666636</v>
      </c>
      <c r="S31" s="17">
        <f t="shared" si="3"/>
        <v>1.0540334855403348</v>
      </c>
    </row>
    <row r="32" spans="1:19" x14ac:dyDescent="0.25">
      <c r="A32" t="s">
        <v>59</v>
      </c>
      <c r="B32" t="s">
        <v>52</v>
      </c>
      <c r="C32" t="s">
        <v>4</v>
      </c>
      <c r="D32">
        <v>54</v>
      </c>
      <c r="E32">
        <v>30</v>
      </c>
      <c r="F32" s="1">
        <v>44774</v>
      </c>
      <c r="G32" s="2">
        <v>0.84097222222222223</v>
      </c>
      <c r="H32">
        <v>4.2699999999999996</v>
      </c>
      <c r="I32">
        <v>4.29</v>
      </c>
      <c r="J32">
        <v>4.3600000000000003</v>
      </c>
      <c r="K32" s="3">
        <f t="shared" si="0"/>
        <v>4.3066666666666658</v>
      </c>
      <c r="L32" s="1">
        <v>44775</v>
      </c>
      <c r="M32" s="2">
        <v>0.59444444444444444</v>
      </c>
      <c r="N32">
        <v>4.76</v>
      </c>
      <c r="O32">
        <v>4.78</v>
      </c>
      <c r="P32">
        <v>4.72</v>
      </c>
      <c r="Q32" s="3">
        <f t="shared" si="1"/>
        <v>4.753333333333333</v>
      </c>
      <c r="R32" s="7">
        <f t="shared" si="2"/>
        <v>0.44666666666666721</v>
      </c>
      <c r="S32" s="17">
        <f t="shared" si="3"/>
        <v>1.1037151702786379</v>
      </c>
    </row>
    <row r="33" spans="1:20" x14ac:dyDescent="0.25">
      <c r="A33" t="s">
        <v>60</v>
      </c>
      <c r="B33" t="s">
        <v>110</v>
      </c>
      <c r="C33" t="s">
        <v>4</v>
      </c>
      <c r="D33">
        <v>11</v>
      </c>
      <c r="E33">
        <v>30</v>
      </c>
      <c r="F33" s="1">
        <v>44776</v>
      </c>
      <c r="G33" s="2">
        <v>0.80347222222222225</v>
      </c>
      <c r="H33">
        <v>4.18</v>
      </c>
      <c r="I33">
        <v>4.18</v>
      </c>
      <c r="J33">
        <v>4.2</v>
      </c>
      <c r="K33" s="3">
        <f t="shared" si="0"/>
        <v>4.1866666666666665</v>
      </c>
      <c r="L33" s="1">
        <v>44777</v>
      </c>
      <c r="M33" s="2">
        <v>0.5756944444444444</v>
      </c>
      <c r="N33">
        <v>4.5999999999999996</v>
      </c>
      <c r="O33">
        <v>4.6100000000000003</v>
      </c>
      <c r="P33">
        <v>4.58</v>
      </c>
      <c r="Q33" s="3">
        <f t="shared" si="1"/>
        <v>4.5966666666666667</v>
      </c>
      <c r="R33" s="7">
        <f t="shared" si="2"/>
        <v>0.41000000000000014</v>
      </c>
      <c r="S33" s="17">
        <f t="shared" si="3"/>
        <v>1.0979299363057324</v>
      </c>
    </row>
    <row r="34" spans="1:20" x14ac:dyDescent="0.25">
      <c r="A34" t="s">
        <v>62</v>
      </c>
      <c r="B34" t="s">
        <v>110</v>
      </c>
      <c r="C34" t="s">
        <v>4</v>
      </c>
      <c r="D34">
        <v>38</v>
      </c>
      <c r="E34">
        <v>30</v>
      </c>
      <c r="F34" s="1">
        <v>44774</v>
      </c>
      <c r="G34" s="2">
        <v>0.84861111111111109</v>
      </c>
      <c r="H34">
        <v>4.82</v>
      </c>
      <c r="I34">
        <v>4.8</v>
      </c>
      <c r="J34">
        <v>4.82</v>
      </c>
      <c r="K34" s="3">
        <f t="shared" si="0"/>
        <v>4.8133333333333335</v>
      </c>
      <c r="L34" s="1">
        <v>44775</v>
      </c>
      <c r="M34" s="2">
        <v>0.59791666666666665</v>
      </c>
      <c r="N34">
        <v>4.8499999999999996</v>
      </c>
      <c r="O34">
        <v>4.83</v>
      </c>
      <c r="P34">
        <v>4.79</v>
      </c>
      <c r="Q34" s="3">
        <f t="shared" si="1"/>
        <v>4.8233333333333333</v>
      </c>
      <c r="R34" s="5">
        <f t="shared" si="2"/>
        <v>9.9999999999997868E-3</v>
      </c>
      <c r="S34" s="17">
        <f t="shared" si="3"/>
        <v>1.0020775623268698</v>
      </c>
    </row>
    <row r="35" spans="1:20" x14ac:dyDescent="0.25">
      <c r="A35" t="s">
        <v>63</v>
      </c>
      <c r="B35" t="s">
        <v>110</v>
      </c>
      <c r="C35" t="s">
        <v>4</v>
      </c>
      <c r="D35">
        <v>22</v>
      </c>
      <c r="E35">
        <v>30</v>
      </c>
      <c r="F35" s="1">
        <v>44775</v>
      </c>
      <c r="G35" s="2">
        <v>0.80555555555555547</v>
      </c>
      <c r="H35">
        <v>3.98</v>
      </c>
      <c r="I35">
        <v>3.98</v>
      </c>
      <c r="J35">
        <v>3.99</v>
      </c>
      <c r="K35" s="3">
        <f t="shared" si="0"/>
        <v>3.9833333333333329</v>
      </c>
      <c r="L35" s="1">
        <v>44776</v>
      </c>
      <c r="M35" s="2">
        <v>0.54861111111111105</v>
      </c>
      <c r="N35">
        <v>4.0199999999999996</v>
      </c>
      <c r="O35">
        <v>4.0199999999999996</v>
      </c>
      <c r="P35">
        <v>3.97</v>
      </c>
      <c r="Q35" s="3">
        <f t="shared" si="1"/>
        <v>4.003333333333333</v>
      </c>
      <c r="R35" s="5">
        <f t="shared" si="2"/>
        <v>2.0000000000000018E-2</v>
      </c>
      <c r="S35" s="17">
        <f t="shared" si="3"/>
        <v>1.0050209205020921</v>
      </c>
    </row>
    <row r="36" spans="1:20" x14ac:dyDescent="0.25">
      <c r="A36" t="s">
        <v>64</v>
      </c>
      <c r="B36" t="s">
        <v>110</v>
      </c>
      <c r="C36" t="s">
        <v>4</v>
      </c>
      <c r="D36">
        <v>1</v>
      </c>
      <c r="E36">
        <v>30</v>
      </c>
      <c r="F36" s="1">
        <v>44776</v>
      </c>
      <c r="G36" s="2">
        <v>0.79722222222222217</v>
      </c>
      <c r="H36">
        <v>3.76</v>
      </c>
      <c r="I36">
        <v>3.81</v>
      </c>
      <c r="J36">
        <v>3.79</v>
      </c>
      <c r="K36" s="3">
        <f t="shared" si="0"/>
        <v>3.7866666666666666</v>
      </c>
      <c r="L36" s="1">
        <v>44777</v>
      </c>
      <c r="M36" s="2">
        <v>0.57013888888888886</v>
      </c>
      <c r="N36">
        <v>4.1900000000000004</v>
      </c>
      <c r="O36">
        <v>4.17</v>
      </c>
      <c r="P36">
        <v>4.12</v>
      </c>
      <c r="Q36" s="3">
        <f t="shared" si="1"/>
        <v>4.16</v>
      </c>
      <c r="R36" s="7">
        <f t="shared" si="2"/>
        <v>0.37333333333333352</v>
      </c>
      <c r="S36" s="17">
        <f t="shared" si="3"/>
        <v>1.0985915492957747</v>
      </c>
    </row>
    <row r="37" spans="1:20" x14ac:dyDescent="0.25">
      <c r="A37" t="s">
        <v>65</v>
      </c>
      <c r="B37" t="s">
        <v>110</v>
      </c>
      <c r="C37" t="s">
        <v>4</v>
      </c>
      <c r="D37">
        <v>58</v>
      </c>
      <c r="E37">
        <v>30</v>
      </c>
      <c r="F37" s="1">
        <v>44778</v>
      </c>
      <c r="G37" s="2">
        <v>0.45555555555555555</v>
      </c>
      <c r="H37">
        <v>4.3600000000000003</v>
      </c>
      <c r="I37">
        <v>4.3499999999999996</v>
      </c>
      <c r="J37">
        <v>3.38</v>
      </c>
      <c r="K37" s="3">
        <f t="shared" si="0"/>
        <v>4.03</v>
      </c>
      <c r="L37" s="1">
        <v>44777</v>
      </c>
      <c r="M37" s="2">
        <v>0.52708333333333335</v>
      </c>
      <c r="N37">
        <v>4.4400000000000004</v>
      </c>
      <c r="O37">
        <v>4.45</v>
      </c>
      <c r="P37">
        <v>4.3899999999999997</v>
      </c>
      <c r="Q37" s="3">
        <f t="shared" si="1"/>
        <v>4.4266666666666667</v>
      </c>
      <c r="R37" s="7">
        <f t="shared" si="2"/>
        <v>0.3966666666666665</v>
      </c>
      <c r="S37" s="17">
        <f t="shared" si="3"/>
        <v>1.0984284532671629</v>
      </c>
    </row>
    <row r="38" spans="1:20" x14ac:dyDescent="0.25">
      <c r="A38" t="s">
        <v>66</v>
      </c>
      <c r="B38" t="s">
        <v>110</v>
      </c>
      <c r="C38" t="s">
        <v>4</v>
      </c>
      <c r="D38">
        <v>13</v>
      </c>
      <c r="E38">
        <v>30</v>
      </c>
      <c r="F38" s="1">
        <v>44778</v>
      </c>
      <c r="G38" s="2">
        <v>0.45069444444444445</v>
      </c>
      <c r="H38">
        <v>3.47</v>
      </c>
      <c r="I38">
        <v>3.49</v>
      </c>
      <c r="J38">
        <v>3.55</v>
      </c>
      <c r="K38" s="3">
        <f t="shared" si="0"/>
        <v>3.5033333333333339</v>
      </c>
      <c r="L38" s="1">
        <v>44776</v>
      </c>
      <c r="M38" s="2">
        <v>0.53402777777777777</v>
      </c>
      <c r="N38">
        <v>3.94</v>
      </c>
      <c r="O38">
        <v>3.9</v>
      </c>
      <c r="P38">
        <v>3.93</v>
      </c>
      <c r="Q38" s="3">
        <f t="shared" si="1"/>
        <v>3.9233333333333333</v>
      </c>
      <c r="R38" s="7">
        <f t="shared" si="2"/>
        <v>0.41999999999999948</v>
      </c>
      <c r="S38" s="17">
        <f t="shared" si="3"/>
        <v>1.1198858230256896</v>
      </c>
    </row>
    <row r="39" spans="1:20" x14ac:dyDescent="0.25">
      <c r="A39" t="s">
        <v>70</v>
      </c>
      <c r="B39" t="s">
        <v>110</v>
      </c>
      <c r="C39" t="s">
        <v>4</v>
      </c>
      <c r="D39">
        <v>23</v>
      </c>
      <c r="E39">
        <v>30</v>
      </c>
      <c r="F39" s="1">
        <v>44776</v>
      </c>
      <c r="G39" s="2">
        <v>0.78819444444444453</v>
      </c>
      <c r="H39">
        <v>3.98</v>
      </c>
      <c r="I39">
        <v>3.95</v>
      </c>
      <c r="J39">
        <v>3.97</v>
      </c>
      <c r="K39" s="3">
        <f t="shared" si="0"/>
        <v>3.9666666666666668</v>
      </c>
      <c r="L39" s="1">
        <v>44777</v>
      </c>
      <c r="M39" s="2">
        <v>0.5625</v>
      </c>
      <c r="N39">
        <v>4.3600000000000003</v>
      </c>
      <c r="O39">
        <v>4.33</v>
      </c>
      <c r="P39">
        <v>4.3899999999999997</v>
      </c>
      <c r="Q39" s="3">
        <f t="shared" si="1"/>
        <v>4.3600000000000003</v>
      </c>
      <c r="R39" s="7">
        <f t="shared" si="2"/>
        <v>0.39333333333333353</v>
      </c>
      <c r="S39" s="17">
        <f t="shared" si="3"/>
        <v>1.0991596638655463</v>
      </c>
    </row>
    <row r="40" spans="1:20" x14ac:dyDescent="0.25">
      <c r="A40" t="s">
        <v>71</v>
      </c>
      <c r="B40" t="s">
        <v>110</v>
      </c>
      <c r="C40" t="s">
        <v>4</v>
      </c>
      <c r="D40">
        <v>51</v>
      </c>
      <c r="E40">
        <v>30</v>
      </c>
      <c r="F40" s="1">
        <v>44777</v>
      </c>
      <c r="G40" s="2">
        <v>0.64583333333333337</v>
      </c>
      <c r="H40">
        <v>3.33</v>
      </c>
      <c r="I40">
        <v>3.3</v>
      </c>
      <c r="J40">
        <v>3.32</v>
      </c>
      <c r="K40" s="3">
        <f t="shared" si="0"/>
        <v>3.3166666666666664</v>
      </c>
      <c r="L40" s="1">
        <v>44778</v>
      </c>
      <c r="M40" s="2">
        <v>0.41250000000000003</v>
      </c>
      <c r="N40">
        <v>3.33</v>
      </c>
      <c r="O40">
        <v>3.37</v>
      </c>
      <c r="P40">
        <v>3.35</v>
      </c>
      <c r="Q40" s="3">
        <f t="shared" si="1"/>
        <v>3.35</v>
      </c>
      <c r="R40" s="5">
        <f t="shared" si="2"/>
        <v>3.3333333333333659E-2</v>
      </c>
      <c r="S40" s="17">
        <f t="shared" si="3"/>
        <v>1.0100502512562815</v>
      </c>
    </row>
    <row r="41" spans="1:20" x14ac:dyDescent="0.25">
      <c r="A41" t="s">
        <v>72</v>
      </c>
      <c r="B41" t="s">
        <v>110</v>
      </c>
      <c r="C41" t="s">
        <v>4</v>
      </c>
      <c r="D41">
        <v>45</v>
      </c>
      <c r="E41">
        <v>30</v>
      </c>
      <c r="F41" s="1">
        <v>44776</v>
      </c>
      <c r="G41" s="2">
        <v>0.77569444444444446</v>
      </c>
      <c r="H41">
        <v>4.03</v>
      </c>
      <c r="I41">
        <v>4.01</v>
      </c>
      <c r="J41">
        <v>4.07</v>
      </c>
      <c r="K41" s="3">
        <f t="shared" si="0"/>
        <v>4.0366666666666662</v>
      </c>
      <c r="L41" s="1">
        <v>44777</v>
      </c>
      <c r="M41" s="2">
        <v>0.53749999999999998</v>
      </c>
      <c r="N41">
        <v>4.07</v>
      </c>
      <c r="O41">
        <v>4.03</v>
      </c>
      <c r="P41">
        <v>4.1100000000000003</v>
      </c>
      <c r="Q41" s="3">
        <f t="shared" si="1"/>
        <v>4.07</v>
      </c>
      <c r="R41" s="5">
        <f t="shared" si="2"/>
        <v>3.3333333333334103E-2</v>
      </c>
      <c r="S41" s="17">
        <f t="shared" si="3"/>
        <v>1.008257638315442</v>
      </c>
    </row>
    <row r="42" spans="1:20" x14ac:dyDescent="0.25">
      <c r="A42" t="s">
        <v>76</v>
      </c>
      <c r="B42" t="s">
        <v>106</v>
      </c>
      <c r="C42" t="s">
        <v>4</v>
      </c>
      <c r="D42">
        <v>25</v>
      </c>
      <c r="E42">
        <v>30</v>
      </c>
      <c r="F42" s="1">
        <v>44776</v>
      </c>
      <c r="G42" s="2">
        <v>0.77986111111111101</v>
      </c>
      <c r="H42">
        <v>4.6399999999999997</v>
      </c>
      <c r="I42">
        <v>4.6100000000000003</v>
      </c>
      <c r="J42">
        <v>4.6399999999999997</v>
      </c>
      <c r="K42" s="3">
        <f t="shared" si="0"/>
        <v>4.63</v>
      </c>
      <c r="L42" s="1">
        <v>44777</v>
      </c>
      <c r="M42" s="2">
        <v>0.55486111111111114</v>
      </c>
      <c r="N42">
        <v>5.13</v>
      </c>
      <c r="O42">
        <v>5.1100000000000003</v>
      </c>
      <c r="P42">
        <v>5.1100000000000003</v>
      </c>
      <c r="Q42" s="3">
        <f t="shared" si="1"/>
        <v>5.1166666666666671</v>
      </c>
      <c r="R42" s="7">
        <f t="shared" si="2"/>
        <v>0.48666666666666725</v>
      </c>
      <c r="S42" s="17">
        <f t="shared" si="3"/>
        <v>1.1051115910727143</v>
      </c>
    </row>
    <row r="43" spans="1:20" x14ac:dyDescent="0.25">
      <c r="A43" t="s">
        <v>77</v>
      </c>
      <c r="B43" t="s">
        <v>106</v>
      </c>
      <c r="C43" t="s">
        <v>4</v>
      </c>
      <c r="D43">
        <v>33</v>
      </c>
      <c r="E43">
        <v>30</v>
      </c>
      <c r="F43" s="1">
        <v>44775</v>
      </c>
      <c r="G43" s="2">
        <v>0.77847222222222223</v>
      </c>
      <c r="H43">
        <v>4.62</v>
      </c>
      <c r="I43">
        <v>4.62</v>
      </c>
      <c r="J43">
        <v>4.6399999999999997</v>
      </c>
      <c r="K43" s="3">
        <f t="shared" si="0"/>
        <v>4.626666666666666</v>
      </c>
      <c r="L43" s="1">
        <v>44776</v>
      </c>
      <c r="M43" s="2">
        <v>0.52083333333333337</v>
      </c>
      <c r="N43">
        <v>4.71</v>
      </c>
      <c r="O43">
        <v>4.71</v>
      </c>
      <c r="P43">
        <v>4.78</v>
      </c>
      <c r="Q43" s="3">
        <f t="shared" si="1"/>
        <v>4.7333333333333334</v>
      </c>
      <c r="R43" s="6">
        <f t="shared" si="2"/>
        <v>0.10666666666666735</v>
      </c>
      <c r="S43" s="17">
        <f t="shared" si="3"/>
        <v>1.0230547550432278</v>
      </c>
    </row>
    <row r="44" spans="1:20" x14ac:dyDescent="0.25">
      <c r="A44" t="s">
        <v>78</v>
      </c>
      <c r="B44" t="s">
        <v>106</v>
      </c>
      <c r="C44" t="s">
        <v>4</v>
      </c>
      <c r="D44">
        <v>37</v>
      </c>
      <c r="E44">
        <v>30</v>
      </c>
      <c r="F44" s="1">
        <v>44779</v>
      </c>
      <c r="G44" s="2">
        <v>0.45069444444444445</v>
      </c>
      <c r="H44">
        <v>3.46</v>
      </c>
      <c r="I44">
        <v>3.42</v>
      </c>
      <c r="J44">
        <v>3.38</v>
      </c>
      <c r="K44" s="3">
        <f t="shared" si="0"/>
        <v>3.42</v>
      </c>
      <c r="L44" s="1">
        <v>44776</v>
      </c>
      <c r="M44" s="2">
        <v>0.53749999999999998</v>
      </c>
      <c r="N44">
        <v>3.56</v>
      </c>
      <c r="O44">
        <v>3.58</v>
      </c>
      <c r="P44">
        <v>3.55</v>
      </c>
      <c r="Q44" s="3">
        <f t="shared" si="1"/>
        <v>3.5633333333333339</v>
      </c>
      <c r="R44" s="6">
        <f t="shared" si="2"/>
        <v>0.14333333333333398</v>
      </c>
      <c r="S44" s="17">
        <f t="shared" si="3"/>
        <v>1.0419103313840157</v>
      </c>
    </row>
    <row r="45" spans="1:20" x14ac:dyDescent="0.25">
      <c r="K45" s="3">
        <f>AVERAGE(K2:K44)</f>
        <v>4.5858139534883708</v>
      </c>
      <c r="Q45" s="3">
        <f>AVERAGE(Q2:Q44)</f>
        <v>4.749767441860465</v>
      </c>
      <c r="S45" s="17">
        <f>AVERAGE(S2:S44)</f>
        <v>1.0375030131266529</v>
      </c>
      <c r="T45">
        <f>(S45-1)*100</f>
        <v>3.750301312665294</v>
      </c>
    </row>
    <row r="46" spans="1:20" x14ac:dyDescent="0.25">
      <c r="T46" s="3">
        <f>Q45-K45</f>
        <v>0.16395348837209411</v>
      </c>
    </row>
  </sheetData>
  <sortState xmlns:xlrd2="http://schemas.microsoft.com/office/spreadsheetml/2017/richdata2" ref="A2:T46">
    <sortCondition ref="A2:A46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1797-130D-46C2-9230-7873A88CB2EB}">
  <dimension ref="A1:T42"/>
  <sheetViews>
    <sheetView topLeftCell="A5" workbookViewId="0">
      <selection activeCell="A2" sqref="A2:S40"/>
    </sheetView>
  </sheetViews>
  <sheetFormatPr defaultRowHeight="15" x14ac:dyDescent="0.25"/>
  <cols>
    <col min="2" max="2" width="18.42578125" bestFit="1" customWidth="1"/>
    <col min="6" max="6" width="11.85546875" customWidth="1"/>
    <col min="12" max="12" width="10.42578125" bestFit="1" customWidth="1"/>
  </cols>
  <sheetData>
    <row r="1" spans="1:19" x14ac:dyDescent="0.25">
      <c r="A1" t="s">
        <v>10</v>
      </c>
      <c r="B1" t="s">
        <v>11</v>
      </c>
      <c r="C1" t="s">
        <v>0</v>
      </c>
      <c r="D1" t="s">
        <v>12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125</v>
      </c>
    </row>
    <row r="2" spans="1:19" x14ac:dyDescent="0.25">
      <c r="A2" t="s">
        <v>19</v>
      </c>
      <c r="B2" t="s">
        <v>94</v>
      </c>
      <c r="C2" t="s">
        <v>3</v>
      </c>
      <c r="D2">
        <v>35</v>
      </c>
      <c r="E2">
        <v>31.5</v>
      </c>
      <c r="F2" s="1">
        <v>44793</v>
      </c>
      <c r="G2" s="2">
        <v>0.6958333333333333</v>
      </c>
      <c r="H2">
        <v>4.45</v>
      </c>
      <c r="I2">
        <v>4.4400000000000004</v>
      </c>
      <c r="J2">
        <v>4.4000000000000004</v>
      </c>
      <c r="K2" s="3">
        <f t="shared" ref="K2:K40" si="0">AVERAGE(H2:J2)</f>
        <v>4.4300000000000006</v>
      </c>
      <c r="L2" s="1">
        <v>44794</v>
      </c>
      <c r="M2" s="2">
        <v>0.53611111111111109</v>
      </c>
      <c r="N2">
        <v>4.45</v>
      </c>
      <c r="O2">
        <v>4.46</v>
      </c>
      <c r="P2">
        <v>4.46</v>
      </c>
      <c r="Q2" s="3">
        <f t="shared" ref="Q2:Q40" si="1">AVERAGE(N2:P2)</f>
        <v>4.456666666666667</v>
      </c>
      <c r="R2" s="12">
        <f t="shared" ref="R2:R40" si="2">Q2-K2</f>
        <v>2.6666666666666394E-2</v>
      </c>
      <c r="S2">
        <f t="shared" ref="S2:S40" si="3">Q2/K2</f>
        <v>1.0060195635816402</v>
      </c>
    </row>
    <row r="3" spans="1:19" x14ac:dyDescent="0.25">
      <c r="A3" t="s">
        <v>20</v>
      </c>
      <c r="B3" t="s">
        <v>94</v>
      </c>
      <c r="C3" t="s">
        <v>3</v>
      </c>
      <c r="D3">
        <v>36</v>
      </c>
      <c r="E3">
        <v>31.5</v>
      </c>
      <c r="F3" s="1">
        <v>44793</v>
      </c>
      <c r="G3" s="2">
        <v>0.70347222222222217</v>
      </c>
      <c r="H3">
        <v>4.76</v>
      </c>
      <c r="I3">
        <v>4.76</v>
      </c>
      <c r="J3">
        <v>4.75</v>
      </c>
      <c r="K3" s="3">
        <f t="shared" si="0"/>
        <v>4.7566666666666668</v>
      </c>
      <c r="L3" s="1">
        <v>44794</v>
      </c>
      <c r="M3" s="2">
        <v>0.5444444444444444</v>
      </c>
      <c r="N3">
        <v>4.7300000000000004</v>
      </c>
      <c r="O3">
        <v>4.71</v>
      </c>
      <c r="P3">
        <v>4.72</v>
      </c>
      <c r="Q3" s="3">
        <f t="shared" si="1"/>
        <v>4.72</v>
      </c>
      <c r="R3" s="4">
        <f t="shared" si="2"/>
        <v>-3.6666666666667069E-2</v>
      </c>
      <c r="S3">
        <f t="shared" si="3"/>
        <v>0.99229152067273996</v>
      </c>
    </row>
    <row r="4" spans="1:19" x14ac:dyDescent="0.25">
      <c r="A4" t="s">
        <v>21</v>
      </c>
      <c r="B4" t="s">
        <v>94</v>
      </c>
      <c r="C4" t="s">
        <v>3</v>
      </c>
      <c r="D4">
        <v>3</v>
      </c>
      <c r="E4">
        <v>31.5</v>
      </c>
      <c r="F4" s="1">
        <v>44793</v>
      </c>
      <c r="G4" s="2">
        <v>0.72152777777777777</v>
      </c>
      <c r="H4">
        <v>4.6500000000000004</v>
      </c>
      <c r="I4">
        <v>4.62</v>
      </c>
      <c r="J4">
        <v>4.63</v>
      </c>
      <c r="K4" s="3">
        <f t="shared" si="0"/>
        <v>4.6333333333333329</v>
      </c>
      <c r="L4" s="1">
        <v>44794</v>
      </c>
      <c r="M4" s="2">
        <v>0.55833333333333335</v>
      </c>
      <c r="N4">
        <v>4.6900000000000004</v>
      </c>
      <c r="O4">
        <v>4.66</v>
      </c>
      <c r="P4">
        <v>4.7</v>
      </c>
      <c r="Q4" s="3">
        <f t="shared" si="1"/>
        <v>4.6833333333333336</v>
      </c>
      <c r="R4" s="12">
        <f t="shared" si="2"/>
        <v>5.0000000000000711E-2</v>
      </c>
      <c r="S4">
        <f t="shared" si="3"/>
        <v>1.010791366906475</v>
      </c>
    </row>
    <row r="5" spans="1:19" x14ac:dyDescent="0.25">
      <c r="A5" t="s">
        <v>22</v>
      </c>
      <c r="B5" t="s">
        <v>94</v>
      </c>
      <c r="C5" t="s">
        <v>3</v>
      </c>
      <c r="D5">
        <v>4</v>
      </c>
      <c r="E5">
        <v>31.5</v>
      </c>
      <c r="F5" s="1">
        <v>44790</v>
      </c>
      <c r="G5" s="2">
        <v>0.84861111111111109</v>
      </c>
      <c r="H5">
        <v>5.0599999999999996</v>
      </c>
      <c r="I5">
        <v>5.08</v>
      </c>
      <c r="J5">
        <v>5.0599999999999996</v>
      </c>
      <c r="K5" s="3">
        <f t="shared" si="0"/>
        <v>5.0666666666666664</v>
      </c>
      <c r="L5" s="1">
        <v>44791</v>
      </c>
      <c r="M5" s="2">
        <v>0.56319444444444444</v>
      </c>
      <c r="N5">
        <v>5.13</v>
      </c>
      <c r="O5">
        <v>5.0999999999999996</v>
      </c>
      <c r="P5">
        <v>5.0599999999999996</v>
      </c>
      <c r="Q5" s="3">
        <f t="shared" si="1"/>
        <v>5.0966666666666667</v>
      </c>
      <c r="R5" s="12">
        <f t="shared" si="2"/>
        <v>3.0000000000000249E-2</v>
      </c>
      <c r="S5">
        <f t="shared" si="3"/>
        <v>1.0059210526315789</v>
      </c>
    </row>
    <row r="6" spans="1:19" x14ac:dyDescent="0.25">
      <c r="A6" t="s">
        <v>24</v>
      </c>
      <c r="B6" t="s">
        <v>94</v>
      </c>
      <c r="C6" t="s">
        <v>3</v>
      </c>
      <c r="D6">
        <v>49</v>
      </c>
      <c r="E6">
        <v>31.5</v>
      </c>
      <c r="F6" s="1">
        <v>44793</v>
      </c>
      <c r="G6" s="2">
        <v>0.68541666666666667</v>
      </c>
      <c r="H6">
        <v>4.18</v>
      </c>
      <c r="I6">
        <v>4.2</v>
      </c>
      <c r="J6">
        <v>4.22</v>
      </c>
      <c r="K6" s="3">
        <f t="shared" si="0"/>
        <v>4.1999999999999993</v>
      </c>
      <c r="L6" s="1">
        <v>44794</v>
      </c>
      <c r="M6" s="2">
        <v>0.52916666666666667</v>
      </c>
      <c r="N6">
        <v>4.32</v>
      </c>
      <c r="O6">
        <v>4.29</v>
      </c>
      <c r="P6">
        <v>4.28</v>
      </c>
      <c r="Q6" s="3">
        <f t="shared" si="1"/>
        <v>4.2966666666666669</v>
      </c>
      <c r="R6" s="12">
        <f t="shared" si="2"/>
        <v>9.6666666666667567E-2</v>
      </c>
      <c r="S6">
        <f t="shared" si="3"/>
        <v>1.0230158730158732</v>
      </c>
    </row>
    <row r="7" spans="1:19" x14ac:dyDescent="0.25">
      <c r="A7" t="s">
        <v>25</v>
      </c>
      <c r="B7" t="s">
        <v>94</v>
      </c>
      <c r="C7" t="s">
        <v>3</v>
      </c>
      <c r="D7">
        <v>60</v>
      </c>
      <c r="E7">
        <v>31.5</v>
      </c>
      <c r="F7" s="1">
        <v>44794</v>
      </c>
      <c r="G7" s="2">
        <v>0.58819444444444446</v>
      </c>
      <c r="H7">
        <v>4.9000000000000004</v>
      </c>
      <c r="I7">
        <v>4.87</v>
      </c>
      <c r="J7">
        <v>4.88</v>
      </c>
      <c r="K7" s="3">
        <f t="shared" si="0"/>
        <v>4.8833333333333329</v>
      </c>
      <c r="L7" s="1">
        <v>44792</v>
      </c>
      <c r="M7" s="2">
        <v>0.52430555555555558</v>
      </c>
      <c r="N7">
        <v>4.8899999999999997</v>
      </c>
      <c r="O7">
        <v>4.8600000000000003</v>
      </c>
      <c r="P7">
        <v>4.87</v>
      </c>
      <c r="Q7" s="3">
        <f t="shared" si="1"/>
        <v>4.873333333333334</v>
      </c>
      <c r="R7" s="4">
        <f t="shared" si="2"/>
        <v>-9.9999999999988987E-3</v>
      </c>
      <c r="S7">
        <f t="shared" si="3"/>
        <v>0.99795221843003434</v>
      </c>
    </row>
    <row r="8" spans="1:19" x14ac:dyDescent="0.25">
      <c r="A8" t="s">
        <v>27</v>
      </c>
      <c r="B8" t="s">
        <v>94</v>
      </c>
      <c r="C8" t="s">
        <v>3</v>
      </c>
      <c r="D8">
        <v>61</v>
      </c>
      <c r="E8">
        <v>31.5</v>
      </c>
      <c r="F8" s="1">
        <v>44795</v>
      </c>
      <c r="G8" s="2">
        <v>0.62777777777777777</v>
      </c>
      <c r="H8">
        <v>5.0599999999999996</v>
      </c>
      <c r="I8">
        <v>5.04</v>
      </c>
      <c r="J8">
        <v>5</v>
      </c>
      <c r="K8" s="3">
        <f t="shared" si="0"/>
        <v>5.0333333333333332</v>
      </c>
      <c r="L8" s="1">
        <v>44794</v>
      </c>
      <c r="M8" s="2">
        <v>0.53263888888888888</v>
      </c>
      <c r="N8">
        <v>5.31</v>
      </c>
      <c r="O8">
        <v>5.28</v>
      </c>
      <c r="P8">
        <v>5.32</v>
      </c>
      <c r="Q8" s="3">
        <f t="shared" si="1"/>
        <v>5.3033333333333337</v>
      </c>
      <c r="R8" s="7">
        <f t="shared" si="2"/>
        <v>0.27000000000000046</v>
      </c>
      <c r="S8">
        <f t="shared" si="3"/>
        <v>1.0536423841059603</v>
      </c>
    </row>
    <row r="9" spans="1:19" x14ac:dyDescent="0.25">
      <c r="A9" t="s">
        <v>28</v>
      </c>
      <c r="B9" t="s">
        <v>94</v>
      </c>
      <c r="C9" t="s">
        <v>3</v>
      </c>
      <c r="D9">
        <v>7</v>
      </c>
      <c r="E9">
        <v>31.5</v>
      </c>
      <c r="F9" s="1">
        <v>44791</v>
      </c>
      <c r="G9" s="2">
        <v>0.75624999999999998</v>
      </c>
      <c r="H9">
        <v>4.43</v>
      </c>
      <c r="I9">
        <v>4.49</v>
      </c>
      <c r="J9">
        <v>4.46</v>
      </c>
      <c r="K9" s="3">
        <f t="shared" si="0"/>
        <v>4.46</v>
      </c>
      <c r="L9" s="1">
        <v>44792</v>
      </c>
      <c r="M9" s="2">
        <v>0.52152777777777781</v>
      </c>
      <c r="N9">
        <v>4.49</v>
      </c>
      <c r="O9">
        <v>4.4800000000000004</v>
      </c>
      <c r="P9">
        <v>4.51</v>
      </c>
      <c r="Q9" s="3">
        <f t="shared" si="1"/>
        <v>4.4933333333333332</v>
      </c>
      <c r="R9" s="12">
        <f t="shared" si="2"/>
        <v>3.3333333333333215E-2</v>
      </c>
      <c r="S9">
        <f t="shared" si="3"/>
        <v>1.007473841554559</v>
      </c>
    </row>
    <row r="10" spans="1:19" x14ac:dyDescent="0.25">
      <c r="A10" t="s">
        <v>31</v>
      </c>
      <c r="B10" t="s">
        <v>32</v>
      </c>
      <c r="C10" t="s">
        <v>3</v>
      </c>
      <c r="D10">
        <v>6</v>
      </c>
      <c r="E10">
        <v>31.5</v>
      </c>
      <c r="F10" s="1">
        <v>44791</v>
      </c>
      <c r="G10" s="2">
        <v>0.76527777777777783</v>
      </c>
      <c r="H10">
        <v>5.32</v>
      </c>
      <c r="I10">
        <v>5.31</v>
      </c>
      <c r="J10">
        <v>5.34</v>
      </c>
      <c r="K10" s="3">
        <f t="shared" si="0"/>
        <v>5.3233333333333333</v>
      </c>
      <c r="L10" s="1">
        <v>44792</v>
      </c>
      <c r="M10" s="2">
        <v>0.53055555555555556</v>
      </c>
      <c r="N10">
        <v>5.4</v>
      </c>
      <c r="O10">
        <v>5.4</v>
      </c>
      <c r="P10">
        <v>5.34</v>
      </c>
      <c r="Q10" s="3">
        <f t="shared" si="1"/>
        <v>5.38</v>
      </c>
      <c r="R10" s="12">
        <f t="shared" si="2"/>
        <v>5.6666666666666643E-2</v>
      </c>
      <c r="S10">
        <f t="shared" si="3"/>
        <v>1.010644959298685</v>
      </c>
    </row>
    <row r="11" spans="1:19" x14ac:dyDescent="0.25">
      <c r="A11" t="s">
        <v>33</v>
      </c>
      <c r="B11" t="s">
        <v>32</v>
      </c>
      <c r="C11" t="s">
        <v>3</v>
      </c>
      <c r="D11">
        <v>16</v>
      </c>
      <c r="E11">
        <v>31.5</v>
      </c>
      <c r="F11" s="1">
        <v>44791</v>
      </c>
      <c r="G11" s="2">
        <v>0.73611111111111116</v>
      </c>
      <c r="H11">
        <v>3.75</v>
      </c>
      <c r="I11">
        <v>3.76</v>
      </c>
      <c r="J11">
        <v>3.78</v>
      </c>
      <c r="K11" s="3">
        <f t="shared" si="0"/>
        <v>3.7633333333333332</v>
      </c>
      <c r="L11" s="1">
        <v>44792</v>
      </c>
      <c r="M11" s="2">
        <v>0.50208333333333333</v>
      </c>
      <c r="N11">
        <v>3.86</v>
      </c>
      <c r="O11">
        <v>3.8</v>
      </c>
      <c r="P11">
        <v>3.81</v>
      </c>
      <c r="Q11" s="3">
        <f t="shared" si="1"/>
        <v>3.8233333333333337</v>
      </c>
      <c r="R11" s="12">
        <f t="shared" si="2"/>
        <v>6.0000000000000497E-2</v>
      </c>
      <c r="S11">
        <f t="shared" si="3"/>
        <v>1.0159433126660764</v>
      </c>
    </row>
    <row r="12" spans="1:19" x14ac:dyDescent="0.25">
      <c r="A12" t="s">
        <v>35</v>
      </c>
      <c r="B12" t="s">
        <v>32</v>
      </c>
      <c r="C12" t="s">
        <v>3</v>
      </c>
      <c r="D12">
        <v>62</v>
      </c>
      <c r="E12">
        <v>31.5</v>
      </c>
      <c r="F12" s="1">
        <v>44793</v>
      </c>
      <c r="G12" s="2">
        <v>0.7402777777777777</v>
      </c>
      <c r="H12">
        <v>4.43</v>
      </c>
      <c r="I12">
        <v>4.47</v>
      </c>
      <c r="J12">
        <v>4.46</v>
      </c>
      <c r="K12" s="3">
        <f t="shared" si="0"/>
        <v>4.4533333333333331</v>
      </c>
      <c r="L12" s="1">
        <v>44794</v>
      </c>
      <c r="M12" s="2">
        <v>0.57777777777777783</v>
      </c>
      <c r="N12">
        <v>4.51</v>
      </c>
      <c r="O12">
        <v>4.57</v>
      </c>
      <c r="P12">
        <v>4.54</v>
      </c>
      <c r="Q12" s="3">
        <f t="shared" si="1"/>
        <v>4.54</v>
      </c>
      <c r="R12" s="12">
        <f t="shared" si="2"/>
        <v>8.6666666666666892E-2</v>
      </c>
      <c r="S12">
        <f t="shared" si="3"/>
        <v>1.0194610778443114</v>
      </c>
    </row>
    <row r="13" spans="1:19" x14ac:dyDescent="0.25">
      <c r="A13" t="s">
        <v>37</v>
      </c>
      <c r="B13" t="s">
        <v>32</v>
      </c>
      <c r="C13" t="s">
        <v>3</v>
      </c>
      <c r="D13">
        <v>20</v>
      </c>
      <c r="E13">
        <v>31.5</v>
      </c>
      <c r="F13" s="1">
        <v>44795</v>
      </c>
      <c r="G13" s="2">
        <v>0.63263888888888886</v>
      </c>
      <c r="H13">
        <v>4.79</v>
      </c>
      <c r="I13">
        <v>4.8099999999999996</v>
      </c>
      <c r="J13">
        <v>4.8499999999999996</v>
      </c>
      <c r="K13" s="3">
        <f t="shared" si="0"/>
        <v>4.8166666666666664</v>
      </c>
      <c r="L13" s="1">
        <v>44794</v>
      </c>
      <c r="M13" s="2">
        <v>0.54027777777777775</v>
      </c>
      <c r="N13">
        <v>4.59</v>
      </c>
      <c r="O13">
        <v>4.66</v>
      </c>
      <c r="P13">
        <v>4.6399999999999997</v>
      </c>
      <c r="Q13" s="3">
        <f t="shared" si="1"/>
        <v>4.63</v>
      </c>
      <c r="R13" s="9">
        <f t="shared" si="2"/>
        <v>-0.18666666666666654</v>
      </c>
      <c r="S13">
        <f t="shared" si="3"/>
        <v>0.9612456747404845</v>
      </c>
    </row>
    <row r="14" spans="1:19" x14ac:dyDescent="0.25">
      <c r="A14" t="s">
        <v>38</v>
      </c>
      <c r="B14" t="s">
        <v>32</v>
      </c>
      <c r="C14" t="s">
        <v>3</v>
      </c>
      <c r="D14">
        <v>10</v>
      </c>
      <c r="E14">
        <v>31.5</v>
      </c>
      <c r="F14" s="1">
        <v>44789</v>
      </c>
      <c r="G14" s="2">
        <v>0.86875000000000002</v>
      </c>
      <c r="H14">
        <v>4.3</v>
      </c>
      <c r="I14">
        <v>4.28</v>
      </c>
      <c r="J14">
        <v>4.2699999999999996</v>
      </c>
      <c r="K14" s="3">
        <f t="shared" si="0"/>
        <v>4.2833333333333332</v>
      </c>
      <c r="L14" s="1">
        <v>44790</v>
      </c>
      <c r="M14" s="2">
        <v>0.61458333333333337</v>
      </c>
      <c r="N14">
        <v>4.4400000000000004</v>
      </c>
      <c r="O14">
        <v>4.4000000000000004</v>
      </c>
      <c r="P14">
        <v>4.3600000000000003</v>
      </c>
      <c r="Q14" s="3">
        <f t="shared" si="1"/>
        <v>4.3999999999999995</v>
      </c>
      <c r="R14" s="12">
        <f t="shared" si="2"/>
        <v>0.11666666666666625</v>
      </c>
      <c r="S14">
        <f t="shared" si="3"/>
        <v>1.027237354085603</v>
      </c>
    </row>
    <row r="15" spans="1:19" x14ac:dyDescent="0.25">
      <c r="A15" t="s">
        <v>39</v>
      </c>
      <c r="B15" t="s">
        <v>32</v>
      </c>
      <c r="C15" t="s">
        <v>3</v>
      </c>
      <c r="D15">
        <v>28</v>
      </c>
      <c r="E15">
        <v>31.5</v>
      </c>
      <c r="F15" s="1" t="s">
        <v>115</v>
      </c>
      <c r="G15" s="2">
        <v>0.63888888888888895</v>
      </c>
      <c r="H15">
        <v>4.3600000000000003</v>
      </c>
      <c r="I15">
        <v>4.3600000000000003</v>
      </c>
      <c r="J15">
        <v>4.3499999999999996</v>
      </c>
      <c r="K15" s="3">
        <f t="shared" si="0"/>
        <v>4.3566666666666665</v>
      </c>
      <c r="L15" s="1">
        <v>44794</v>
      </c>
      <c r="M15" s="2">
        <v>0.55138888888888882</v>
      </c>
      <c r="N15">
        <v>4.4400000000000004</v>
      </c>
      <c r="O15">
        <v>4.41</v>
      </c>
      <c r="P15">
        <v>4.46</v>
      </c>
      <c r="Q15" s="3">
        <f t="shared" si="1"/>
        <v>4.4366666666666674</v>
      </c>
      <c r="R15" s="12">
        <f t="shared" si="2"/>
        <v>8.0000000000000959E-2</v>
      </c>
      <c r="S15">
        <f t="shared" si="3"/>
        <v>1.0183626625860751</v>
      </c>
    </row>
    <row r="16" spans="1:19" x14ac:dyDescent="0.25">
      <c r="A16" t="s">
        <v>40</v>
      </c>
      <c r="B16" t="s">
        <v>41</v>
      </c>
      <c r="C16" t="s">
        <v>3</v>
      </c>
      <c r="D16">
        <v>34</v>
      </c>
      <c r="E16">
        <v>31.5</v>
      </c>
      <c r="F16" s="1">
        <v>44794</v>
      </c>
      <c r="G16" s="2">
        <v>0.59166666666666667</v>
      </c>
      <c r="H16">
        <v>5.13</v>
      </c>
      <c r="I16">
        <v>5.12</v>
      </c>
      <c r="J16">
        <v>5.1100000000000003</v>
      </c>
      <c r="K16" s="3">
        <f t="shared" si="0"/>
        <v>5.12</v>
      </c>
      <c r="L16" s="1">
        <v>44792</v>
      </c>
      <c r="M16" s="2">
        <v>0.53472222222222221</v>
      </c>
      <c r="N16">
        <v>5.28</v>
      </c>
      <c r="O16">
        <v>5.33</v>
      </c>
      <c r="P16">
        <v>5.3</v>
      </c>
      <c r="Q16" s="3">
        <f t="shared" si="1"/>
        <v>5.3033333333333337</v>
      </c>
      <c r="R16" s="12">
        <f t="shared" si="2"/>
        <v>0.18333333333333357</v>
      </c>
      <c r="S16">
        <f t="shared" si="3"/>
        <v>1.0358072916666667</v>
      </c>
    </row>
    <row r="17" spans="1:19" x14ac:dyDescent="0.25">
      <c r="A17" t="s">
        <v>42</v>
      </c>
      <c r="B17" t="s">
        <v>41</v>
      </c>
      <c r="C17" t="s">
        <v>3</v>
      </c>
      <c r="D17">
        <v>52</v>
      </c>
      <c r="E17">
        <v>31.5</v>
      </c>
      <c r="F17" s="1">
        <v>44789</v>
      </c>
      <c r="G17" s="2">
        <v>0.88402777777777775</v>
      </c>
      <c r="H17">
        <v>4.49</v>
      </c>
      <c r="I17">
        <v>4.51</v>
      </c>
      <c r="J17">
        <v>4.5</v>
      </c>
      <c r="K17" s="3">
        <f t="shared" si="0"/>
        <v>4.5</v>
      </c>
      <c r="L17" s="1">
        <v>44790</v>
      </c>
      <c r="M17" s="2">
        <v>0.63472222222222219</v>
      </c>
      <c r="N17">
        <v>4.49</v>
      </c>
      <c r="O17">
        <v>4.51</v>
      </c>
      <c r="P17">
        <v>4.4800000000000004</v>
      </c>
      <c r="Q17" s="3">
        <f t="shared" si="1"/>
        <v>4.4933333333333332</v>
      </c>
      <c r="R17" s="4">
        <f t="shared" si="2"/>
        <v>-6.6666666666668206E-3</v>
      </c>
      <c r="S17">
        <f t="shared" si="3"/>
        <v>0.99851851851851847</v>
      </c>
    </row>
    <row r="18" spans="1:19" x14ac:dyDescent="0.25">
      <c r="A18" t="s">
        <v>43</v>
      </c>
      <c r="B18" t="s">
        <v>41</v>
      </c>
      <c r="C18" t="s">
        <v>3</v>
      </c>
      <c r="D18">
        <v>43</v>
      </c>
      <c r="E18">
        <v>31.5</v>
      </c>
      <c r="F18" s="1">
        <v>44794</v>
      </c>
      <c r="G18" s="2">
        <v>0.58472222222222225</v>
      </c>
      <c r="H18">
        <v>4.9400000000000004</v>
      </c>
      <c r="I18">
        <v>5.22</v>
      </c>
      <c r="J18">
        <v>5.2</v>
      </c>
      <c r="K18" s="3">
        <f t="shared" si="0"/>
        <v>5.12</v>
      </c>
      <c r="L18" s="1">
        <v>44792</v>
      </c>
      <c r="M18" s="2">
        <v>0.51597222222222217</v>
      </c>
      <c r="N18">
        <v>4.84</v>
      </c>
      <c r="O18">
        <v>4.82</v>
      </c>
      <c r="P18">
        <v>4.8099999999999996</v>
      </c>
      <c r="Q18" s="3">
        <f t="shared" si="1"/>
        <v>4.8233333333333333</v>
      </c>
      <c r="R18" s="9">
        <f t="shared" si="2"/>
        <v>-0.29666666666666686</v>
      </c>
      <c r="S18">
        <f t="shared" si="3"/>
        <v>0.94205729166666663</v>
      </c>
    </row>
    <row r="19" spans="1:19" x14ac:dyDescent="0.25">
      <c r="A19" t="s">
        <v>45</v>
      </c>
      <c r="B19" t="s">
        <v>41</v>
      </c>
      <c r="C19" t="s">
        <v>3</v>
      </c>
      <c r="D19">
        <v>46</v>
      </c>
      <c r="E19">
        <v>31.5</v>
      </c>
      <c r="F19" s="1">
        <v>44791</v>
      </c>
      <c r="G19" s="2">
        <v>0.74375000000000002</v>
      </c>
      <c r="H19">
        <v>4.88</v>
      </c>
      <c r="I19">
        <v>4.83</v>
      </c>
      <c r="J19">
        <v>4.91</v>
      </c>
      <c r="K19" s="3">
        <f t="shared" si="0"/>
        <v>4.873333333333334</v>
      </c>
      <c r="L19" s="1">
        <v>44792</v>
      </c>
      <c r="M19" s="2">
        <v>0.5083333333333333</v>
      </c>
      <c r="N19">
        <v>5.22</v>
      </c>
      <c r="O19">
        <v>5.2</v>
      </c>
      <c r="P19">
        <v>5.18</v>
      </c>
      <c r="Q19" s="3">
        <f t="shared" si="1"/>
        <v>5.2</v>
      </c>
      <c r="R19" s="7">
        <f t="shared" si="2"/>
        <v>0.32666666666666622</v>
      </c>
      <c r="S19">
        <f t="shared" si="3"/>
        <v>1.0670314637482898</v>
      </c>
    </row>
    <row r="20" spans="1:19" x14ac:dyDescent="0.25">
      <c r="A20" t="s">
        <v>47</v>
      </c>
      <c r="B20" t="s">
        <v>41</v>
      </c>
      <c r="C20" t="s">
        <v>3</v>
      </c>
      <c r="D20">
        <v>55</v>
      </c>
      <c r="E20">
        <v>31.5</v>
      </c>
      <c r="F20" s="1">
        <v>44791</v>
      </c>
      <c r="G20" s="2">
        <v>0.74097222222222225</v>
      </c>
      <c r="H20">
        <v>4.9400000000000004</v>
      </c>
      <c r="I20">
        <v>4.88</v>
      </c>
      <c r="J20">
        <v>4.9400000000000004</v>
      </c>
      <c r="K20" s="3">
        <f t="shared" si="0"/>
        <v>4.9200000000000008</v>
      </c>
      <c r="L20" s="1">
        <v>44792</v>
      </c>
      <c r="M20" s="2">
        <v>0.50555555555555554</v>
      </c>
      <c r="N20">
        <v>5.12</v>
      </c>
      <c r="O20">
        <v>5.08</v>
      </c>
      <c r="P20">
        <v>5.1100000000000003</v>
      </c>
      <c r="Q20" s="3">
        <f t="shared" si="1"/>
        <v>5.1033333333333326</v>
      </c>
      <c r="R20" s="12">
        <f t="shared" si="2"/>
        <v>0.18333333333333179</v>
      </c>
      <c r="S20">
        <f t="shared" si="3"/>
        <v>1.0372628726287261</v>
      </c>
    </row>
    <row r="21" spans="1:19" x14ac:dyDescent="0.25">
      <c r="A21" t="s">
        <v>48</v>
      </c>
      <c r="B21" t="s">
        <v>41</v>
      </c>
      <c r="C21" t="s">
        <v>3</v>
      </c>
      <c r="D21">
        <v>30</v>
      </c>
      <c r="E21">
        <v>31.5</v>
      </c>
      <c r="F21" s="1">
        <v>44790</v>
      </c>
      <c r="G21" s="2">
        <v>0.85555555555555562</v>
      </c>
      <c r="H21">
        <v>5.69</v>
      </c>
      <c r="I21">
        <v>5.68</v>
      </c>
      <c r="J21">
        <v>5.69</v>
      </c>
      <c r="K21" s="3">
        <f t="shared" si="0"/>
        <v>5.6866666666666674</v>
      </c>
      <c r="L21" s="1">
        <v>44791</v>
      </c>
      <c r="M21" s="2">
        <v>0.57152777777777775</v>
      </c>
      <c r="N21">
        <v>5.43</v>
      </c>
      <c r="O21">
        <v>5.44</v>
      </c>
      <c r="P21">
        <v>5.43</v>
      </c>
      <c r="Q21" s="3">
        <f t="shared" si="1"/>
        <v>5.4333333333333336</v>
      </c>
      <c r="R21" s="9">
        <f t="shared" si="2"/>
        <v>-0.25333333333333385</v>
      </c>
      <c r="S21">
        <f t="shared" si="3"/>
        <v>0.95545134818288391</v>
      </c>
    </row>
    <row r="22" spans="1:19" x14ac:dyDescent="0.25">
      <c r="A22" t="s">
        <v>49</v>
      </c>
      <c r="B22" t="s">
        <v>41</v>
      </c>
      <c r="C22" t="s">
        <v>3</v>
      </c>
      <c r="D22">
        <v>44</v>
      </c>
      <c r="E22">
        <v>31.5</v>
      </c>
      <c r="F22" s="1">
        <v>44793</v>
      </c>
      <c r="G22" s="2">
        <v>0.72430555555555554</v>
      </c>
      <c r="H22">
        <v>4.93</v>
      </c>
      <c r="I22">
        <v>4.9400000000000004</v>
      </c>
      <c r="J22">
        <v>4.9400000000000004</v>
      </c>
      <c r="K22" s="3">
        <f t="shared" si="0"/>
        <v>4.9366666666666674</v>
      </c>
      <c r="L22" s="1">
        <v>44794</v>
      </c>
      <c r="M22" s="2">
        <v>0.56111111111111112</v>
      </c>
      <c r="N22">
        <v>4.99</v>
      </c>
      <c r="O22">
        <v>4.99</v>
      </c>
      <c r="P22">
        <v>5.01</v>
      </c>
      <c r="Q22" s="3">
        <f t="shared" si="1"/>
        <v>4.996666666666667</v>
      </c>
      <c r="R22" s="12">
        <f t="shared" si="2"/>
        <v>5.9999999999999609E-2</v>
      </c>
      <c r="S22">
        <f t="shared" si="3"/>
        <v>1.0121539500337609</v>
      </c>
    </row>
    <row r="23" spans="1:19" x14ac:dyDescent="0.25">
      <c r="A23" t="s">
        <v>53</v>
      </c>
      <c r="B23" t="s">
        <v>114</v>
      </c>
      <c r="C23" t="s">
        <v>4</v>
      </c>
      <c r="D23">
        <v>57</v>
      </c>
      <c r="E23">
        <v>31.5</v>
      </c>
      <c r="F23" s="1">
        <v>44791</v>
      </c>
      <c r="G23" s="2">
        <v>0.76180555555555562</v>
      </c>
      <c r="H23">
        <v>4.8</v>
      </c>
      <c r="I23">
        <v>4.78</v>
      </c>
      <c r="J23">
        <v>4.76</v>
      </c>
      <c r="K23" s="3">
        <f t="shared" si="0"/>
        <v>4.78</v>
      </c>
      <c r="L23" s="1">
        <v>44792</v>
      </c>
      <c r="M23" s="2">
        <v>0.52708333333333335</v>
      </c>
      <c r="N23">
        <v>4.8899999999999997</v>
      </c>
      <c r="O23">
        <v>4.9000000000000004</v>
      </c>
      <c r="P23">
        <v>4.9000000000000004</v>
      </c>
      <c r="Q23" s="3">
        <f t="shared" si="1"/>
        <v>4.8966666666666665</v>
      </c>
      <c r="R23" s="12">
        <f t="shared" si="2"/>
        <v>0.11666666666666625</v>
      </c>
      <c r="S23">
        <f t="shared" si="3"/>
        <v>1.0244072524407251</v>
      </c>
    </row>
    <row r="24" spans="1:19" x14ac:dyDescent="0.25">
      <c r="A24" t="s">
        <v>54</v>
      </c>
      <c r="B24" t="s">
        <v>114</v>
      </c>
      <c r="C24" t="s">
        <v>4</v>
      </c>
      <c r="D24">
        <v>24</v>
      </c>
      <c r="E24">
        <v>31.5</v>
      </c>
      <c r="F24" s="1">
        <v>44793</v>
      </c>
      <c r="G24" s="2">
        <v>0.71736111111111101</v>
      </c>
      <c r="H24">
        <v>4.28</v>
      </c>
      <c r="I24">
        <v>4.28</v>
      </c>
      <c r="J24">
        <v>4.24</v>
      </c>
      <c r="K24" s="3">
        <f t="shared" si="0"/>
        <v>4.2666666666666666</v>
      </c>
      <c r="L24" s="1">
        <v>44794</v>
      </c>
      <c r="M24" s="2">
        <v>0.55486111111111114</v>
      </c>
      <c r="N24">
        <v>4.28</v>
      </c>
      <c r="O24">
        <v>4.3600000000000003</v>
      </c>
      <c r="P24">
        <v>4.38</v>
      </c>
      <c r="Q24" s="3">
        <f t="shared" si="1"/>
        <v>4.34</v>
      </c>
      <c r="R24" s="12">
        <f t="shared" si="2"/>
        <v>7.333333333333325E-2</v>
      </c>
      <c r="S24">
        <f t="shared" si="3"/>
        <v>1.0171874999999999</v>
      </c>
    </row>
    <row r="25" spans="1:19" x14ac:dyDescent="0.25">
      <c r="A25" t="s">
        <v>56</v>
      </c>
      <c r="B25" t="s">
        <v>114</v>
      </c>
      <c r="C25" t="s">
        <v>4</v>
      </c>
      <c r="D25">
        <v>14</v>
      </c>
      <c r="E25">
        <v>31.5</v>
      </c>
      <c r="F25" s="1">
        <v>44793</v>
      </c>
      <c r="G25" s="2">
        <v>0.74375000000000002</v>
      </c>
      <c r="H25">
        <v>4.7699999999999996</v>
      </c>
      <c r="I25">
        <v>4.75</v>
      </c>
      <c r="J25">
        <v>4.6900000000000004</v>
      </c>
      <c r="K25" s="3">
        <f t="shared" si="0"/>
        <v>4.7366666666666672</v>
      </c>
      <c r="L25" s="1">
        <v>44794</v>
      </c>
      <c r="M25" s="2">
        <v>0.5805555555555556</v>
      </c>
      <c r="N25">
        <v>4.9000000000000004</v>
      </c>
      <c r="O25">
        <v>4.92</v>
      </c>
      <c r="P25">
        <v>4.9400000000000004</v>
      </c>
      <c r="Q25" s="3">
        <f t="shared" si="1"/>
        <v>4.9200000000000008</v>
      </c>
      <c r="R25" s="12">
        <f t="shared" si="2"/>
        <v>0.18333333333333357</v>
      </c>
      <c r="S25">
        <f t="shared" si="3"/>
        <v>1.0387051372273048</v>
      </c>
    </row>
    <row r="26" spans="1:19" x14ac:dyDescent="0.25">
      <c r="A26" t="s">
        <v>57</v>
      </c>
      <c r="B26" t="s">
        <v>114</v>
      </c>
      <c r="C26" t="s">
        <v>4</v>
      </c>
      <c r="D26">
        <v>48</v>
      </c>
      <c r="E26">
        <v>31.5</v>
      </c>
      <c r="F26" s="1">
        <v>44793</v>
      </c>
      <c r="G26" s="2">
        <v>0.73402777777777783</v>
      </c>
      <c r="H26">
        <v>5</v>
      </c>
      <c r="I26">
        <v>4.96</v>
      </c>
      <c r="J26">
        <v>4.99</v>
      </c>
      <c r="K26" s="3">
        <f t="shared" si="0"/>
        <v>4.9833333333333334</v>
      </c>
      <c r="L26" s="1">
        <v>44794</v>
      </c>
      <c r="M26" s="2">
        <v>0.5708333333333333</v>
      </c>
      <c r="N26">
        <v>5.0999999999999996</v>
      </c>
      <c r="O26">
        <v>5.1100000000000003</v>
      </c>
      <c r="P26">
        <v>5.12</v>
      </c>
      <c r="Q26" s="3">
        <f t="shared" si="1"/>
        <v>5.1100000000000003</v>
      </c>
      <c r="R26" s="12">
        <f t="shared" si="2"/>
        <v>0.12666666666666693</v>
      </c>
      <c r="S26">
        <f t="shared" si="3"/>
        <v>1.0254180602006691</v>
      </c>
    </row>
    <row r="27" spans="1:19" x14ac:dyDescent="0.25">
      <c r="A27" t="s">
        <v>58</v>
      </c>
      <c r="B27" t="s">
        <v>114</v>
      </c>
      <c r="C27" t="s">
        <v>4</v>
      </c>
      <c r="D27">
        <v>15</v>
      </c>
      <c r="E27">
        <v>31.5</v>
      </c>
      <c r="F27" s="1">
        <v>44790</v>
      </c>
      <c r="G27" s="2">
        <v>0.85972222222222217</v>
      </c>
      <c r="H27">
        <v>4.8</v>
      </c>
      <c r="I27">
        <v>4.76</v>
      </c>
      <c r="J27">
        <v>4.7699999999999996</v>
      </c>
      <c r="K27" s="3">
        <f t="shared" si="0"/>
        <v>4.7766666666666664</v>
      </c>
      <c r="L27" s="1">
        <v>44791</v>
      </c>
      <c r="M27" s="2">
        <v>0.5756944444444444</v>
      </c>
      <c r="N27">
        <v>4.79</v>
      </c>
      <c r="O27">
        <v>4.78</v>
      </c>
      <c r="P27">
        <v>4.74</v>
      </c>
      <c r="Q27" s="3">
        <f t="shared" si="1"/>
        <v>4.7700000000000005</v>
      </c>
      <c r="R27" s="4">
        <f t="shared" si="2"/>
        <v>-6.6666666666659324E-3</v>
      </c>
      <c r="S27">
        <f t="shared" si="3"/>
        <v>0.99860432658757869</v>
      </c>
    </row>
    <row r="28" spans="1:19" x14ac:dyDescent="0.25">
      <c r="A28" t="s">
        <v>59</v>
      </c>
      <c r="B28" t="s">
        <v>114</v>
      </c>
      <c r="C28" t="s">
        <v>4</v>
      </c>
      <c r="D28">
        <v>54</v>
      </c>
      <c r="E28">
        <v>31.5</v>
      </c>
      <c r="F28" s="1">
        <v>44791</v>
      </c>
      <c r="G28" s="2">
        <v>0.77916666666666667</v>
      </c>
      <c r="H28">
        <v>4.01</v>
      </c>
      <c r="I28">
        <v>3.98</v>
      </c>
      <c r="J28">
        <v>3.98</v>
      </c>
      <c r="K28" s="3">
        <f t="shared" si="0"/>
        <v>3.99</v>
      </c>
      <c r="L28" s="1">
        <v>44792</v>
      </c>
      <c r="M28" s="2">
        <v>0.54722222222222217</v>
      </c>
      <c r="N28">
        <v>4.04</v>
      </c>
      <c r="O28">
        <v>3.97</v>
      </c>
      <c r="P28">
        <v>4.05</v>
      </c>
      <c r="Q28" s="3">
        <f t="shared" si="1"/>
        <v>4.0199999999999996</v>
      </c>
      <c r="R28" s="12">
        <f t="shared" si="2"/>
        <v>2.9999999999999361E-2</v>
      </c>
      <c r="S28">
        <f t="shared" si="3"/>
        <v>1.007518796992481</v>
      </c>
    </row>
    <row r="29" spans="1:19" x14ac:dyDescent="0.25">
      <c r="A29" t="s">
        <v>60</v>
      </c>
      <c r="B29" t="s">
        <v>61</v>
      </c>
      <c r="C29" t="s">
        <v>4</v>
      </c>
      <c r="D29">
        <v>11</v>
      </c>
      <c r="E29">
        <v>31.5</v>
      </c>
      <c r="F29" s="1">
        <v>44789</v>
      </c>
      <c r="G29" s="2">
        <v>0.87986111111111109</v>
      </c>
      <c r="H29">
        <v>4.3099999999999996</v>
      </c>
      <c r="I29">
        <v>4.3499999999999996</v>
      </c>
      <c r="J29">
        <v>4.3099999999999996</v>
      </c>
      <c r="K29" s="3">
        <f t="shared" si="0"/>
        <v>4.3233333333333333</v>
      </c>
      <c r="L29" s="1">
        <v>44790</v>
      </c>
      <c r="M29" s="2">
        <v>0.63055555555555554</v>
      </c>
      <c r="N29">
        <v>4.28</v>
      </c>
      <c r="O29">
        <v>4.3099999999999996</v>
      </c>
      <c r="P29">
        <v>4.29</v>
      </c>
      <c r="Q29" s="3">
        <f t="shared" si="1"/>
        <v>4.293333333333333</v>
      </c>
      <c r="R29" s="4">
        <f t="shared" si="2"/>
        <v>-3.0000000000000249E-2</v>
      </c>
      <c r="S29">
        <f t="shared" si="3"/>
        <v>0.99306090979182726</v>
      </c>
    </row>
    <row r="30" spans="1:19" x14ac:dyDescent="0.25">
      <c r="A30" t="s">
        <v>62</v>
      </c>
      <c r="B30" t="s">
        <v>61</v>
      </c>
      <c r="C30" t="s">
        <v>4</v>
      </c>
      <c r="D30">
        <v>38</v>
      </c>
      <c r="E30">
        <v>31.5</v>
      </c>
      <c r="F30" s="1">
        <v>44795</v>
      </c>
      <c r="G30" s="2">
        <v>0.64236111111111105</v>
      </c>
      <c r="H30">
        <v>4.5199999999999996</v>
      </c>
      <c r="I30">
        <v>4.5599999999999996</v>
      </c>
      <c r="J30">
        <v>4.54</v>
      </c>
      <c r="K30" s="3">
        <f t="shared" si="0"/>
        <v>4.5399999999999991</v>
      </c>
      <c r="L30" s="1">
        <v>44794</v>
      </c>
      <c r="M30" s="2">
        <v>0.56666666666666665</v>
      </c>
      <c r="N30">
        <v>4.6100000000000003</v>
      </c>
      <c r="O30">
        <v>4.6500000000000004</v>
      </c>
      <c r="P30">
        <v>4.59</v>
      </c>
      <c r="Q30" s="3">
        <f t="shared" si="1"/>
        <v>4.6166666666666671</v>
      </c>
      <c r="R30" s="12">
        <f t="shared" si="2"/>
        <v>7.6666666666667993E-2</v>
      </c>
      <c r="S30">
        <f t="shared" si="3"/>
        <v>1.0168869309838475</v>
      </c>
    </row>
    <row r="31" spans="1:19" x14ac:dyDescent="0.25">
      <c r="A31" s="2" t="s">
        <v>64</v>
      </c>
      <c r="B31" t="s">
        <v>61</v>
      </c>
      <c r="C31" t="s">
        <v>4</v>
      </c>
      <c r="D31">
        <v>1</v>
      </c>
      <c r="E31">
        <v>31.5</v>
      </c>
      <c r="F31" s="1">
        <v>44790</v>
      </c>
      <c r="G31" s="2">
        <v>0.85138888888888886</v>
      </c>
      <c r="H31">
        <v>3.8</v>
      </c>
      <c r="I31">
        <v>3.86</v>
      </c>
      <c r="J31">
        <v>3.86</v>
      </c>
      <c r="K31" s="3">
        <f t="shared" si="0"/>
        <v>3.84</v>
      </c>
      <c r="L31" s="1">
        <v>44791</v>
      </c>
      <c r="M31" s="2">
        <v>0.56736111111111109</v>
      </c>
      <c r="N31">
        <v>3.92</v>
      </c>
      <c r="O31">
        <v>3.96</v>
      </c>
      <c r="P31">
        <v>3.88</v>
      </c>
      <c r="Q31" s="3">
        <f t="shared" si="1"/>
        <v>3.92</v>
      </c>
      <c r="R31" s="12">
        <f t="shared" si="2"/>
        <v>8.0000000000000071E-2</v>
      </c>
      <c r="S31">
        <f t="shared" si="3"/>
        <v>1.0208333333333333</v>
      </c>
    </row>
    <row r="32" spans="1:19" x14ac:dyDescent="0.25">
      <c r="A32" t="s">
        <v>65</v>
      </c>
      <c r="B32" t="s">
        <v>61</v>
      </c>
      <c r="C32" t="s">
        <v>4</v>
      </c>
      <c r="D32">
        <v>58</v>
      </c>
      <c r="E32">
        <v>31.5</v>
      </c>
      <c r="F32" s="1">
        <v>44792</v>
      </c>
      <c r="G32" s="2">
        <v>0.55555555555555558</v>
      </c>
      <c r="H32">
        <v>4.3499999999999996</v>
      </c>
      <c r="I32">
        <v>4.3600000000000003</v>
      </c>
      <c r="J32">
        <v>4.37</v>
      </c>
      <c r="K32" s="3">
        <f t="shared" si="0"/>
        <v>4.3600000000000003</v>
      </c>
      <c r="L32" s="1">
        <v>44791</v>
      </c>
      <c r="M32" s="2">
        <v>0.57986111111111105</v>
      </c>
      <c r="N32">
        <v>4.4000000000000004</v>
      </c>
      <c r="O32">
        <v>4.3899999999999997</v>
      </c>
      <c r="P32">
        <v>4.43</v>
      </c>
      <c r="Q32" s="3">
        <f t="shared" si="1"/>
        <v>4.4066666666666663</v>
      </c>
      <c r="R32" s="12">
        <f t="shared" si="2"/>
        <v>4.6666666666665968E-2</v>
      </c>
      <c r="S32">
        <f t="shared" si="3"/>
        <v>1.010703363914373</v>
      </c>
    </row>
    <row r="33" spans="1:20" x14ac:dyDescent="0.25">
      <c r="A33" t="s">
        <v>66</v>
      </c>
      <c r="B33" t="s">
        <v>61</v>
      </c>
      <c r="C33" t="s">
        <v>4</v>
      </c>
      <c r="D33">
        <v>13</v>
      </c>
      <c r="E33">
        <v>31.5</v>
      </c>
      <c r="F33" s="1">
        <v>44791</v>
      </c>
      <c r="G33" s="2">
        <v>0.7715277777777777</v>
      </c>
      <c r="H33">
        <v>4.08</v>
      </c>
      <c r="I33">
        <v>4.05</v>
      </c>
      <c r="J33">
        <v>4.0999999999999996</v>
      </c>
      <c r="K33" s="3">
        <f t="shared" si="0"/>
        <v>4.0766666666666662</v>
      </c>
      <c r="L33" s="1">
        <v>44792</v>
      </c>
      <c r="M33" s="2">
        <v>0.53888888888888886</v>
      </c>
      <c r="N33">
        <v>4.1500000000000004</v>
      </c>
      <c r="O33">
        <v>4.1500000000000004</v>
      </c>
      <c r="P33">
        <v>4.13</v>
      </c>
      <c r="Q33" s="3">
        <f t="shared" si="1"/>
        <v>4.1433333333333335</v>
      </c>
      <c r="R33" s="12">
        <f t="shared" si="2"/>
        <v>6.6666666666667318E-2</v>
      </c>
      <c r="S33">
        <f t="shared" si="3"/>
        <v>1.0163532297628783</v>
      </c>
    </row>
    <row r="34" spans="1:20" x14ac:dyDescent="0.25">
      <c r="A34" t="s">
        <v>70</v>
      </c>
      <c r="B34" t="s">
        <v>61</v>
      </c>
      <c r="C34" t="s">
        <v>4</v>
      </c>
      <c r="D34">
        <v>23</v>
      </c>
      <c r="E34">
        <v>31.5</v>
      </c>
      <c r="F34" s="1">
        <v>44794</v>
      </c>
      <c r="G34" s="2">
        <v>0.63611111111111118</v>
      </c>
      <c r="H34">
        <v>3.94</v>
      </c>
      <c r="I34">
        <v>3.98</v>
      </c>
      <c r="J34">
        <v>3.96</v>
      </c>
      <c r="K34" s="3">
        <f t="shared" si="0"/>
        <v>3.9599999999999995</v>
      </c>
      <c r="L34" s="1">
        <v>44794</v>
      </c>
      <c r="M34" s="2">
        <v>0.54722222222222217</v>
      </c>
      <c r="N34">
        <v>4.09</v>
      </c>
      <c r="O34">
        <v>4.0599999999999996</v>
      </c>
      <c r="P34">
        <v>4.05</v>
      </c>
      <c r="Q34" s="3">
        <f t="shared" si="1"/>
        <v>4.0666666666666664</v>
      </c>
      <c r="R34" s="12">
        <f t="shared" si="2"/>
        <v>0.10666666666666691</v>
      </c>
      <c r="S34">
        <f t="shared" si="3"/>
        <v>1.026936026936027</v>
      </c>
    </row>
    <row r="35" spans="1:20" x14ac:dyDescent="0.25">
      <c r="A35" t="s">
        <v>71</v>
      </c>
      <c r="B35" t="s">
        <v>61</v>
      </c>
      <c r="C35" t="s">
        <v>4</v>
      </c>
      <c r="D35">
        <v>51</v>
      </c>
      <c r="E35">
        <v>31.5</v>
      </c>
      <c r="F35" s="1">
        <v>44794</v>
      </c>
      <c r="G35" s="2">
        <v>0.59513888888888888</v>
      </c>
      <c r="H35">
        <v>3.37</v>
      </c>
      <c r="I35">
        <v>3.37</v>
      </c>
      <c r="J35">
        <v>3.33</v>
      </c>
      <c r="K35" s="3">
        <f t="shared" si="0"/>
        <v>3.3566666666666669</v>
      </c>
      <c r="L35" s="1">
        <v>44792</v>
      </c>
      <c r="M35" s="2">
        <v>0.54236111111111118</v>
      </c>
      <c r="N35">
        <v>3.34</v>
      </c>
      <c r="O35">
        <v>3.39</v>
      </c>
      <c r="P35">
        <v>3.3</v>
      </c>
      <c r="Q35" s="3">
        <f t="shared" si="1"/>
        <v>3.3433333333333337</v>
      </c>
      <c r="R35" s="4">
        <f t="shared" si="2"/>
        <v>-1.3333333333333197E-2</v>
      </c>
      <c r="S35">
        <f t="shared" si="3"/>
        <v>0.99602780536246283</v>
      </c>
    </row>
    <row r="36" spans="1:20" x14ac:dyDescent="0.25">
      <c r="A36" t="s">
        <v>72</v>
      </c>
      <c r="B36" t="s">
        <v>61</v>
      </c>
      <c r="C36" t="s">
        <v>4</v>
      </c>
      <c r="D36">
        <v>45</v>
      </c>
      <c r="E36">
        <v>31.5</v>
      </c>
      <c r="F36" s="1">
        <v>44789</v>
      </c>
      <c r="G36" s="2">
        <v>0.87569444444444444</v>
      </c>
      <c r="H36">
        <v>4.0999999999999996</v>
      </c>
      <c r="I36">
        <v>4.05</v>
      </c>
      <c r="J36">
        <v>4.1100000000000003</v>
      </c>
      <c r="K36" s="3">
        <f t="shared" si="0"/>
        <v>4.086666666666666</v>
      </c>
      <c r="L36" s="1">
        <v>44790</v>
      </c>
      <c r="M36" s="2">
        <v>0.62777777777777777</v>
      </c>
      <c r="N36">
        <v>4.12</v>
      </c>
      <c r="O36">
        <v>4.08</v>
      </c>
      <c r="P36">
        <v>4.1399999999999997</v>
      </c>
      <c r="Q36" s="3">
        <f t="shared" si="1"/>
        <v>4.1133333333333333</v>
      </c>
      <c r="R36" s="12">
        <f t="shared" si="2"/>
        <v>2.6666666666667282E-2</v>
      </c>
      <c r="S36">
        <f t="shared" si="3"/>
        <v>1.0065252854812399</v>
      </c>
    </row>
    <row r="37" spans="1:20" x14ac:dyDescent="0.25">
      <c r="A37" t="s">
        <v>75</v>
      </c>
      <c r="B37" t="s">
        <v>74</v>
      </c>
      <c r="C37" t="s">
        <v>4</v>
      </c>
      <c r="D37">
        <v>56</v>
      </c>
      <c r="E37">
        <v>31.5</v>
      </c>
      <c r="F37" s="1">
        <v>44791</v>
      </c>
      <c r="G37" s="2">
        <v>0.74722222222222223</v>
      </c>
      <c r="H37">
        <v>4.55</v>
      </c>
      <c r="I37">
        <v>4.5599999999999996</v>
      </c>
      <c r="J37">
        <v>4.57</v>
      </c>
      <c r="K37" s="3">
        <f t="shared" si="0"/>
        <v>4.5599999999999996</v>
      </c>
      <c r="L37" s="1">
        <v>44792</v>
      </c>
      <c r="M37" s="2">
        <v>0.51180555555555551</v>
      </c>
      <c r="N37">
        <v>4.63</v>
      </c>
      <c r="O37">
        <v>4.63</v>
      </c>
      <c r="P37">
        <v>4.59</v>
      </c>
      <c r="Q37" s="3">
        <f t="shared" si="1"/>
        <v>4.6166666666666663</v>
      </c>
      <c r="R37" s="12">
        <f t="shared" si="2"/>
        <v>5.6666666666666643E-2</v>
      </c>
      <c r="S37">
        <f t="shared" si="3"/>
        <v>1.0124269005847952</v>
      </c>
    </row>
    <row r="38" spans="1:20" x14ac:dyDescent="0.25">
      <c r="A38" t="s">
        <v>76</v>
      </c>
      <c r="B38" t="s">
        <v>74</v>
      </c>
      <c r="C38" t="s">
        <v>4</v>
      </c>
      <c r="D38">
        <v>25</v>
      </c>
      <c r="E38">
        <v>31.5</v>
      </c>
      <c r="F38" s="1">
        <v>44793</v>
      </c>
      <c r="G38" s="2">
        <v>0.73611111111111116</v>
      </c>
      <c r="H38">
        <v>4.28</v>
      </c>
      <c r="I38">
        <v>4.2300000000000004</v>
      </c>
      <c r="J38">
        <v>4.2300000000000004</v>
      </c>
      <c r="K38" s="3">
        <f t="shared" si="0"/>
        <v>4.246666666666667</v>
      </c>
      <c r="L38" s="1">
        <v>44794</v>
      </c>
      <c r="M38" s="2">
        <v>0.57430555555555551</v>
      </c>
      <c r="N38">
        <v>4.2699999999999996</v>
      </c>
      <c r="O38">
        <v>4.2699999999999996</v>
      </c>
      <c r="P38">
        <v>4.2699999999999996</v>
      </c>
      <c r="Q38" s="3">
        <f t="shared" si="1"/>
        <v>4.2699999999999996</v>
      </c>
      <c r="R38" s="12">
        <f t="shared" si="2"/>
        <v>2.333333333333254E-2</v>
      </c>
      <c r="S38">
        <f t="shared" si="3"/>
        <v>1.0054945054945053</v>
      </c>
    </row>
    <row r="39" spans="1:20" x14ac:dyDescent="0.25">
      <c r="A39" t="s">
        <v>77</v>
      </c>
      <c r="B39" t="s">
        <v>74</v>
      </c>
      <c r="C39" t="s">
        <v>4</v>
      </c>
      <c r="D39">
        <v>33</v>
      </c>
      <c r="E39">
        <v>31.5</v>
      </c>
      <c r="F39" s="1">
        <v>44790</v>
      </c>
      <c r="G39" s="2">
        <v>0.86805555555555547</v>
      </c>
      <c r="H39">
        <v>4.8899999999999997</v>
      </c>
      <c r="I39">
        <v>4.8600000000000003</v>
      </c>
      <c r="J39">
        <v>4.82</v>
      </c>
      <c r="K39" s="3">
        <f t="shared" si="0"/>
        <v>4.8566666666666665</v>
      </c>
      <c r="L39" s="1">
        <v>44791</v>
      </c>
      <c r="M39" s="2">
        <v>0.58194444444444449</v>
      </c>
      <c r="N39">
        <v>4.9400000000000004</v>
      </c>
      <c r="O39">
        <v>4.95</v>
      </c>
      <c r="P39">
        <v>4.93</v>
      </c>
      <c r="Q39" s="3">
        <f t="shared" si="1"/>
        <v>4.9400000000000004</v>
      </c>
      <c r="R39" s="12">
        <f t="shared" si="2"/>
        <v>8.3333333333333925E-2</v>
      </c>
      <c r="S39">
        <f t="shared" si="3"/>
        <v>1.0171585449553879</v>
      </c>
    </row>
    <row r="40" spans="1:20" x14ac:dyDescent="0.25">
      <c r="A40" t="s">
        <v>78</v>
      </c>
      <c r="B40" t="s">
        <v>74</v>
      </c>
      <c r="C40" t="s">
        <v>4</v>
      </c>
      <c r="D40">
        <v>37</v>
      </c>
      <c r="E40">
        <v>31.5</v>
      </c>
      <c r="F40" s="1">
        <v>44789</v>
      </c>
      <c r="G40" s="2">
        <v>0.87222222222222223</v>
      </c>
      <c r="H40">
        <v>3.52</v>
      </c>
      <c r="I40">
        <v>3.47</v>
      </c>
      <c r="J40">
        <v>3.45</v>
      </c>
      <c r="K40" s="3">
        <f t="shared" si="0"/>
        <v>3.4800000000000004</v>
      </c>
      <c r="L40" s="1">
        <v>44790</v>
      </c>
      <c r="M40" s="2">
        <v>0.62430555555555556</v>
      </c>
      <c r="N40">
        <v>3.69</v>
      </c>
      <c r="O40">
        <v>3.71</v>
      </c>
      <c r="P40">
        <v>3.72</v>
      </c>
      <c r="Q40" s="3">
        <f t="shared" si="1"/>
        <v>3.706666666666667</v>
      </c>
      <c r="R40" s="7">
        <f t="shared" si="2"/>
        <v>0.22666666666666657</v>
      </c>
      <c r="S40">
        <f t="shared" si="3"/>
        <v>1.0651340996168581</v>
      </c>
    </row>
    <row r="41" spans="1:20" x14ac:dyDescent="0.25">
      <c r="K41" s="3">
        <f>AVERAGE(K2:K40)</f>
        <v>4.5342735042735036</v>
      </c>
      <c r="Q41" s="3">
        <f>AVERAGE(Q2:Q40)</f>
        <v>4.5892307692307703</v>
      </c>
      <c r="S41">
        <f>AVERAGE(S2:S40)</f>
        <v>1.0127607079033818</v>
      </c>
      <c r="T41">
        <f>(S41-1)*100</f>
        <v>1.2760707903381796</v>
      </c>
    </row>
    <row r="42" spans="1:20" x14ac:dyDescent="0.25">
      <c r="T42" s="3">
        <f>Q41-K41</f>
        <v>5.4957264957266716E-2</v>
      </c>
    </row>
  </sheetData>
  <sortState xmlns:xlrd2="http://schemas.microsoft.com/office/spreadsheetml/2017/richdata2" ref="A2:T42">
    <sortCondition ref="A2:A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FCBF-8A06-4691-BC27-76302FD29882}">
  <dimension ref="A1:AA185"/>
  <sheetViews>
    <sheetView tabSelected="1" topLeftCell="K1" workbookViewId="0">
      <selection activeCell="Z38" sqref="Z38"/>
    </sheetView>
  </sheetViews>
  <sheetFormatPr defaultRowHeight="15" x14ac:dyDescent="0.25"/>
  <cols>
    <col min="22" max="22" width="13.140625" bestFit="1" customWidth="1"/>
    <col min="23" max="23" width="14.140625" bestFit="1" customWidth="1"/>
    <col min="24" max="24" width="21.140625" bestFit="1" customWidth="1"/>
    <col min="25" max="25" width="22.5703125" bestFit="1" customWidth="1"/>
    <col min="26" max="26" width="24.5703125" bestFit="1" customWidth="1"/>
    <col min="27" max="27" width="22" bestFit="1" customWidth="1"/>
  </cols>
  <sheetData>
    <row r="1" spans="1:27" x14ac:dyDescent="0.25">
      <c r="A1" t="s">
        <v>10</v>
      </c>
      <c r="B1" t="s">
        <v>11</v>
      </c>
      <c r="C1" t="s">
        <v>0</v>
      </c>
      <c r="D1" t="s">
        <v>12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125</v>
      </c>
      <c r="T1" t="s">
        <v>93</v>
      </c>
    </row>
    <row r="2" spans="1:27" x14ac:dyDescent="0.25">
      <c r="A2" t="s">
        <v>17</v>
      </c>
      <c r="B2" t="s">
        <v>94</v>
      </c>
      <c r="C2" t="s">
        <v>3</v>
      </c>
      <c r="D2">
        <v>12</v>
      </c>
      <c r="E2">
        <v>27</v>
      </c>
      <c r="F2" s="1">
        <v>44745</v>
      </c>
      <c r="G2" s="2">
        <v>6.6666666666666666E-2</v>
      </c>
      <c r="H2" s="3">
        <v>4.29</v>
      </c>
      <c r="I2" s="3">
        <v>4.2300000000000004</v>
      </c>
      <c r="J2" s="3">
        <v>4.2</v>
      </c>
      <c r="K2" s="3">
        <f t="shared" ref="K2:K33" si="0">AVERAGE(H2:J2)</f>
        <v>4.2399999999999993</v>
      </c>
      <c r="L2" s="1">
        <v>44746</v>
      </c>
      <c r="M2" s="2">
        <v>0.4694444444444445</v>
      </c>
      <c r="N2">
        <v>4.2699999999999996</v>
      </c>
      <c r="O2">
        <v>4.25</v>
      </c>
      <c r="P2">
        <v>4.28</v>
      </c>
      <c r="Q2" s="3">
        <f t="shared" ref="Q2:Q33" si="1">AVERAGE(N2:P2)</f>
        <v>4.2666666666666666</v>
      </c>
      <c r="R2" s="5">
        <f t="shared" ref="R2:R33" si="2">Q2-K2</f>
        <v>2.6666666666667282E-2</v>
      </c>
      <c r="S2">
        <f t="shared" ref="S2:S33" si="3">Q2/K2</f>
        <v>1.0062893081761008</v>
      </c>
      <c r="T2">
        <v>27</v>
      </c>
      <c r="V2" s="11" t="s">
        <v>128</v>
      </c>
      <c r="W2" t="s">
        <v>133</v>
      </c>
      <c r="X2" t="s">
        <v>129</v>
      </c>
      <c r="Y2" t="s">
        <v>130</v>
      </c>
      <c r="Z2" t="s">
        <v>131</v>
      </c>
      <c r="AA2" t="s">
        <v>132</v>
      </c>
    </row>
    <row r="3" spans="1:27" x14ac:dyDescent="0.25">
      <c r="A3" t="s">
        <v>17</v>
      </c>
      <c r="B3" t="s">
        <v>18</v>
      </c>
      <c r="C3" t="s">
        <v>3</v>
      </c>
      <c r="D3">
        <v>12</v>
      </c>
      <c r="E3">
        <v>28.5</v>
      </c>
      <c r="F3" s="1">
        <v>44761</v>
      </c>
      <c r="G3" s="2">
        <v>0.79722222222222217</v>
      </c>
      <c r="H3" s="3">
        <v>4.3499999999999996</v>
      </c>
      <c r="I3" s="3">
        <v>4.37</v>
      </c>
      <c r="J3" s="3">
        <v>4.3499999999999996</v>
      </c>
      <c r="K3" s="3">
        <f t="shared" si="0"/>
        <v>4.3566666666666665</v>
      </c>
      <c r="L3" s="1">
        <v>44762</v>
      </c>
      <c r="M3" s="2">
        <v>0.57708333333333328</v>
      </c>
      <c r="N3" s="3">
        <v>4.43</v>
      </c>
      <c r="O3" s="3">
        <v>4.46</v>
      </c>
      <c r="P3" s="3">
        <v>4.38</v>
      </c>
      <c r="Q3" s="3">
        <f t="shared" si="1"/>
        <v>4.4233333333333329</v>
      </c>
      <c r="R3" s="5">
        <f t="shared" si="2"/>
        <v>6.666666666666643E-2</v>
      </c>
      <c r="S3">
        <f t="shared" si="3"/>
        <v>1.0153022188217291</v>
      </c>
      <c r="T3">
        <v>28.5</v>
      </c>
      <c r="V3" s="18">
        <v>27</v>
      </c>
      <c r="W3" s="15">
        <v>52</v>
      </c>
      <c r="X3" s="15">
        <v>4.236410256410255</v>
      </c>
      <c r="Y3" s="15">
        <v>4.4857051282051277</v>
      </c>
      <c r="Z3" s="15">
        <v>1.0587211234243257</v>
      </c>
      <c r="AA3" s="15">
        <v>0.24929487179487181</v>
      </c>
    </row>
    <row r="4" spans="1:27" x14ac:dyDescent="0.25">
      <c r="A4" t="s">
        <v>19</v>
      </c>
      <c r="B4" t="s">
        <v>94</v>
      </c>
      <c r="C4" t="s">
        <v>3</v>
      </c>
      <c r="D4">
        <v>35</v>
      </c>
      <c r="E4">
        <v>27</v>
      </c>
      <c r="F4" s="1">
        <v>44747</v>
      </c>
      <c r="G4" s="2">
        <v>0.32708333333333334</v>
      </c>
      <c r="H4" s="3">
        <v>5.12</v>
      </c>
      <c r="I4" s="3">
        <v>5.08</v>
      </c>
      <c r="J4" s="3">
        <v>5.0599999999999996</v>
      </c>
      <c r="K4" s="3">
        <f t="shared" si="0"/>
        <v>5.086666666666666</v>
      </c>
      <c r="L4" s="1">
        <v>44748</v>
      </c>
      <c r="M4" s="2">
        <v>0.10416666666666667</v>
      </c>
      <c r="N4" s="3">
        <v>5.29</v>
      </c>
      <c r="O4" s="3">
        <v>5.26</v>
      </c>
      <c r="P4" s="3">
        <v>5.19</v>
      </c>
      <c r="Q4" s="3">
        <f t="shared" si="1"/>
        <v>5.246666666666667</v>
      </c>
      <c r="R4" s="5">
        <f t="shared" si="2"/>
        <v>0.16000000000000103</v>
      </c>
      <c r="S4">
        <f t="shared" si="3"/>
        <v>1.0314547837483619</v>
      </c>
      <c r="T4">
        <v>27</v>
      </c>
      <c r="V4" s="18">
        <v>28.5</v>
      </c>
      <c r="W4" s="15">
        <v>50</v>
      </c>
      <c r="X4" s="15">
        <v>4.3370748299319724</v>
      </c>
      <c r="Y4" s="15">
        <v>4.6728163265306115</v>
      </c>
      <c r="Z4" s="15">
        <v>1.0793152990673973</v>
      </c>
      <c r="AA4" s="15">
        <v>0.33574149659863961</v>
      </c>
    </row>
    <row r="5" spans="1:27" x14ac:dyDescent="0.25">
      <c r="A5" t="s">
        <v>19</v>
      </c>
      <c r="B5" t="s">
        <v>18</v>
      </c>
      <c r="C5" t="s">
        <v>3</v>
      </c>
      <c r="D5">
        <v>35</v>
      </c>
      <c r="E5">
        <v>28.5</v>
      </c>
      <c r="F5" s="1">
        <v>8234</v>
      </c>
      <c r="G5" s="2">
        <v>0.8305555555555556</v>
      </c>
      <c r="H5" s="3">
        <v>4.42</v>
      </c>
      <c r="I5" s="3">
        <v>4.41</v>
      </c>
      <c r="J5" s="3">
        <v>4.43</v>
      </c>
      <c r="K5" s="3">
        <f t="shared" si="0"/>
        <v>4.42</v>
      </c>
      <c r="L5" s="1">
        <v>44760</v>
      </c>
      <c r="M5" s="2">
        <v>0.5444444444444444</v>
      </c>
      <c r="N5" s="3">
        <v>4.3099999999999996</v>
      </c>
      <c r="O5" s="3">
        <v>4.3099999999999996</v>
      </c>
      <c r="P5" s="3">
        <v>4.32</v>
      </c>
      <c r="Q5" s="3">
        <f t="shared" si="1"/>
        <v>4.3133333333333335</v>
      </c>
      <c r="R5" s="8">
        <f t="shared" si="2"/>
        <v>-0.10666666666666647</v>
      </c>
      <c r="S5">
        <f t="shared" si="3"/>
        <v>0.97586726998491713</v>
      </c>
      <c r="T5">
        <v>28.5</v>
      </c>
      <c r="V5" s="18">
        <v>30</v>
      </c>
      <c r="W5" s="15">
        <v>43</v>
      </c>
      <c r="X5" s="15">
        <v>4.5858139534883708</v>
      </c>
      <c r="Y5" s="15">
        <v>4.749767441860465</v>
      </c>
      <c r="Z5" s="15">
        <v>1.0375030131266529</v>
      </c>
      <c r="AA5" s="15">
        <v>0.16395348837209317</v>
      </c>
    </row>
    <row r="6" spans="1:27" x14ac:dyDescent="0.25">
      <c r="A6" t="s">
        <v>19</v>
      </c>
      <c r="B6" t="s">
        <v>94</v>
      </c>
      <c r="C6" t="s">
        <v>3</v>
      </c>
      <c r="D6">
        <v>35</v>
      </c>
      <c r="E6">
        <v>30</v>
      </c>
      <c r="F6" s="1">
        <v>44778</v>
      </c>
      <c r="G6" s="2">
        <v>0.44444444444444442</v>
      </c>
      <c r="H6">
        <v>4.7300000000000004</v>
      </c>
      <c r="I6">
        <v>4.76</v>
      </c>
      <c r="J6">
        <v>4.71</v>
      </c>
      <c r="K6" s="3">
        <f t="shared" si="0"/>
        <v>4.7333333333333334</v>
      </c>
      <c r="L6" s="1">
        <v>44778</v>
      </c>
      <c r="M6" s="2">
        <v>0.41666666666666669</v>
      </c>
      <c r="N6">
        <v>4.62</v>
      </c>
      <c r="O6">
        <v>4.63</v>
      </c>
      <c r="P6">
        <v>4.57</v>
      </c>
      <c r="Q6" s="3">
        <f t="shared" si="1"/>
        <v>4.6066666666666665</v>
      </c>
      <c r="R6" s="4">
        <f t="shared" si="2"/>
        <v>-0.12666666666666693</v>
      </c>
      <c r="S6" s="17">
        <f t="shared" si="3"/>
        <v>0.97323943661971823</v>
      </c>
      <c r="T6">
        <v>30</v>
      </c>
      <c r="V6" s="18">
        <v>31.5</v>
      </c>
      <c r="W6" s="15">
        <v>39</v>
      </c>
      <c r="X6" s="15">
        <v>4.5342735042735036</v>
      </c>
      <c r="Y6" s="15">
        <v>4.5892307692307703</v>
      </c>
      <c r="Z6" s="15">
        <v>1.0127607079033818</v>
      </c>
      <c r="AA6" s="15">
        <v>5.495726495726503E-2</v>
      </c>
    </row>
    <row r="7" spans="1:27" x14ac:dyDescent="0.25">
      <c r="A7" t="s">
        <v>19</v>
      </c>
      <c r="B7" t="s">
        <v>94</v>
      </c>
      <c r="C7" t="s">
        <v>3</v>
      </c>
      <c r="D7">
        <v>35</v>
      </c>
      <c r="E7">
        <v>31.5</v>
      </c>
      <c r="F7" s="1">
        <v>44793</v>
      </c>
      <c r="G7" s="2">
        <v>0.6958333333333333</v>
      </c>
      <c r="H7">
        <v>4.45</v>
      </c>
      <c r="I7">
        <v>4.4400000000000004</v>
      </c>
      <c r="J7">
        <v>4.4000000000000004</v>
      </c>
      <c r="K7" s="3">
        <f t="shared" si="0"/>
        <v>4.4300000000000006</v>
      </c>
      <c r="L7" s="1">
        <v>44794</v>
      </c>
      <c r="M7" s="2">
        <v>0.53611111111111109</v>
      </c>
      <c r="N7">
        <v>4.45</v>
      </c>
      <c r="O7">
        <v>4.46</v>
      </c>
      <c r="P7">
        <v>4.46</v>
      </c>
      <c r="Q7" s="3">
        <f t="shared" si="1"/>
        <v>4.456666666666667</v>
      </c>
      <c r="R7" s="12">
        <f t="shared" si="2"/>
        <v>2.6666666666666394E-2</v>
      </c>
      <c r="S7">
        <f t="shared" si="3"/>
        <v>1.0060195635816402</v>
      </c>
      <c r="T7">
        <v>31.5</v>
      </c>
      <c r="V7" s="18" t="s">
        <v>5</v>
      </c>
      <c r="W7" s="15">
        <v>184</v>
      </c>
      <c r="X7" s="15">
        <v>4.4089435336976335</v>
      </c>
      <c r="Y7" s="15">
        <v>4.6199162112932601</v>
      </c>
      <c r="Z7" s="15">
        <v>1.0494548920494293</v>
      </c>
      <c r="AA7" s="15">
        <v>0.21097267759562843</v>
      </c>
    </row>
    <row r="8" spans="1:27" x14ac:dyDescent="0.25">
      <c r="A8" t="s">
        <v>20</v>
      </c>
      <c r="B8" t="s">
        <v>94</v>
      </c>
      <c r="C8" t="s">
        <v>3</v>
      </c>
      <c r="D8">
        <v>36</v>
      </c>
      <c r="E8">
        <v>27</v>
      </c>
      <c r="F8" s="1">
        <v>44747</v>
      </c>
      <c r="G8" s="2">
        <v>0.33333333333333331</v>
      </c>
      <c r="H8" s="3">
        <v>4.3</v>
      </c>
      <c r="I8" s="3">
        <v>4.3099999999999996</v>
      </c>
      <c r="J8" s="3">
        <v>4.28</v>
      </c>
      <c r="K8" s="3">
        <f t="shared" si="0"/>
        <v>4.2966666666666669</v>
      </c>
      <c r="L8" s="1">
        <v>44748</v>
      </c>
      <c r="M8" s="2">
        <v>0.1388888888888889</v>
      </c>
      <c r="N8" s="3">
        <v>4.5599999999999996</v>
      </c>
      <c r="O8" s="3">
        <v>4.5</v>
      </c>
      <c r="P8" s="3">
        <v>4.51</v>
      </c>
      <c r="Q8" s="3">
        <f t="shared" si="1"/>
        <v>4.5233333333333325</v>
      </c>
      <c r="R8" s="6">
        <f t="shared" si="2"/>
        <v>0.22666666666666568</v>
      </c>
      <c r="S8">
        <f t="shared" si="3"/>
        <v>1.0527540729247475</v>
      </c>
      <c r="T8">
        <v>27</v>
      </c>
    </row>
    <row r="9" spans="1:27" x14ac:dyDescent="0.25">
      <c r="A9" t="s">
        <v>20</v>
      </c>
      <c r="B9" t="s">
        <v>18</v>
      </c>
      <c r="C9" t="s">
        <v>3</v>
      </c>
      <c r="D9">
        <v>36</v>
      </c>
      <c r="E9">
        <v>28.5</v>
      </c>
      <c r="F9" s="1">
        <v>44760</v>
      </c>
      <c r="G9" s="2">
        <v>0.82152777777777775</v>
      </c>
      <c r="H9" s="3">
        <v>4.41</v>
      </c>
      <c r="I9" s="3">
        <v>4.49</v>
      </c>
      <c r="J9" s="3">
        <v>4.4800000000000004</v>
      </c>
      <c r="K9" s="3">
        <f t="shared" si="0"/>
        <v>4.46</v>
      </c>
      <c r="L9" s="1">
        <v>44761</v>
      </c>
      <c r="M9" s="2">
        <v>0.6118055555555556</v>
      </c>
      <c r="N9" s="3">
        <v>4.62</v>
      </c>
      <c r="O9" s="3">
        <v>4.63</v>
      </c>
      <c r="P9" s="3">
        <v>4.4640000000000004</v>
      </c>
      <c r="Q9" s="3">
        <f t="shared" si="1"/>
        <v>4.5713333333333335</v>
      </c>
      <c r="R9" s="5">
        <f t="shared" si="2"/>
        <v>0.11133333333333351</v>
      </c>
      <c r="S9">
        <f t="shared" si="3"/>
        <v>1.0249626307922273</v>
      </c>
      <c r="T9">
        <v>28.5</v>
      </c>
    </row>
    <row r="10" spans="1:27" x14ac:dyDescent="0.25">
      <c r="A10" t="s">
        <v>20</v>
      </c>
      <c r="B10" t="s">
        <v>94</v>
      </c>
      <c r="C10" t="s">
        <v>3</v>
      </c>
      <c r="D10">
        <v>36</v>
      </c>
      <c r="E10">
        <v>30</v>
      </c>
      <c r="F10" s="1">
        <v>44779</v>
      </c>
      <c r="G10" s="2">
        <v>0.44930555555555557</v>
      </c>
      <c r="H10">
        <v>4.5599999999999996</v>
      </c>
      <c r="I10">
        <v>4.55</v>
      </c>
      <c r="J10">
        <v>4.5999999999999996</v>
      </c>
      <c r="K10" s="3">
        <f t="shared" si="0"/>
        <v>4.5699999999999994</v>
      </c>
      <c r="L10" s="1">
        <v>44778</v>
      </c>
      <c r="M10" s="2">
        <v>0.43124999999999997</v>
      </c>
      <c r="N10">
        <v>4.6500000000000004</v>
      </c>
      <c r="O10">
        <v>4.6100000000000003</v>
      </c>
      <c r="P10">
        <v>4.66</v>
      </c>
      <c r="Q10" s="3">
        <f t="shared" si="1"/>
        <v>4.6400000000000006</v>
      </c>
      <c r="R10" s="5">
        <f t="shared" si="2"/>
        <v>7.0000000000001172E-2</v>
      </c>
      <c r="S10" s="17">
        <f t="shared" si="3"/>
        <v>1.015317286652079</v>
      </c>
      <c r="T10">
        <v>30</v>
      </c>
    </row>
    <row r="11" spans="1:27" x14ac:dyDescent="0.25">
      <c r="A11" t="s">
        <v>20</v>
      </c>
      <c r="B11" t="s">
        <v>94</v>
      </c>
      <c r="C11" t="s">
        <v>3</v>
      </c>
      <c r="D11">
        <v>36</v>
      </c>
      <c r="E11">
        <v>31.5</v>
      </c>
      <c r="F11" s="1">
        <v>44793</v>
      </c>
      <c r="G11" s="2">
        <v>0.70347222222222217</v>
      </c>
      <c r="H11">
        <v>4.76</v>
      </c>
      <c r="I11">
        <v>4.76</v>
      </c>
      <c r="J11">
        <v>4.75</v>
      </c>
      <c r="K11" s="3">
        <f t="shared" si="0"/>
        <v>4.7566666666666668</v>
      </c>
      <c r="L11" s="1">
        <v>44794</v>
      </c>
      <c r="M11" s="2">
        <v>0.5444444444444444</v>
      </c>
      <c r="N11">
        <v>4.7300000000000004</v>
      </c>
      <c r="O11">
        <v>4.71</v>
      </c>
      <c r="P11">
        <v>4.72</v>
      </c>
      <c r="Q11" s="3">
        <f t="shared" si="1"/>
        <v>4.72</v>
      </c>
      <c r="R11" s="4">
        <f t="shared" si="2"/>
        <v>-3.6666666666667069E-2</v>
      </c>
      <c r="S11">
        <f t="shared" si="3"/>
        <v>0.99229152067273996</v>
      </c>
      <c r="T11">
        <v>31.5</v>
      </c>
    </row>
    <row r="12" spans="1:27" x14ac:dyDescent="0.25">
      <c r="A12" t="s">
        <v>21</v>
      </c>
      <c r="B12" t="s">
        <v>94</v>
      </c>
      <c r="C12" t="s">
        <v>3</v>
      </c>
      <c r="D12">
        <v>3</v>
      </c>
      <c r="E12">
        <v>27</v>
      </c>
      <c r="F12" s="1">
        <v>44749</v>
      </c>
      <c r="G12" s="2">
        <v>0.42083333333333334</v>
      </c>
      <c r="H12" s="3">
        <v>3.49</v>
      </c>
      <c r="I12" s="3">
        <v>3.54</v>
      </c>
      <c r="J12" s="3">
        <v>3.58</v>
      </c>
      <c r="K12" s="3">
        <f t="shared" si="0"/>
        <v>3.5366666666666666</v>
      </c>
      <c r="L12" s="1">
        <v>44746</v>
      </c>
      <c r="M12" s="2">
        <v>0.42430555555555555</v>
      </c>
      <c r="N12">
        <v>3.56</v>
      </c>
      <c r="O12">
        <v>3.55</v>
      </c>
      <c r="P12">
        <v>3.6</v>
      </c>
      <c r="Q12" s="3">
        <f t="shared" si="1"/>
        <v>3.57</v>
      </c>
      <c r="R12" s="5">
        <f t="shared" si="2"/>
        <v>3.3333333333333215E-2</v>
      </c>
      <c r="S12">
        <f t="shared" si="3"/>
        <v>1.0094250706880301</v>
      </c>
      <c r="T12">
        <v>27</v>
      </c>
    </row>
    <row r="13" spans="1:27" x14ac:dyDescent="0.25">
      <c r="A13" t="s">
        <v>21</v>
      </c>
      <c r="B13" t="s">
        <v>18</v>
      </c>
      <c r="C13" t="s">
        <v>3</v>
      </c>
      <c r="D13">
        <v>3</v>
      </c>
      <c r="E13">
        <v>28.5</v>
      </c>
      <c r="F13" s="1">
        <v>44761</v>
      </c>
      <c r="G13" s="2">
        <v>0.78888888888888886</v>
      </c>
      <c r="H13" s="3">
        <v>3.61</v>
      </c>
      <c r="I13" s="3">
        <v>3.64</v>
      </c>
      <c r="J13" s="3">
        <v>3.6</v>
      </c>
      <c r="K13" s="3">
        <f t="shared" si="0"/>
        <v>3.6166666666666667</v>
      </c>
      <c r="L13" s="1">
        <v>44762</v>
      </c>
      <c r="M13" s="2">
        <v>0.56874999999999998</v>
      </c>
      <c r="N13" s="3">
        <v>4.2300000000000004</v>
      </c>
      <c r="O13" s="3">
        <v>4.2300000000000004</v>
      </c>
      <c r="P13" s="3">
        <v>4.2300000000000004</v>
      </c>
      <c r="Q13" s="3">
        <f t="shared" si="1"/>
        <v>4.2300000000000004</v>
      </c>
      <c r="R13" s="7">
        <f t="shared" si="2"/>
        <v>0.61333333333333373</v>
      </c>
      <c r="S13">
        <f t="shared" si="3"/>
        <v>1.1695852534562212</v>
      </c>
      <c r="T13">
        <v>28.5</v>
      </c>
    </row>
    <row r="14" spans="1:27" x14ac:dyDescent="0.25">
      <c r="A14" t="s">
        <v>21</v>
      </c>
      <c r="B14" t="s">
        <v>94</v>
      </c>
      <c r="C14" t="s">
        <v>3</v>
      </c>
      <c r="D14">
        <v>3</v>
      </c>
      <c r="E14">
        <v>30</v>
      </c>
      <c r="F14" s="1">
        <v>44777</v>
      </c>
      <c r="G14" s="2">
        <v>0.65486111111111112</v>
      </c>
      <c r="H14">
        <v>4.53</v>
      </c>
      <c r="I14">
        <v>4.54</v>
      </c>
      <c r="J14">
        <v>4.49</v>
      </c>
      <c r="K14" s="3">
        <f t="shared" si="0"/>
        <v>4.5200000000000005</v>
      </c>
      <c r="L14" s="1">
        <v>44778</v>
      </c>
      <c r="M14" s="2">
        <v>0.4236111111111111</v>
      </c>
      <c r="N14">
        <v>4.58</v>
      </c>
      <c r="O14">
        <v>4.55</v>
      </c>
      <c r="P14">
        <v>4.53</v>
      </c>
      <c r="Q14" s="3">
        <f t="shared" si="1"/>
        <v>4.5533333333333337</v>
      </c>
      <c r="R14" s="5">
        <f t="shared" si="2"/>
        <v>3.3333333333333215E-2</v>
      </c>
      <c r="S14" s="17">
        <f t="shared" si="3"/>
        <v>1.0073746312684366</v>
      </c>
      <c r="T14">
        <v>30</v>
      </c>
    </row>
    <row r="15" spans="1:27" x14ac:dyDescent="0.25">
      <c r="A15" t="s">
        <v>21</v>
      </c>
      <c r="B15" t="s">
        <v>94</v>
      </c>
      <c r="C15" t="s">
        <v>3</v>
      </c>
      <c r="D15">
        <v>3</v>
      </c>
      <c r="E15">
        <v>31.5</v>
      </c>
      <c r="F15" s="1">
        <v>44793</v>
      </c>
      <c r="G15" s="2">
        <v>0.72152777777777777</v>
      </c>
      <c r="H15">
        <v>4.6500000000000004</v>
      </c>
      <c r="I15">
        <v>4.62</v>
      </c>
      <c r="J15">
        <v>4.63</v>
      </c>
      <c r="K15" s="3">
        <f t="shared" si="0"/>
        <v>4.6333333333333329</v>
      </c>
      <c r="L15" s="1">
        <v>44794</v>
      </c>
      <c r="M15" s="2">
        <v>0.55833333333333335</v>
      </c>
      <c r="N15">
        <v>4.6900000000000004</v>
      </c>
      <c r="O15">
        <v>4.66</v>
      </c>
      <c r="P15">
        <v>4.7</v>
      </c>
      <c r="Q15" s="3">
        <f t="shared" si="1"/>
        <v>4.6833333333333336</v>
      </c>
      <c r="R15" s="12">
        <f t="shared" si="2"/>
        <v>5.0000000000000711E-2</v>
      </c>
      <c r="S15">
        <f t="shared" si="3"/>
        <v>1.010791366906475</v>
      </c>
      <c r="T15">
        <v>31.5</v>
      </c>
    </row>
    <row r="16" spans="1:27" x14ac:dyDescent="0.25">
      <c r="A16" t="s">
        <v>22</v>
      </c>
      <c r="B16" t="s">
        <v>94</v>
      </c>
      <c r="C16" t="s">
        <v>3</v>
      </c>
      <c r="D16">
        <v>4</v>
      </c>
      <c r="E16">
        <v>27</v>
      </c>
      <c r="F16" s="1">
        <v>44745</v>
      </c>
      <c r="G16" s="2">
        <v>0.52916666666666667</v>
      </c>
      <c r="H16" s="3">
        <v>4.2699999999999996</v>
      </c>
      <c r="I16" s="3">
        <v>4.2699999999999996</v>
      </c>
      <c r="J16" s="3">
        <v>4.3</v>
      </c>
      <c r="K16" s="3">
        <f t="shared" si="0"/>
        <v>4.28</v>
      </c>
      <c r="L16" s="1">
        <v>44746</v>
      </c>
      <c r="M16" s="2">
        <v>0.4291666666666667</v>
      </c>
      <c r="N16">
        <v>4.47</v>
      </c>
      <c r="O16">
        <v>4.51</v>
      </c>
      <c r="P16">
        <v>4.51</v>
      </c>
      <c r="Q16" s="3">
        <f t="shared" si="1"/>
        <v>4.496666666666667</v>
      </c>
      <c r="R16" s="6">
        <f t="shared" si="2"/>
        <v>0.21666666666666679</v>
      </c>
      <c r="S16">
        <f t="shared" si="3"/>
        <v>1.0506230529595015</v>
      </c>
      <c r="T16">
        <v>27</v>
      </c>
    </row>
    <row r="17" spans="1:20" x14ac:dyDescent="0.25">
      <c r="A17" t="s">
        <v>22</v>
      </c>
      <c r="B17" t="s">
        <v>18</v>
      </c>
      <c r="C17" t="s">
        <v>3</v>
      </c>
      <c r="D17">
        <v>4</v>
      </c>
      <c r="E17">
        <v>28.5</v>
      </c>
      <c r="F17" s="1">
        <v>44762</v>
      </c>
      <c r="G17" s="2">
        <v>0.64652777777777781</v>
      </c>
      <c r="H17" s="3">
        <v>4.79</v>
      </c>
      <c r="I17" s="3">
        <v>4.78</v>
      </c>
      <c r="J17" s="3">
        <v>4.76</v>
      </c>
      <c r="K17" s="3">
        <f t="shared" si="0"/>
        <v>4.7766666666666664</v>
      </c>
      <c r="L17" s="1">
        <v>44763</v>
      </c>
      <c r="M17" s="2">
        <v>0.52847222222222223</v>
      </c>
      <c r="N17" s="3">
        <v>5.0199999999999996</v>
      </c>
      <c r="O17" s="3">
        <v>5.04</v>
      </c>
      <c r="P17" s="3">
        <v>4.99</v>
      </c>
      <c r="Q17" s="3">
        <f t="shared" si="1"/>
        <v>5.0166666666666666</v>
      </c>
      <c r="R17" s="6">
        <f t="shared" si="2"/>
        <v>0.24000000000000021</v>
      </c>
      <c r="S17">
        <f t="shared" si="3"/>
        <v>1.0502442428471739</v>
      </c>
      <c r="T17">
        <v>28.5</v>
      </c>
    </row>
    <row r="18" spans="1:20" x14ac:dyDescent="0.25">
      <c r="A18" t="s">
        <v>22</v>
      </c>
      <c r="B18" t="s">
        <v>94</v>
      </c>
      <c r="C18" t="s">
        <v>3</v>
      </c>
      <c r="D18">
        <v>4</v>
      </c>
      <c r="E18">
        <v>30</v>
      </c>
      <c r="F18" s="1">
        <v>44775</v>
      </c>
      <c r="G18" s="2">
        <v>0.80069444444444438</v>
      </c>
      <c r="H18">
        <v>5.2</v>
      </c>
      <c r="I18">
        <v>5.22</v>
      </c>
      <c r="J18">
        <v>5.16</v>
      </c>
      <c r="K18" s="3">
        <f t="shared" si="0"/>
        <v>5.1933333333333334</v>
      </c>
      <c r="L18" s="1">
        <v>44776</v>
      </c>
      <c r="M18" s="2">
        <v>0.54236111111111118</v>
      </c>
      <c r="N18">
        <v>5.24</v>
      </c>
      <c r="O18">
        <v>5.27</v>
      </c>
      <c r="P18">
        <v>5.26</v>
      </c>
      <c r="Q18" s="3">
        <f t="shared" si="1"/>
        <v>5.2566666666666668</v>
      </c>
      <c r="R18" s="5">
        <f t="shared" si="2"/>
        <v>6.3333333333333464E-2</v>
      </c>
      <c r="S18" s="17">
        <f t="shared" si="3"/>
        <v>1.0121951219512195</v>
      </c>
      <c r="T18">
        <v>30</v>
      </c>
    </row>
    <row r="19" spans="1:20" x14ac:dyDescent="0.25">
      <c r="A19" t="s">
        <v>22</v>
      </c>
      <c r="B19" t="s">
        <v>94</v>
      </c>
      <c r="C19" t="s">
        <v>3</v>
      </c>
      <c r="D19">
        <v>4</v>
      </c>
      <c r="E19">
        <v>31.5</v>
      </c>
      <c r="F19" s="1">
        <v>44790</v>
      </c>
      <c r="G19" s="2">
        <v>0.84861111111111109</v>
      </c>
      <c r="H19">
        <v>5.0599999999999996</v>
      </c>
      <c r="I19">
        <v>5.08</v>
      </c>
      <c r="J19">
        <v>5.0599999999999996</v>
      </c>
      <c r="K19" s="3">
        <f t="shared" si="0"/>
        <v>5.0666666666666664</v>
      </c>
      <c r="L19" s="1">
        <v>44791</v>
      </c>
      <c r="M19" s="2">
        <v>0.56319444444444444</v>
      </c>
      <c r="N19">
        <v>5.13</v>
      </c>
      <c r="O19">
        <v>5.0999999999999996</v>
      </c>
      <c r="P19">
        <v>5.0599999999999996</v>
      </c>
      <c r="Q19" s="3">
        <f t="shared" si="1"/>
        <v>5.0966666666666667</v>
      </c>
      <c r="R19" s="12">
        <f t="shared" si="2"/>
        <v>3.0000000000000249E-2</v>
      </c>
      <c r="S19">
        <f t="shared" si="3"/>
        <v>1.0059210526315789</v>
      </c>
      <c r="T19">
        <v>31.5</v>
      </c>
    </row>
    <row r="20" spans="1:20" x14ac:dyDescent="0.25">
      <c r="A20" t="s">
        <v>24</v>
      </c>
      <c r="B20" t="s">
        <v>94</v>
      </c>
      <c r="C20" t="s">
        <v>3</v>
      </c>
      <c r="D20">
        <v>49</v>
      </c>
      <c r="E20">
        <v>27</v>
      </c>
      <c r="F20" s="1">
        <v>44746</v>
      </c>
      <c r="G20" s="2">
        <v>0.19444444444444445</v>
      </c>
      <c r="H20" s="3">
        <v>4.3899999999999997</v>
      </c>
      <c r="I20" s="3">
        <v>4.3499999999999996</v>
      </c>
      <c r="J20" s="3">
        <v>4.34</v>
      </c>
      <c r="K20" s="3">
        <f t="shared" si="0"/>
        <v>4.3599999999999994</v>
      </c>
      <c r="L20" s="1">
        <v>44747</v>
      </c>
      <c r="M20" s="2">
        <v>0.45694444444444443</v>
      </c>
      <c r="N20" s="3">
        <v>4.38</v>
      </c>
      <c r="O20" s="3">
        <v>4.37</v>
      </c>
      <c r="P20" s="3">
        <v>4.38</v>
      </c>
      <c r="Q20" s="3">
        <f t="shared" si="1"/>
        <v>4.376666666666666</v>
      </c>
      <c r="R20" s="5">
        <f t="shared" si="2"/>
        <v>1.6666666666666607E-2</v>
      </c>
      <c r="S20">
        <f t="shared" si="3"/>
        <v>1.0038226299694188</v>
      </c>
      <c r="T20">
        <v>27</v>
      </c>
    </row>
    <row r="21" spans="1:20" x14ac:dyDescent="0.25">
      <c r="A21" t="s">
        <v>24</v>
      </c>
      <c r="B21" t="s">
        <v>18</v>
      </c>
      <c r="C21" t="s">
        <v>3</v>
      </c>
      <c r="D21">
        <v>49</v>
      </c>
      <c r="E21">
        <v>28.5</v>
      </c>
      <c r="F21" s="1">
        <v>44762</v>
      </c>
      <c r="G21" s="2">
        <v>0.67847222222222225</v>
      </c>
      <c r="H21" s="3">
        <v>4.4400000000000004</v>
      </c>
      <c r="I21" s="3">
        <v>4.4800000000000004</v>
      </c>
      <c r="J21" s="3">
        <v>4.49</v>
      </c>
      <c r="K21" s="3">
        <f t="shared" si="0"/>
        <v>4.4700000000000006</v>
      </c>
      <c r="L21" s="1">
        <v>44763</v>
      </c>
      <c r="M21" s="2">
        <v>0.55902777777777779</v>
      </c>
      <c r="N21" s="3">
        <v>4.8499999999999996</v>
      </c>
      <c r="O21" s="3">
        <v>4.8899999999999997</v>
      </c>
      <c r="P21" s="3">
        <v>4.8899999999999997</v>
      </c>
      <c r="Q21" s="3">
        <f t="shared" si="1"/>
        <v>4.876666666666666</v>
      </c>
      <c r="R21" s="7">
        <f t="shared" si="2"/>
        <v>0.4066666666666654</v>
      </c>
      <c r="S21">
        <f t="shared" si="3"/>
        <v>1.0909768829231914</v>
      </c>
      <c r="T21">
        <v>28.5</v>
      </c>
    </row>
    <row r="22" spans="1:20" x14ac:dyDescent="0.25">
      <c r="A22" t="s">
        <v>24</v>
      </c>
      <c r="B22" t="s">
        <v>94</v>
      </c>
      <c r="C22" t="s">
        <v>3</v>
      </c>
      <c r="D22">
        <v>49</v>
      </c>
      <c r="E22">
        <v>30</v>
      </c>
      <c r="F22" s="1">
        <v>44775</v>
      </c>
      <c r="G22" s="2">
        <v>0.81805555555555554</v>
      </c>
      <c r="H22">
        <v>4.0999999999999996</v>
      </c>
      <c r="I22">
        <v>4.04</v>
      </c>
      <c r="J22">
        <v>4.0199999999999996</v>
      </c>
      <c r="K22" s="3">
        <f t="shared" si="0"/>
        <v>4.0533333333333337</v>
      </c>
      <c r="L22" s="1">
        <v>44776</v>
      </c>
      <c r="M22" s="2">
        <v>0.5625</v>
      </c>
      <c r="N22">
        <v>4.62</v>
      </c>
      <c r="O22">
        <v>4.6399999999999997</v>
      </c>
      <c r="P22">
        <v>4.6500000000000004</v>
      </c>
      <c r="Q22" s="3">
        <f t="shared" si="1"/>
        <v>4.6366666666666667</v>
      </c>
      <c r="R22" s="7">
        <f t="shared" si="2"/>
        <v>0.58333333333333304</v>
      </c>
      <c r="S22" s="17">
        <f t="shared" si="3"/>
        <v>1.1439144736842104</v>
      </c>
      <c r="T22">
        <v>30</v>
      </c>
    </row>
    <row r="23" spans="1:20" x14ac:dyDescent="0.25">
      <c r="A23" t="s">
        <v>24</v>
      </c>
      <c r="B23" t="s">
        <v>94</v>
      </c>
      <c r="C23" t="s">
        <v>3</v>
      </c>
      <c r="D23">
        <v>49</v>
      </c>
      <c r="E23">
        <v>31.5</v>
      </c>
      <c r="F23" s="1">
        <v>44793</v>
      </c>
      <c r="G23" s="2">
        <v>0.68541666666666667</v>
      </c>
      <c r="H23">
        <v>4.18</v>
      </c>
      <c r="I23">
        <v>4.2</v>
      </c>
      <c r="J23">
        <v>4.22</v>
      </c>
      <c r="K23" s="3">
        <f t="shared" si="0"/>
        <v>4.1999999999999993</v>
      </c>
      <c r="L23" s="1">
        <v>44794</v>
      </c>
      <c r="M23" s="2">
        <v>0.52916666666666667</v>
      </c>
      <c r="N23">
        <v>4.32</v>
      </c>
      <c r="O23">
        <v>4.29</v>
      </c>
      <c r="P23">
        <v>4.28</v>
      </c>
      <c r="Q23" s="3">
        <f t="shared" si="1"/>
        <v>4.2966666666666669</v>
      </c>
      <c r="R23" s="12">
        <f t="shared" si="2"/>
        <v>9.6666666666667567E-2</v>
      </c>
      <c r="S23">
        <f t="shared" si="3"/>
        <v>1.0230158730158732</v>
      </c>
      <c r="T23">
        <v>31.5</v>
      </c>
    </row>
    <row r="24" spans="1:20" x14ac:dyDescent="0.25">
      <c r="A24" t="s">
        <v>25</v>
      </c>
      <c r="B24" t="s">
        <v>94</v>
      </c>
      <c r="C24" t="s">
        <v>3</v>
      </c>
      <c r="D24">
        <v>60</v>
      </c>
      <c r="E24">
        <v>27</v>
      </c>
      <c r="F24" s="1">
        <v>44746</v>
      </c>
      <c r="G24" s="2">
        <v>0.24791666666666667</v>
      </c>
      <c r="H24" s="3">
        <v>4.49</v>
      </c>
      <c r="I24" s="3">
        <v>4.47</v>
      </c>
      <c r="J24" s="3">
        <v>4.92</v>
      </c>
      <c r="K24" s="3">
        <f t="shared" si="0"/>
        <v>4.6266666666666669</v>
      </c>
      <c r="L24" s="1">
        <v>44747</v>
      </c>
      <c r="M24" s="2">
        <v>0.51041666666666663</v>
      </c>
      <c r="N24" s="3">
        <v>4.7699999999999996</v>
      </c>
      <c r="O24" s="3">
        <v>4.7</v>
      </c>
      <c r="P24" s="3">
        <v>4.7</v>
      </c>
      <c r="Q24" s="3">
        <f t="shared" si="1"/>
        <v>4.7233333333333327</v>
      </c>
      <c r="R24" s="5">
        <f t="shared" si="2"/>
        <v>9.666666666666579E-2</v>
      </c>
      <c r="S24">
        <f t="shared" si="3"/>
        <v>1.0208933717579249</v>
      </c>
      <c r="T24">
        <v>27</v>
      </c>
    </row>
    <row r="25" spans="1:20" x14ac:dyDescent="0.25">
      <c r="A25" t="s">
        <v>25</v>
      </c>
      <c r="B25" t="s">
        <v>18</v>
      </c>
      <c r="C25" t="s">
        <v>3</v>
      </c>
      <c r="D25">
        <v>60</v>
      </c>
      <c r="E25">
        <v>28.5</v>
      </c>
      <c r="F25" s="1">
        <v>44760</v>
      </c>
      <c r="G25" s="2">
        <v>0.8125</v>
      </c>
      <c r="H25" s="3">
        <v>4.3499999999999996</v>
      </c>
      <c r="I25" s="3">
        <v>4.3600000000000003</v>
      </c>
      <c r="J25" s="3">
        <v>4.28</v>
      </c>
      <c r="K25" s="3">
        <f t="shared" si="0"/>
        <v>4.330000000000001</v>
      </c>
      <c r="L25" s="1">
        <v>44761</v>
      </c>
      <c r="M25" s="2">
        <v>0.60416666666666663</v>
      </c>
      <c r="N25" s="3">
        <v>4.4000000000000004</v>
      </c>
      <c r="O25" s="3">
        <v>4.41</v>
      </c>
      <c r="P25" s="3">
        <v>4.38</v>
      </c>
      <c r="Q25" s="3">
        <f t="shared" si="1"/>
        <v>4.3966666666666674</v>
      </c>
      <c r="R25" s="5">
        <f t="shared" si="2"/>
        <v>6.666666666666643E-2</v>
      </c>
      <c r="S25">
        <f t="shared" si="3"/>
        <v>1.0153964588144726</v>
      </c>
      <c r="T25">
        <v>28.5</v>
      </c>
    </row>
    <row r="26" spans="1:20" x14ac:dyDescent="0.25">
      <c r="A26" t="s">
        <v>25</v>
      </c>
      <c r="B26" t="s">
        <v>94</v>
      </c>
      <c r="C26" t="s">
        <v>3</v>
      </c>
      <c r="D26">
        <v>60</v>
      </c>
      <c r="E26">
        <v>30</v>
      </c>
      <c r="F26" s="1">
        <v>44778</v>
      </c>
      <c r="G26" s="2">
        <v>0.44236111111111115</v>
      </c>
      <c r="H26">
        <v>4.76</v>
      </c>
      <c r="I26">
        <v>4.8</v>
      </c>
      <c r="J26">
        <v>4.84</v>
      </c>
      <c r="K26" s="3">
        <f t="shared" si="0"/>
        <v>4.8</v>
      </c>
      <c r="L26" s="1">
        <v>44776</v>
      </c>
      <c r="M26" s="2">
        <v>0.52777777777777779</v>
      </c>
      <c r="N26">
        <v>5.18</v>
      </c>
      <c r="O26">
        <v>5.19</v>
      </c>
      <c r="P26">
        <v>5.23</v>
      </c>
      <c r="Q26" s="3">
        <f t="shared" si="1"/>
        <v>5.2</v>
      </c>
      <c r="R26" s="7">
        <f t="shared" si="2"/>
        <v>0.40000000000000036</v>
      </c>
      <c r="S26" s="17">
        <f t="shared" si="3"/>
        <v>1.0833333333333335</v>
      </c>
      <c r="T26">
        <v>30</v>
      </c>
    </row>
    <row r="27" spans="1:20" x14ac:dyDescent="0.25">
      <c r="A27" t="s">
        <v>25</v>
      </c>
      <c r="B27" t="s">
        <v>94</v>
      </c>
      <c r="C27" t="s">
        <v>3</v>
      </c>
      <c r="D27">
        <v>60</v>
      </c>
      <c r="E27">
        <v>31.5</v>
      </c>
      <c r="F27" s="1">
        <v>44794</v>
      </c>
      <c r="G27" s="2">
        <v>0.58819444444444446</v>
      </c>
      <c r="H27">
        <v>4.9000000000000004</v>
      </c>
      <c r="I27">
        <v>4.87</v>
      </c>
      <c r="J27">
        <v>4.88</v>
      </c>
      <c r="K27" s="3">
        <f t="shared" si="0"/>
        <v>4.8833333333333329</v>
      </c>
      <c r="L27" s="1">
        <v>44792</v>
      </c>
      <c r="M27" s="2">
        <v>0.52430555555555558</v>
      </c>
      <c r="N27">
        <v>4.8899999999999997</v>
      </c>
      <c r="O27">
        <v>4.8600000000000003</v>
      </c>
      <c r="P27">
        <v>4.87</v>
      </c>
      <c r="Q27" s="3">
        <f t="shared" si="1"/>
        <v>4.873333333333334</v>
      </c>
      <c r="R27" s="4">
        <f t="shared" si="2"/>
        <v>-9.9999999999988987E-3</v>
      </c>
      <c r="S27">
        <f t="shared" si="3"/>
        <v>0.99795221843003434</v>
      </c>
      <c r="T27">
        <v>31.5</v>
      </c>
    </row>
    <row r="28" spans="1:20" x14ac:dyDescent="0.25">
      <c r="A28" t="s">
        <v>26</v>
      </c>
      <c r="B28" t="s">
        <v>94</v>
      </c>
      <c r="C28" t="s">
        <v>3</v>
      </c>
      <c r="D28">
        <v>8</v>
      </c>
      <c r="E28">
        <v>27</v>
      </c>
      <c r="F28" s="1">
        <v>44745</v>
      </c>
      <c r="G28" s="2">
        <v>4.7916666666666663E-2</v>
      </c>
      <c r="H28" s="3">
        <v>5.42</v>
      </c>
      <c r="I28" s="3">
        <v>5.37</v>
      </c>
      <c r="J28" s="3">
        <v>5.35</v>
      </c>
      <c r="K28" s="3">
        <f t="shared" si="0"/>
        <v>5.38</v>
      </c>
      <c r="L28" s="1">
        <v>44746</v>
      </c>
      <c r="M28" s="2">
        <v>0.44861111111111113</v>
      </c>
      <c r="N28">
        <v>5.6</v>
      </c>
      <c r="O28">
        <v>5.58</v>
      </c>
      <c r="P28">
        <v>5.59</v>
      </c>
      <c r="Q28" s="3">
        <f t="shared" si="1"/>
        <v>5.59</v>
      </c>
      <c r="R28" s="6">
        <f t="shared" si="2"/>
        <v>0.20999999999999996</v>
      </c>
      <c r="S28">
        <f t="shared" si="3"/>
        <v>1.0390334572490707</v>
      </c>
      <c r="T28">
        <v>27</v>
      </c>
    </row>
    <row r="29" spans="1:20" x14ac:dyDescent="0.25">
      <c r="A29" t="s">
        <v>26</v>
      </c>
      <c r="B29" t="s">
        <v>18</v>
      </c>
      <c r="C29" t="s">
        <v>3</v>
      </c>
      <c r="D29">
        <v>8</v>
      </c>
      <c r="E29">
        <v>28.5</v>
      </c>
      <c r="F29" s="1">
        <v>44760</v>
      </c>
      <c r="G29" s="2">
        <v>0.79305555555555562</v>
      </c>
      <c r="H29" s="3">
        <v>5.42</v>
      </c>
      <c r="I29" s="3">
        <v>5.47</v>
      </c>
      <c r="J29" s="3">
        <v>5.45</v>
      </c>
      <c r="K29" s="3">
        <f t="shared" si="0"/>
        <v>5.4466666666666663</v>
      </c>
      <c r="L29" s="1">
        <v>44761</v>
      </c>
      <c r="M29" s="2">
        <v>0.5854166666666667</v>
      </c>
      <c r="N29" s="3">
        <v>6.43</v>
      </c>
      <c r="O29" s="3">
        <v>6.44</v>
      </c>
      <c r="P29" s="3">
        <v>6.51</v>
      </c>
      <c r="Q29" s="3">
        <f t="shared" si="1"/>
        <v>6.4600000000000009</v>
      </c>
      <c r="R29" s="7">
        <f t="shared" si="2"/>
        <v>1.0133333333333345</v>
      </c>
      <c r="S29">
        <f t="shared" si="3"/>
        <v>1.1860465116279073</v>
      </c>
      <c r="T29">
        <v>28.5</v>
      </c>
    </row>
    <row r="30" spans="1:20" x14ac:dyDescent="0.25">
      <c r="A30" t="s">
        <v>26</v>
      </c>
      <c r="B30" t="s">
        <v>94</v>
      </c>
      <c r="C30" t="s">
        <v>3</v>
      </c>
      <c r="D30">
        <v>8</v>
      </c>
      <c r="E30">
        <v>30</v>
      </c>
      <c r="F30" s="1">
        <v>44774</v>
      </c>
      <c r="G30" s="2">
        <v>0.83750000000000002</v>
      </c>
      <c r="H30">
        <v>5.62</v>
      </c>
      <c r="I30">
        <v>5.65</v>
      </c>
      <c r="J30">
        <v>5.61</v>
      </c>
      <c r="K30" s="3">
        <f t="shared" si="0"/>
        <v>5.626666666666666</v>
      </c>
      <c r="L30" s="1">
        <v>44775</v>
      </c>
      <c r="M30" s="2">
        <v>0.58958333333333335</v>
      </c>
      <c r="N30">
        <v>5.69</v>
      </c>
      <c r="O30">
        <v>5.71</v>
      </c>
      <c r="P30">
        <v>5.76</v>
      </c>
      <c r="Q30" s="3">
        <f t="shared" si="1"/>
        <v>5.72</v>
      </c>
      <c r="R30" s="5">
        <f t="shared" si="2"/>
        <v>9.3333333333333712E-2</v>
      </c>
      <c r="S30" s="17">
        <f t="shared" si="3"/>
        <v>1.0165876777251186</v>
      </c>
      <c r="T30">
        <v>30</v>
      </c>
    </row>
    <row r="31" spans="1:20" x14ac:dyDescent="0.25">
      <c r="A31" t="s">
        <v>111</v>
      </c>
      <c r="B31" t="s">
        <v>94</v>
      </c>
      <c r="C31" t="s">
        <v>3</v>
      </c>
      <c r="D31">
        <v>61</v>
      </c>
      <c r="E31">
        <v>30</v>
      </c>
      <c r="F31" s="1">
        <v>44776</v>
      </c>
      <c r="G31" s="2">
        <v>0.76736111111111116</v>
      </c>
      <c r="H31">
        <v>5.68</v>
      </c>
      <c r="I31">
        <v>5.68</v>
      </c>
      <c r="J31">
        <v>5.68</v>
      </c>
      <c r="K31" s="3">
        <f t="shared" si="0"/>
        <v>5.68</v>
      </c>
      <c r="L31" s="1">
        <v>44777</v>
      </c>
      <c r="M31" s="2">
        <v>0.53055555555555556</v>
      </c>
      <c r="N31">
        <v>5.73</v>
      </c>
      <c r="O31">
        <v>5.74</v>
      </c>
      <c r="P31">
        <v>5.7</v>
      </c>
      <c r="Q31" s="3">
        <f t="shared" si="1"/>
        <v>5.7233333333333336</v>
      </c>
      <c r="R31" s="5">
        <f t="shared" si="2"/>
        <v>4.333333333333389E-2</v>
      </c>
      <c r="S31" s="17">
        <f t="shared" si="3"/>
        <v>1.0076291079812207</v>
      </c>
      <c r="T31">
        <v>30</v>
      </c>
    </row>
    <row r="32" spans="1:20" x14ac:dyDescent="0.25">
      <c r="A32" t="s">
        <v>27</v>
      </c>
      <c r="B32" t="s">
        <v>94</v>
      </c>
      <c r="C32" t="s">
        <v>3</v>
      </c>
      <c r="D32">
        <v>61</v>
      </c>
      <c r="E32">
        <v>27</v>
      </c>
      <c r="F32" s="1">
        <v>44746</v>
      </c>
      <c r="G32" s="2">
        <v>0.25416666666666665</v>
      </c>
      <c r="H32" s="3">
        <v>5.15</v>
      </c>
      <c r="I32" s="3">
        <v>5.12</v>
      </c>
      <c r="J32" s="3">
        <v>5.14</v>
      </c>
      <c r="K32" s="3">
        <f t="shared" si="0"/>
        <v>5.1366666666666667</v>
      </c>
      <c r="L32" s="1">
        <v>44747</v>
      </c>
      <c r="M32" s="2">
        <v>0.51388888888888895</v>
      </c>
      <c r="N32" s="3">
        <v>5.8</v>
      </c>
      <c r="O32" s="3">
        <v>5.79</v>
      </c>
      <c r="P32" s="3">
        <v>5.78</v>
      </c>
      <c r="Q32" s="3">
        <f t="shared" si="1"/>
        <v>5.79</v>
      </c>
      <c r="R32" s="7">
        <f t="shared" si="2"/>
        <v>0.65333333333333332</v>
      </c>
      <c r="S32">
        <f t="shared" si="3"/>
        <v>1.127190136275146</v>
      </c>
      <c r="T32">
        <v>27</v>
      </c>
    </row>
    <row r="33" spans="1:20" x14ac:dyDescent="0.25">
      <c r="A33" t="s">
        <v>27</v>
      </c>
      <c r="B33" t="s">
        <v>18</v>
      </c>
      <c r="C33" t="s">
        <v>3</v>
      </c>
      <c r="D33">
        <v>61</v>
      </c>
      <c r="E33">
        <v>28.5</v>
      </c>
      <c r="F33" s="1">
        <v>44759</v>
      </c>
      <c r="G33" s="2">
        <v>0.80208333333333337</v>
      </c>
      <c r="H33" s="3">
        <v>4.66</v>
      </c>
      <c r="I33" s="3">
        <v>4.57</v>
      </c>
      <c r="J33" s="3">
        <v>4.6399999999999997</v>
      </c>
      <c r="K33" s="3">
        <f t="shared" si="0"/>
        <v>4.623333333333334</v>
      </c>
      <c r="L33" s="1">
        <v>44760</v>
      </c>
      <c r="M33" s="2">
        <v>0.52430555555555558</v>
      </c>
      <c r="N33" s="3">
        <v>5.0199999999999996</v>
      </c>
      <c r="O33" s="3">
        <v>5.01</v>
      </c>
      <c r="P33" s="3">
        <v>5</v>
      </c>
      <c r="Q33" s="3">
        <f t="shared" si="1"/>
        <v>5.01</v>
      </c>
      <c r="R33" s="7">
        <f t="shared" si="2"/>
        <v>0.38666666666666583</v>
      </c>
      <c r="S33">
        <f t="shared" si="3"/>
        <v>1.0836337418889688</v>
      </c>
      <c r="T33">
        <v>28.5</v>
      </c>
    </row>
    <row r="34" spans="1:20" x14ac:dyDescent="0.25">
      <c r="A34" t="s">
        <v>27</v>
      </c>
      <c r="B34" t="s">
        <v>94</v>
      </c>
      <c r="C34" t="s">
        <v>3</v>
      </c>
      <c r="D34">
        <v>61</v>
      </c>
      <c r="E34">
        <v>31.5</v>
      </c>
      <c r="F34" s="1">
        <v>44795</v>
      </c>
      <c r="G34" s="2">
        <v>0.62777777777777777</v>
      </c>
      <c r="H34">
        <v>5.0599999999999996</v>
      </c>
      <c r="I34">
        <v>5.04</v>
      </c>
      <c r="J34">
        <v>5</v>
      </c>
      <c r="K34" s="3">
        <f t="shared" ref="K34:K65" si="4">AVERAGE(H34:J34)</f>
        <v>5.0333333333333332</v>
      </c>
      <c r="L34" s="1">
        <v>44794</v>
      </c>
      <c r="M34" s="2">
        <v>0.53263888888888888</v>
      </c>
      <c r="N34">
        <v>5.31</v>
      </c>
      <c r="O34">
        <v>5.28</v>
      </c>
      <c r="P34">
        <v>5.32</v>
      </c>
      <c r="Q34" s="3">
        <f t="shared" ref="Q34:Q65" si="5">AVERAGE(N34:P34)</f>
        <v>5.3033333333333337</v>
      </c>
      <c r="R34" s="7">
        <f t="shared" ref="R34:R65" si="6">Q34-K34</f>
        <v>0.27000000000000046</v>
      </c>
      <c r="S34">
        <f t="shared" ref="S34:S65" si="7">Q34/K34</f>
        <v>1.0536423841059603</v>
      </c>
      <c r="T34">
        <v>31.5</v>
      </c>
    </row>
    <row r="35" spans="1:20" x14ac:dyDescent="0.25">
      <c r="A35" t="s">
        <v>28</v>
      </c>
      <c r="B35" t="s">
        <v>94</v>
      </c>
      <c r="C35" t="s">
        <v>3</v>
      </c>
      <c r="D35">
        <v>7</v>
      </c>
      <c r="E35">
        <v>27</v>
      </c>
      <c r="F35" s="1">
        <v>44745</v>
      </c>
      <c r="G35" s="2">
        <v>4.3750000000000004E-2</v>
      </c>
      <c r="H35" s="3">
        <v>3.27</v>
      </c>
      <c r="I35" s="3">
        <v>3.18</v>
      </c>
      <c r="J35" s="3">
        <v>3.19</v>
      </c>
      <c r="K35" s="3">
        <f t="shared" si="4"/>
        <v>3.2133333333333334</v>
      </c>
      <c r="L35" s="1">
        <v>44746</v>
      </c>
      <c r="M35" s="2">
        <v>0.4465277777777778</v>
      </c>
      <c r="N35">
        <v>3.6</v>
      </c>
      <c r="O35">
        <v>3.64</v>
      </c>
      <c r="P35">
        <v>3.65</v>
      </c>
      <c r="Q35" s="3">
        <f t="shared" si="5"/>
        <v>3.6300000000000003</v>
      </c>
      <c r="R35" s="7">
        <f t="shared" si="6"/>
        <v>0.41666666666666696</v>
      </c>
      <c r="S35">
        <f t="shared" si="7"/>
        <v>1.1296680497925311</v>
      </c>
      <c r="T35">
        <v>27</v>
      </c>
    </row>
    <row r="36" spans="1:20" x14ac:dyDescent="0.25">
      <c r="A36" t="s">
        <v>28</v>
      </c>
      <c r="B36" t="s">
        <v>18</v>
      </c>
      <c r="C36" t="s">
        <v>3</v>
      </c>
      <c r="D36">
        <v>7</v>
      </c>
      <c r="E36">
        <v>28.5</v>
      </c>
      <c r="F36" s="1">
        <v>44761</v>
      </c>
      <c r="G36" s="2">
        <v>0.79375000000000007</v>
      </c>
      <c r="H36" s="3">
        <v>4.43</v>
      </c>
      <c r="I36" s="3">
        <v>4.4400000000000004</v>
      </c>
      <c r="J36" s="3">
        <v>4.45</v>
      </c>
      <c r="K36" s="3">
        <f t="shared" si="4"/>
        <v>4.4400000000000004</v>
      </c>
      <c r="L36" s="1">
        <v>44762</v>
      </c>
      <c r="M36" s="2">
        <v>0.57361111111111118</v>
      </c>
      <c r="N36" s="3">
        <v>4.83</v>
      </c>
      <c r="O36" s="3">
        <v>4.88</v>
      </c>
      <c r="P36" s="3">
        <v>4.87</v>
      </c>
      <c r="Q36" s="3">
        <f t="shared" si="5"/>
        <v>4.8600000000000003</v>
      </c>
      <c r="R36" s="7">
        <f t="shared" si="6"/>
        <v>0.41999999999999993</v>
      </c>
      <c r="S36">
        <f t="shared" si="7"/>
        <v>1.0945945945945945</v>
      </c>
      <c r="T36">
        <v>28.5</v>
      </c>
    </row>
    <row r="37" spans="1:20" x14ac:dyDescent="0.25">
      <c r="A37" t="s">
        <v>28</v>
      </c>
      <c r="B37" t="s">
        <v>94</v>
      </c>
      <c r="C37" t="s">
        <v>3</v>
      </c>
      <c r="D37">
        <v>7</v>
      </c>
      <c r="E37">
        <v>30</v>
      </c>
      <c r="F37" s="1">
        <v>44777</v>
      </c>
      <c r="G37" s="2">
        <v>0.66111111111111109</v>
      </c>
      <c r="H37">
        <v>4.4800000000000004</v>
      </c>
      <c r="I37">
        <v>4.54</v>
      </c>
      <c r="J37">
        <v>4.54</v>
      </c>
      <c r="K37" s="3">
        <f t="shared" si="4"/>
        <v>4.5199999999999996</v>
      </c>
      <c r="L37" s="1">
        <v>44778</v>
      </c>
      <c r="M37" s="2">
        <v>0.42777777777777781</v>
      </c>
      <c r="N37">
        <v>4.5</v>
      </c>
      <c r="O37">
        <v>4.51</v>
      </c>
      <c r="P37">
        <v>4.49</v>
      </c>
      <c r="Q37" s="3">
        <f t="shared" si="5"/>
        <v>4.5</v>
      </c>
      <c r="R37" s="4">
        <f t="shared" si="6"/>
        <v>-1.9999999999999574E-2</v>
      </c>
      <c r="S37" s="17">
        <f t="shared" si="7"/>
        <v>0.99557522123893816</v>
      </c>
      <c r="T37">
        <v>30</v>
      </c>
    </row>
    <row r="38" spans="1:20" x14ac:dyDescent="0.25">
      <c r="A38" t="s">
        <v>28</v>
      </c>
      <c r="B38" t="s">
        <v>94</v>
      </c>
      <c r="C38" t="s">
        <v>3</v>
      </c>
      <c r="D38">
        <v>7</v>
      </c>
      <c r="E38">
        <v>31.5</v>
      </c>
      <c r="F38" s="1">
        <v>44791</v>
      </c>
      <c r="G38" s="2">
        <v>0.75624999999999998</v>
      </c>
      <c r="H38">
        <v>4.43</v>
      </c>
      <c r="I38">
        <v>4.49</v>
      </c>
      <c r="J38">
        <v>4.46</v>
      </c>
      <c r="K38" s="3">
        <f t="shared" si="4"/>
        <v>4.46</v>
      </c>
      <c r="L38" s="1">
        <v>44792</v>
      </c>
      <c r="M38" s="2">
        <v>0.52152777777777781</v>
      </c>
      <c r="N38">
        <v>4.49</v>
      </c>
      <c r="O38">
        <v>4.4800000000000004</v>
      </c>
      <c r="P38">
        <v>4.51</v>
      </c>
      <c r="Q38" s="3">
        <f t="shared" si="5"/>
        <v>4.4933333333333332</v>
      </c>
      <c r="R38" s="12">
        <f t="shared" si="6"/>
        <v>3.3333333333333215E-2</v>
      </c>
      <c r="S38">
        <f t="shared" si="7"/>
        <v>1.007473841554559</v>
      </c>
      <c r="T38">
        <v>31.5</v>
      </c>
    </row>
    <row r="39" spans="1:20" x14ac:dyDescent="0.25">
      <c r="A39" t="s">
        <v>29</v>
      </c>
      <c r="B39" t="s">
        <v>94</v>
      </c>
      <c r="C39" t="s">
        <v>3</v>
      </c>
      <c r="D39">
        <v>53</v>
      </c>
      <c r="E39">
        <v>27</v>
      </c>
      <c r="F39" s="1">
        <v>44746</v>
      </c>
      <c r="G39" s="2">
        <v>0.21388888888888891</v>
      </c>
      <c r="H39" s="3">
        <v>3.81</v>
      </c>
      <c r="I39" s="3">
        <v>3.87</v>
      </c>
      <c r="J39" s="3">
        <v>3.82</v>
      </c>
      <c r="K39" s="3">
        <f t="shared" si="4"/>
        <v>3.8333333333333335</v>
      </c>
      <c r="L39" s="1">
        <v>44747</v>
      </c>
      <c r="M39" s="2">
        <v>0.4770833333333333</v>
      </c>
      <c r="N39" s="3">
        <v>3.89</v>
      </c>
      <c r="O39" s="3">
        <v>3.96</v>
      </c>
      <c r="P39" s="3">
        <v>3.89</v>
      </c>
      <c r="Q39" s="3">
        <f t="shared" si="5"/>
        <v>3.9133333333333336</v>
      </c>
      <c r="R39" s="5">
        <f t="shared" si="6"/>
        <v>8.0000000000000071E-2</v>
      </c>
      <c r="S39">
        <f t="shared" si="7"/>
        <v>1.0208695652173914</v>
      </c>
      <c r="T39">
        <v>27</v>
      </c>
    </row>
    <row r="40" spans="1:20" x14ac:dyDescent="0.25">
      <c r="A40" t="s">
        <v>31</v>
      </c>
      <c r="B40" t="s">
        <v>32</v>
      </c>
      <c r="C40" t="s">
        <v>3</v>
      </c>
      <c r="D40">
        <v>6</v>
      </c>
      <c r="E40">
        <v>27</v>
      </c>
      <c r="F40" s="1">
        <v>44745</v>
      </c>
      <c r="G40" s="2">
        <v>0.5395833333333333</v>
      </c>
      <c r="H40" s="3">
        <v>4.16</v>
      </c>
      <c r="I40" s="3">
        <v>4.1500000000000004</v>
      </c>
      <c r="J40" s="3">
        <v>4.1399999999999997</v>
      </c>
      <c r="K40" s="3">
        <f t="shared" si="4"/>
        <v>4.1499999999999995</v>
      </c>
      <c r="L40" s="1">
        <v>44746</v>
      </c>
      <c r="M40" s="2">
        <v>0.44027777777777777</v>
      </c>
      <c r="N40">
        <v>4.5599999999999996</v>
      </c>
      <c r="O40">
        <v>4.5199999999999996</v>
      </c>
      <c r="P40">
        <v>4.46</v>
      </c>
      <c r="Q40" s="3">
        <f t="shared" si="5"/>
        <v>4.5133333333333328</v>
      </c>
      <c r="R40" s="7">
        <f t="shared" si="6"/>
        <v>0.36333333333333329</v>
      </c>
      <c r="S40">
        <f t="shared" si="7"/>
        <v>1.0875502008032127</v>
      </c>
      <c r="T40">
        <v>27</v>
      </c>
    </row>
    <row r="41" spans="1:20" x14ac:dyDescent="0.25">
      <c r="A41" t="s">
        <v>31</v>
      </c>
      <c r="B41" t="s">
        <v>32</v>
      </c>
      <c r="C41" t="s">
        <v>3</v>
      </c>
      <c r="D41">
        <v>6</v>
      </c>
      <c r="E41">
        <v>28.5</v>
      </c>
      <c r="F41" s="1">
        <v>44762</v>
      </c>
      <c r="G41" s="2">
        <v>0.64027777777777783</v>
      </c>
      <c r="H41" s="3">
        <v>5.09</v>
      </c>
      <c r="I41" s="3">
        <v>5.0999999999999996</v>
      </c>
      <c r="J41" s="3">
        <v>5.16</v>
      </c>
      <c r="K41" s="3">
        <f t="shared" si="4"/>
        <v>5.1166666666666663</v>
      </c>
      <c r="L41" s="1">
        <v>44763</v>
      </c>
      <c r="M41" s="2">
        <v>0.52361111111111114</v>
      </c>
      <c r="N41" s="3">
        <v>5.48</v>
      </c>
      <c r="O41" s="3">
        <v>5.53</v>
      </c>
      <c r="P41" s="3">
        <v>5.57</v>
      </c>
      <c r="Q41" s="3">
        <f t="shared" si="5"/>
        <v>5.5266666666666673</v>
      </c>
      <c r="R41" s="7">
        <f t="shared" si="6"/>
        <v>0.41000000000000103</v>
      </c>
      <c r="S41">
        <f t="shared" si="7"/>
        <v>1.0801302931596093</v>
      </c>
      <c r="T41">
        <v>28.5</v>
      </c>
    </row>
    <row r="42" spans="1:20" x14ac:dyDescent="0.25">
      <c r="A42" t="s">
        <v>31</v>
      </c>
      <c r="B42" t="s">
        <v>32</v>
      </c>
      <c r="C42" t="s">
        <v>3</v>
      </c>
      <c r="D42">
        <v>6</v>
      </c>
      <c r="E42">
        <v>30</v>
      </c>
      <c r="F42" s="1">
        <v>44775</v>
      </c>
      <c r="G42" s="2">
        <v>0.81319444444444444</v>
      </c>
      <c r="H42">
        <v>5.16</v>
      </c>
      <c r="I42">
        <v>5.15</v>
      </c>
      <c r="J42">
        <v>5.18</v>
      </c>
      <c r="K42" s="3">
        <f t="shared" si="4"/>
        <v>5.1633333333333331</v>
      </c>
      <c r="L42" s="1">
        <v>44776</v>
      </c>
      <c r="M42" s="2">
        <v>0.55833333333333335</v>
      </c>
      <c r="N42">
        <v>5.29</v>
      </c>
      <c r="O42">
        <v>5.31</v>
      </c>
      <c r="P42">
        <v>5.3</v>
      </c>
      <c r="Q42" s="3">
        <f t="shared" si="5"/>
        <v>5.3</v>
      </c>
      <c r="R42" s="6">
        <f t="shared" si="6"/>
        <v>0.13666666666666671</v>
      </c>
      <c r="S42" s="17">
        <f t="shared" si="7"/>
        <v>1.026468689477082</v>
      </c>
      <c r="T42">
        <v>30</v>
      </c>
    </row>
    <row r="43" spans="1:20" x14ac:dyDescent="0.25">
      <c r="A43" t="s">
        <v>31</v>
      </c>
      <c r="B43" t="s">
        <v>32</v>
      </c>
      <c r="C43" t="s">
        <v>3</v>
      </c>
      <c r="D43">
        <v>6</v>
      </c>
      <c r="E43">
        <v>31.5</v>
      </c>
      <c r="F43" s="1">
        <v>44791</v>
      </c>
      <c r="G43" s="2">
        <v>0.76527777777777783</v>
      </c>
      <c r="H43">
        <v>5.32</v>
      </c>
      <c r="I43">
        <v>5.31</v>
      </c>
      <c r="J43">
        <v>5.34</v>
      </c>
      <c r="K43" s="3">
        <f t="shared" si="4"/>
        <v>5.3233333333333333</v>
      </c>
      <c r="L43" s="1">
        <v>44792</v>
      </c>
      <c r="M43" s="2">
        <v>0.53055555555555556</v>
      </c>
      <c r="N43">
        <v>5.4</v>
      </c>
      <c r="O43">
        <v>5.4</v>
      </c>
      <c r="P43">
        <v>5.34</v>
      </c>
      <c r="Q43" s="3">
        <f t="shared" si="5"/>
        <v>5.38</v>
      </c>
      <c r="R43" s="12">
        <f t="shared" si="6"/>
        <v>5.6666666666666643E-2</v>
      </c>
      <c r="S43">
        <f t="shared" si="7"/>
        <v>1.010644959298685</v>
      </c>
      <c r="T43">
        <v>31.5</v>
      </c>
    </row>
    <row r="44" spans="1:20" x14ac:dyDescent="0.25">
      <c r="A44" t="s">
        <v>33</v>
      </c>
      <c r="B44" t="s">
        <v>32</v>
      </c>
      <c r="C44" t="s">
        <v>3</v>
      </c>
      <c r="D44">
        <v>16</v>
      </c>
      <c r="E44">
        <v>27</v>
      </c>
      <c r="F44" s="1">
        <v>44749</v>
      </c>
      <c r="G44" s="2">
        <v>0.44236111111111115</v>
      </c>
      <c r="H44" s="3">
        <v>3.44</v>
      </c>
      <c r="I44" s="3">
        <v>3.43</v>
      </c>
      <c r="J44" s="3">
        <v>3.39</v>
      </c>
      <c r="K44" s="3">
        <f t="shared" si="4"/>
        <v>3.42</v>
      </c>
      <c r="L44" s="1">
        <v>44746</v>
      </c>
      <c r="M44" s="2">
        <v>0.4916666666666667</v>
      </c>
      <c r="N44">
        <v>3.4</v>
      </c>
      <c r="O44">
        <v>3.39</v>
      </c>
      <c r="P44">
        <v>3.4</v>
      </c>
      <c r="Q44" s="3">
        <f t="shared" si="5"/>
        <v>3.3966666666666665</v>
      </c>
      <c r="R44" s="4">
        <f t="shared" si="6"/>
        <v>-2.3333333333333428E-2</v>
      </c>
      <c r="S44">
        <f t="shared" si="7"/>
        <v>0.99317738791422994</v>
      </c>
      <c r="T44">
        <v>27</v>
      </c>
    </row>
    <row r="45" spans="1:20" x14ac:dyDescent="0.25">
      <c r="A45" t="s">
        <v>33</v>
      </c>
      <c r="B45" t="s">
        <v>32</v>
      </c>
      <c r="C45" t="s">
        <v>3</v>
      </c>
      <c r="D45">
        <v>16</v>
      </c>
      <c r="E45">
        <v>28.5</v>
      </c>
      <c r="F45" s="1">
        <v>44762</v>
      </c>
      <c r="G45" s="2">
        <v>0.66805555555555562</v>
      </c>
      <c r="H45" s="3">
        <v>3.86</v>
      </c>
      <c r="I45" s="3">
        <v>3.81</v>
      </c>
      <c r="J45" s="3">
        <v>3.83</v>
      </c>
      <c r="K45" s="3">
        <f t="shared" si="4"/>
        <v>3.8333333333333335</v>
      </c>
      <c r="L45" s="1">
        <v>44763</v>
      </c>
      <c r="M45" s="2">
        <v>0.5493055555555556</v>
      </c>
      <c r="N45" s="3">
        <v>4.0999999999999996</v>
      </c>
      <c r="O45" s="3">
        <v>4.16</v>
      </c>
      <c r="P45" s="3">
        <v>4.16</v>
      </c>
      <c r="Q45" s="3">
        <f t="shared" si="5"/>
        <v>4.1399999999999997</v>
      </c>
      <c r="R45" s="7">
        <f t="shared" si="6"/>
        <v>0.3066666666666662</v>
      </c>
      <c r="S45">
        <f t="shared" si="7"/>
        <v>1.0799999999999998</v>
      </c>
      <c r="T45">
        <v>28.5</v>
      </c>
    </row>
    <row r="46" spans="1:20" x14ac:dyDescent="0.25">
      <c r="A46" t="s">
        <v>33</v>
      </c>
      <c r="B46" t="s">
        <v>32</v>
      </c>
      <c r="C46" t="s">
        <v>3</v>
      </c>
      <c r="D46">
        <v>16</v>
      </c>
      <c r="E46">
        <v>30</v>
      </c>
      <c r="F46" s="1">
        <v>44775</v>
      </c>
      <c r="G46" s="2">
        <v>0.83194444444444438</v>
      </c>
      <c r="H46">
        <v>3.83</v>
      </c>
      <c r="I46">
        <v>3.78</v>
      </c>
      <c r="J46">
        <v>3.84</v>
      </c>
      <c r="K46" s="3">
        <f t="shared" si="4"/>
        <v>3.8166666666666664</v>
      </c>
      <c r="L46" s="1">
        <v>44776</v>
      </c>
      <c r="M46" s="2">
        <v>0.57500000000000007</v>
      </c>
      <c r="N46">
        <v>3.79</v>
      </c>
      <c r="O46">
        <v>3.75</v>
      </c>
      <c r="P46">
        <v>3.78</v>
      </c>
      <c r="Q46" s="3">
        <f t="shared" si="5"/>
        <v>3.7733333333333334</v>
      </c>
      <c r="R46" s="4">
        <f t="shared" si="6"/>
        <v>-4.3333333333333002E-2</v>
      </c>
      <c r="S46" s="17">
        <f t="shared" si="7"/>
        <v>0.98864628820960709</v>
      </c>
      <c r="T46">
        <v>30</v>
      </c>
    </row>
    <row r="47" spans="1:20" x14ac:dyDescent="0.25">
      <c r="A47" t="s">
        <v>33</v>
      </c>
      <c r="B47" t="s">
        <v>32</v>
      </c>
      <c r="C47" t="s">
        <v>3</v>
      </c>
      <c r="D47">
        <v>16</v>
      </c>
      <c r="E47">
        <v>31.5</v>
      </c>
      <c r="F47" s="1">
        <v>44791</v>
      </c>
      <c r="G47" s="2">
        <v>0.73611111111111116</v>
      </c>
      <c r="H47">
        <v>3.75</v>
      </c>
      <c r="I47">
        <v>3.76</v>
      </c>
      <c r="J47">
        <v>3.78</v>
      </c>
      <c r="K47" s="3">
        <f t="shared" si="4"/>
        <v>3.7633333333333332</v>
      </c>
      <c r="L47" s="1">
        <v>44792</v>
      </c>
      <c r="M47" s="2">
        <v>0.50208333333333333</v>
      </c>
      <c r="N47">
        <v>3.86</v>
      </c>
      <c r="O47">
        <v>3.8</v>
      </c>
      <c r="P47">
        <v>3.81</v>
      </c>
      <c r="Q47" s="3">
        <f t="shared" si="5"/>
        <v>3.8233333333333337</v>
      </c>
      <c r="R47" s="12">
        <f t="shared" si="6"/>
        <v>6.0000000000000497E-2</v>
      </c>
      <c r="S47">
        <f t="shared" si="7"/>
        <v>1.0159433126660764</v>
      </c>
      <c r="T47">
        <v>31.5</v>
      </c>
    </row>
    <row r="48" spans="1:20" x14ac:dyDescent="0.25">
      <c r="A48" t="s">
        <v>34</v>
      </c>
      <c r="B48" t="s">
        <v>32</v>
      </c>
      <c r="C48" t="s">
        <v>3</v>
      </c>
      <c r="D48">
        <v>32</v>
      </c>
      <c r="E48">
        <v>27</v>
      </c>
      <c r="F48" s="1">
        <v>44747</v>
      </c>
      <c r="G48" s="2">
        <v>0.31319444444444444</v>
      </c>
      <c r="H48" s="3">
        <v>5.05</v>
      </c>
      <c r="I48" s="3">
        <v>5.08</v>
      </c>
      <c r="J48" s="3">
        <v>5.12</v>
      </c>
      <c r="K48" s="3">
        <f t="shared" si="4"/>
        <v>5.083333333333333</v>
      </c>
      <c r="L48" s="1">
        <v>44748</v>
      </c>
      <c r="M48" s="2">
        <v>8.7500000000000008E-2</v>
      </c>
      <c r="N48" s="3">
        <v>5.96</v>
      </c>
      <c r="O48" s="3">
        <v>5.99</v>
      </c>
      <c r="P48" s="3">
        <v>5.94</v>
      </c>
      <c r="Q48" s="3">
        <f t="shared" si="5"/>
        <v>5.9633333333333338</v>
      </c>
      <c r="R48" s="7">
        <f t="shared" si="6"/>
        <v>0.88000000000000078</v>
      </c>
      <c r="S48">
        <f t="shared" si="7"/>
        <v>1.1731147540983609</v>
      </c>
      <c r="T48">
        <v>27</v>
      </c>
    </row>
    <row r="49" spans="1:20" x14ac:dyDescent="0.25">
      <c r="A49" t="s">
        <v>34</v>
      </c>
      <c r="B49" t="s">
        <v>32</v>
      </c>
      <c r="C49" t="s">
        <v>3</v>
      </c>
      <c r="D49">
        <v>32</v>
      </c>
      <c r="E49">
        <v>28.5</v>
      </c>
      <c r="F49" s="1">
        <v>30149</v>
      </c>
      <c r="G49" s="2">
        <v>0.81458333333333333</v>
      </c>
      <c r="H49" s="3">
        <v>5.08</v>
      </c>
      <c r="I49" s="3">
        <v>5.07</v>
      </c>
      <c r="J49" s="3">
        <v>5.08</v>
      </c>
      <c r="K49" s="3">
        <f t="shared" si="4"/>
        <v>5.0766666666666671</v>
      </c>
      <c r="L49" s="1">
        <v>44760</v>
      </c>
      <c r="M49" s="2">
        <v>0.53263888888888888</v>
      </c>
      <c r="N49" s="3">
        <v>5.14</v>
      </c>
      <c r="O49" s="3">
        <v>5.19</v>
      </c>
      <c r="P49" s="3">
        <v>5.16</v>
      </c>
      <c r="Q49" s="3">
        <f t="shared" si="5"/>
        <v>5.1633333333333331</v>
      </c>
      <c r="R49" s="5">
        <f t="shared" si="6"/>
        <v>8.6666666666666003E-2</v>
      </c>
      <c r="S49">
        <f t="shared" si="7"/>
        <v>1.0170715692711751</v>
      </c>
      <c r="T49">
        <v>28.5</v>
      </c>
    </row>
    <row r="50" spans="1:20" x14ac:dyDescent="0.25">
      <c r="A50" t="s">
        <v>34</v>
      </c>
      <c r="B50" t="s">
        <v>32</v>
      </c>
      <c r="C50" t="s">
        <v>3</v>
      </c>
      <c r="D50">
        <v>32</v>
      </c>
      <c r="E50">
        <v>30</v>
      </c>
      <c r="F50" s="1">
        <v>44776</v>
      </c>
      <c r="G50" s="2">
        <v>0.80902777777777779</v>
      </c>
      <c r="H50">
        <v>5.24</v>
      </c>
      <c r="I50">
        <v>5.26</v>
      </c>
      <c r="J50">
        <v>5.25</v>
      </c>
      <c r="K50" s="3">
        <f t="shared" si="4"/>
        <v>5.25</v>
      </c>
      <c r="L50" s="1">
        <v>44777</v>
      </c>
      <c r="M50" s="2">
        <v>0.58333333333333337</v>
      </c>
      <c r="N50">
        <v>5.54</v>
      </c>
      <c r="O50">
        <v>5.58</v>
      </c>
      <c r="P50">
        <v>5.51</v>
      </c>
      <c r="Q50" s="3">
        <f t="shared" si="5"/>
        <v>5.5433333333333339</v>
      </c>
      <c r="R50" s="6">
        <f t="shared" si="6"/>
        <v>0.29333333333333389</v>
      </c>
      <c r="S50" s="17">
        <f t="shared" si="7"/>
        <v>1.0558730158730161</v>
      </c>
      <c r="T50">
        <v>30</v>
      </c>
    </row>
    <row r="51" spans="1:20" x14ac:dyDescent="0.25">
      <c r="A51" t="s">
        <v>35</v>
      </c>
      <c r="B51" t="s">
        <v>32</v>
      </c>
      <c r="C51" t="s">
        <v>3</v>
      </c>
      <c r="D51">
        <v>62</v>
      </c>
      <c r="E51">
        <v>27</v>
      </c>
      <c r="F51" s="1">
        <v>44746</v>
      </c>
      <c r="G51" s="2">
        <v>0.2590277777777778</v>
      </c>
      <c r="H51" s="3">
        <v>4.47</v>
      </c>
      <c r="I51" s="3">
        <v>4.47</v>
      </c>
      <c r="J51" s="3">
        <v>4.53</v>
      </c>
      <c r="K51" s="3">
        <f t="shared" si="4"/>
        <v>4.4899999999999993</v>
      </c>
      <c r="L51" s="1">
        <v>44747</v>
      </c>
      <c r="M51" s="2">
        <v>0.51874999999999993</v>
      </c>
      <c r="N51" s="3">
        <v>4.91</v>
      </c>
      <c r="O51" s="3">
        <v>4.8899999999999997</v>
      </c>
      <c r="P51" s="3">
        <v>4.8899999999999997</v>
      </c>
      <c r="Q51" s="3">
        <f t="shared" si="5"/>
        <v>4.8966666666666674</v>
      </c>
      <c r="R51" s="7">
        <f t="shared" si="6"/>
        <v>0.40666666666666806</v>
      </c>
      <c r="S51">
        <f t="shared" si="7"/>
        <v>1.0905716406829995</v>
      </c>
      <c r="T51">
        <v>27</v>
      </c>
    </row>
    <row r="52" spans="1:20" x14ac:dyDescent="0.25">
      <c r="A52" t="s">
        <v>35</v>
      </c>
      <c r="B52" t="s">
        <v>32</v>
      </c>
      <c r="C52" t="s">
        <v>3</v>
      </c>
      <c r="D52">
        <v>62</v>
      </c>
      <c r="E52">
        <v>28.5</v>
      </c>
      <c r="F52" s="1">
        <v>44761</v>
      </c>
      <c r="G52" s="2">
        <v>0.76180555555555562</v>
      </c>
      <c r="H52" s="3">
        <v>4.18</v>
      </c>
      <c r="I52" s="3">
        <v>4.22</v>
      </c>
      <c r="J52" s="3">
        <v>4.21</v>
      </c>
      <c r="K52" s="3">
        <f t="shared" si="4"/>
        <v>4.2033333333333331</v>
      </c>
      <c r="L52" s="1">
        <v>44762</v>
      </c>
      <c r="M52" s="2">
        <v>0.54652777777777783</v>
      </c>
      <c r="N52" s="3">
        <v>4.53</v>
      </c>
      <c r="O52" s="3">
        <v>4.57</v>
      </c>
      <c r="P52" s="3">
        <v>4.57</v>
      </c>
      <c r="Q52" s="3">
        <f t="shared" si="5"/>
        <v>4.5566666666666675</v>
      </c>
      <c r="R52" s="7">
        <f t="shared" si="6"/>
        <v>0.35333333333333439</v>
      </c>
      <c r="S52">
        <f t="shared" si="7"/>
        <v>1.0840602696272801</v>
      </c>
      <c r="T52">
        <v>28.5</v>
      </c>
    </row>
    <row r="53" spans="1:20" x14ac:dyDescent="0.25">
      <c r="A53" t="s">
        <v>35</v>
      </c>
      <c r="B53" t="s">
        <v>32</v>
      </c>
      <c r="C53" t="s">
        <v>3</v>
      </c>
      <c r="D53">
        <v>62</v>
      </c>
      <c r="E53">
        <v>30</v>
      </c>
      <c r="F53" s="1">
        <v>44776</v>
      </c>
      <c r="G53" s="2">
        <v>0.78472222222222221</v>
      </c>
      <c r="H53">
        <v>5.01</v>
      </c>
      <c r="I53">
        <v>5.03</v>
      </c>
      <c r="J53">
        <v>4.99</v>
      </c>
      <c r="K53" s="3">
        <f t="shared" si="4"/>
        <v>5.01</v>
      </c>
      <c r="L53" s="1">
        <v>44777</v>
      </c>
      <c r="M53" s="2">
        <v>0.55833333333333335</v>
      </c>
      <c r="N53">
        <v>5.01</v>
      </c>
      <c r="O53">
        <v>5.0199999999999996</v>
      </c>
      <c r="P53">
        <v>5.03</v>
      </c>
      <c r="Q53" s="3">
        <f t="shared" si="5"/>
        <v>5.0199999999999996</v>
      </c>
      <c r="R53" s="5">
        <f t="shared" si="6"/>
        <v>9.9999999999997868E-3</v>
      </c>
      <c r="S53" s="17">
        <f t="shared" si="7"/>
        <v>1.001996007984032</v>
      </c>
      <c r="T53">
        <v>30</v>
      </c>
    </row>
    <row r="54" spans="1:20" x14ac:dyDescent="0.25">
      <c r="A54" t="s">
        <v>35</v>
      </c>
      <c r="B54" t="s">
        <v>32</v>
      </c>
      <c r="C54" t="s">
        <v>3</v>
      </c>
      <c r="D54">
        <v>62</v>
      </c>
      <c r="E54">
        <v>31.5</v>
      </c>
      <c r="F54" s="1">
        <v>44793</v>
      </c>
      <c r="G54" s="2">
        <v>0.7402777777777777</v>
      </c>
      <c r="H54">
        <v>4.43</v>
      </c>
      <c r="I54">
        <v>4.47</v>
      </c>
      <c r="J54">
        <v>4.46</v>
      </c>
      <c r="K54" s="3">
        <f t="shared" si="4"/>
        <v>4.4533333333333331</v>
      </c>
      <c r="L54" s="1">
        <v>44794</v>
      </c>
      <c r="M54" s="2">
        <v>0.57777777777777783</v>
      </c>
      <c r="N54">
        <v>4.51</v>
      </c>
      <c r="O54">
        <v>4.57</v>
      </c>
      <c r="P54">
        <v>4.54</v>
      </c>
      <c r="Q54" s="3">
        <f t="shared" si="5"/>
        <v>4.54</v>
      </c>
      <c r="R54" s="12">
        <f t="shared" si="6"/>
        <v>8.6666666666666892E-2</v>
      </c>
      <c r="S54">
        <f t="shared" si="7"/>
        <v>1.0194610778443114</v>
      </c>
      <c r="T54">
        <v>31.5</v>
      </c>
    </row>
    <row r="55" spans="1:20" x14ac:dyDescent="0.25">
      <c r="A55" t="s">
        <v>36</v>
      </c>
      <c r="B55" t="s">
        <v>32</v>
      </c>
      <c r="C55" t="s">
        <v>3</v>
      </c>
      <c r="D55">
        <v>59</v>
      </c>
      <c r="E55">
        <v>27</v>
      </c>
      <c r="F55" s="1">
        <v>44746</v>
      </c>
      <c r="G55" s="2">
        <v>0.24305555555555555</v>
      </c>
      <c r="H55" s="3">
        <v>3.78</v>
      </c>
      <c r="I55" s="3">
        <v>3.74</v>
      </c>
      <c r="J55" s="3">
        <v>3.73</v>
      </c>
      <c r="K55" s="3">
        <f t="shared" si="4"/>
        <v>3.75</v>
      </c>
      <c r="L55" s="1">
        <v>44747</v>
      </c>
      <c r="M55" s="2">
        <v>0.50624999999999998</v>
      </c>
      <c r="N55" s="3">
        <v>4.08</v>
      </c>
      <c r="O55" s="3">
        <v>4.12</v>
      </c>
      <c r="P55" s="3">
        <v>4.13</v>
      </c>
      <c r="Q55" s="3">
        <f t="shared" si="5"/>
        <v>4.1099999999999994</v>
      </c>
      <c r="R55" s="7">
        <f t="shared" si="6"/>
        <v>0.35999999999999943</v>
      </c>
      <c r="S55">
        <f t="shared" si="7"/>
        <v>1.0959999999999999</v>
      </c>
      <c r="T55">
        <v>27</v>
      </c>
    </row>
    <row r="56" spans="1:20" x14ac:dyDescent="0.25">
      <c r="A56" t="s">
        <v>36</v>
      </c>
      <c r="B56" t="s">
        <v>32</v>
      </c>
      <c r="C56" t="s">
        <v>3</v>
      </c>
      <c r="D56">
        <v>59</v>
      </c>
      <c r="E56">
        <v>28.5</v>
      </c>
      <c r="F56" s="1">
        <v>44762</v>
      </c>
      <c r="G56" s="2">
        <v>0.64861111111111114</v>
      </c>
      <c r="H56" s="3">
        <v>4.6399999999999997</v>
      </c>
      <c r="I56" s="3">
        <v>4.67</v>
      </c>
      <c r="J56" s="3">
        <v>4.63</v>
      </c>
      <c r="K56" s="3">
        <f t="shared" si="4"/>
        <v>4.6466666666666656</v>
      </c>
      <c r="L56" s="1">
        <v>44763</v>
      </c>
      <c r="M56" s="2">
        <v>0.53333333333333333</v>
      </c>
      <c r="N56" s="3">
        <v>5.5</v>
      </c>
      <c r="O56" s="3">
        <v>5.51</v>
      </c>
      <c r="P56" s="3">
        <v>5.55</v>
      </c>
      <c r="Q56" s="3">
        <f t="shared" si="5"/>
        <v>5.52</v>
      </c>
      <c r="R56" s="7">
        <f t="shared" si="6"/>
        <v>0.87333333333333396</v>
      </c>
      <c r="S56">
        <f t="shared" si="7"/>
        <v>1.1879483500717363</v>
      </c>
      <c r="T56">
        <v>28.5</v>
      </c>
    </row>
    <row r="57" spans="1:20" x14ac:dyDescent="0.25">
      <c r="A57" t="s">
        <v>36</v>
      </c>
      <c r="B57" t="s">
        <v>32</v>
      </c>
      <c r="C57" t="s">
        <v>3</v>
      </c>
      <c r="D57">
        <v>59</v>
      </c>
      <c r="E57">
        <v>30</v>
      </c>
      <c r="F57" s="1">
        <v>44778</v>
      </c>
      <c r="G57" s="2">
        <v>0.43958333333333338</v>
      </c>
      <c r="H57">
        <v>4.99</v>
      </c>
      <c r="I57">
        <v>4.95</v>
      </c>
      <c r="J57">
        <v>4.9400000000000004</v>
      </c>
      <c r="K57" s="3">
        <f t="shared" si="4"/>
        <v>4.9600000000000009</v>
      </c>
      <c r="L57" s="1">
        <v>44776</v>
      </c>
      <c r="M57" s="2">
        <v>0.5180555555555556</v>
      </c>
      <c r="N57">
        <v>4.93</v>
      </c>
      <c r="O57">
        <v>4.95</v>
      </c>
      <c r="P57">
        <v>4.9400000000000004</v>
      </c>
      <c r="Q57" s="3">
        <f t="shared" si="5"/>
        <v>4.9400000000000004</v>
      </c>
      <c r="R57" s="4">
        <f t="shared" si="6"/>
        <v>-2.0000000000000462E-2</v>
      </c>
      <c r="S57" s="17">
        <f t="shared" si="7"/>
        <v>0.99596774193548376</v>
      </c>
      <c r="T57">
        <v>30</v>
      </c>
    </row>
    <row r="58" spans="1:20" x14ac:dyDescent="0.25">
      <c r="A58" t="s">
        <v>37</v>
      </c>
      <c r="B58" t="s">
        <v>32</v>
      </c>
      <c r="C58" t="s">
        <v>3</v>
      </c>
      <c r="D58">
        <v>20</v>
      </c>
      <c r="E58">
        <v>27</v>
      </c>
      <c r="F58" s="1">
        <v>44747</v>
      </c>
      <c r="G58" s="2">
        <v>0.26666666666666666</v>
      </c>
      <c r="H58" s="3">
        <v>4.63</v>
      </c>
      <c r="I58" s="3">
        <v>4.63</v>
      </c>
      <c r="J58" s="3">
        <v>4.55</v>
      </c>
      <c r="K58" s="3">
        <f t="shared" si="4"/>
        <v>4.6033333333333326</v>
      </c>
      <c r="L58" s="1">
        <v>44748</v>
      </c>
      <c r="M58" s="2">
        <v>12.58</v>
      </c>
      <c r="N58" s="3">
        <v>5.01</v>
      </c>
      <c r="O58" s="3">
        <v>5.05</v>
      </c>
      <c r="P58" s="3">
        <v>5.0599999999999996</v>
      </c>
      <c r="Q58" s="3">
        <f t="shared" si="5"/>
        <v>5.0399999999999991</v>
      </c>
      <c r="R58" s="7">
        <f t="shared" si="6"/>
        <v>0.43666666666666654</v>
      </c>
      <c r="S58">
        <f t="shared" si="7"/>
        <v>1.0948587979724838</v>
      </c>
      <c r="T58">
        <v>27</v>
      </c>
    </row>
    <row r="59" spans="1:20" x14ac:dyDescent="0.25">
      <c r="A59" t="s">
        <v>37</v>
      </c>
      <c r="B59" t="s">
        <v>32</v>
      </c>
      <c r="C59" t="s">
        <v>3</v>
      </c>
      <c r="D59">
        <v>20</v>
      </c>
      <c r="E59">
        <v>28.5</v>
      </c>
      <c r="F59" s="1">
        <v>44762</v>
      </c>
      <c r="G59" s="2">
        <v>0.69027777777777777</v>
      </c>
      <c r="H59" s="3">
        <v>4.2300000000000004</v>
      </c>
      <c r="I59" s="3">
        <v>4.17</v>
      </c>
      <c r="J59" s="3">
        <v>4.26</v>
      </c>
      <c r="K59" s="3">
        <f t="shared" si="4"/>
        <v>4.22</v>
      </c>
      <c r="L59" s="1">
        <v>44763</v>
      </c>
      <c r="M59" s="2">
        <v>0.5708333333333333</v>
      </c>
      <c r="N59" s="3">
        <v>4.41</v>
      </c>
      <c r="O59" s="3">
        <v>4.4800000000000004</v>
      </c>
      <c r="P59" s="3">
        <v>4.46</v>
      </c>
      <c r="Q59" s="3">
        <f t="shared" si="5"/>
        <v>4.45</v>
      </c>
      <c r="R59" s="6">
        <f t="shared" si="6"/>
        <v>0.23000000000000043</v>
      </c>
      <c r="S59">
        <f t="shared" si="7"/>
        <v>1.0545023696682465</v>
      </c>
      <c r="T59">
        <v>28.5</v>
      </c>
    </row>
    <row r="60" spans="1:20" x14ac:dyDescent="0.25">
      <c r="A60" t="s">
        <v>37</v>
      </c>
      <c r="B60" t="s">
        <v>32</v>
      </c>
      <c r="C60" t="s">
        <v>3</v>
      </c>
      <c r="D60">
        <v>20</v>
      </c>
      <c r="E60">
        <v>30</v>
      </c>
      <c r="F60" s="1">
        <v>44774</v>
      </c>
      <c r="G60" s="2">
        <v>0.85277777777777775</v>
      </c>
      <c r="H60">
        <v>4.6100000000000003</v>
      </c>
      <c r="I60">
        <v>4.63</v>
      </c>
      <c r="J60">
        <v>4.63</v>
      </c>
      <c r="K60" s="3">
        <f t="shared" si="4"/>
        <v>4.623333333333334</v>
      </c>
      <c r="L60" s="1">
        <v>44775</v>
      </c>
      <c r="M60" s="2">
        <v>0.60347222222222219</v>
      </c>
      <c r="N60">
        <v>5.03</v>
      </c>
      <c r="O60">
        <v>5.0199999999999996</v>
      </c>
      <c r="P60">
        <v>4.97</v>
      </c>
      <c r="Q60" s="3">
        <f t="shared" si="5"/>
        <v>5.0066666666666668</v>
      </c>
      <c r="R60" s="7">
        <f t="shared" si="6"/>
        <v>0.38333333333333286</v>
      </c>
      <c r="S60" s="17">
        <f t="shared" si="7"/>
        <v>1.0829127613554432</v>
      </c>
      <c r="T60">
        <v>30</v>
      </c>
    </row>
    <row r="61" spans="1:20" x14ac:dyDescent="0.25">
      <c r="A61" t="s">
        <v>37</v>
      </c>
      <c r="B61" t="s">
        <v>32</v>
      </c>
      <c r="C61" t="s">
        <v>3</v>
      </c>
      <c r="D61">
        <v>20</v>
      </c>
      <c r="E61">
        <v>31.5</v>
      </c>
      <c r="F61" s="1">
        <v>44795</v>
      </c>
      <c r="G61" s="2">
        <v>0.63263888888888886</v>
      </c>
      <c r="H61">
        <v>4.79</v>
      </c>
      <c r="I61">
        <v>4.8099999999999996</v>
      </c>
      <c r="J61">
        <v>4.8499999999999996</v>
      </c>
      <c r="K61" s="3">
        <f t="shared" si="4"/>
        <v>4.8166666666666664</v>
      </c>
      <c r="L61" s="1">
        <v>44794</v>
      </c>
      <c r="M61" s="2">
        <v>0.54027777777777775</v>
      </c>
      <c r="N61">
        <v>4.59</v>
      </c>
      <c r="O61">
        <v>4.66</v>
      </c>
      <c r="P61">
        <v>4.6399999999999997</v>
      </c>
      <c r="Q61" s="3">
        <f t="shared" si="5"/>
        <v>4.63</v>
      </c>
      <c r="R61" s="9">
        <f t="shared" si="6"/>
        <v>-0.18666666666666654</v>
      </c>
      <c r="S61">
        <f t="shared" si="7"/>
        <v>0.9612456747404845</v>
      </c>
      <c r="T61">
        <v>31.5</v>
      </c>
    </row>
    <row r="62" spans="1:20" x14ac:dyDescent="0.25">
      <c r="A62" t="s">
        <v>38</v>
      </c>
      <c r="B62" t="s">
        <v>32</v>
      </c>
      <c r="C62" t="s">
        <v>3</v>
      </c>
      <c r="D62">
        <v>10</v>
      </c>
      <c r="E62">
        <v>27</v>
      </c>
      <c r="F62" s="1">
        <v>44749</v>
      </c>
      <c r="G62" s="2">
        <v>0.4236111111111111</v>
      </c>
      <c r="H62" s="3">
        <v>3.7</v>
      </c>
      <c r="I62" s="3">
        <v>3.68</v>
      </c>
      <c r="J62" s="3">
        <v>3.68</v>
      </c>
      <c r="K62" s="3">
        <f t="shared" si="4"/>
        <v>3.686666666666667</v>
      </c>
      <c r="L62" s="1">
        <v>44746</v>
      </c>
      <c r="M62" s="2">
        <v>0.4597222222222222</v>
      </c>
      <c r="N62" s="3">
        <v>4</v>
      </c>
      <c r="O62" s="3">
        <v>4</v>
      </c>
      <c r="P62">
        <v>4.04</v>
      </c>
      <c r="Q62" s="3">
        <f t="shared" si="5"/>
        <v>4.0133333333333328</v>
      </c>
      <c r="R62" s="7">
        <f t="shared" si="6"/>
        <v>0.32666666666666577</v>
      </c>
      <c r="S62">
        <f t="shared" si="7"/>
        <v>1.0886075949367087</v>
      </c>
      <c r="T62">
        <v>27</v>
      </c>
    </row>
    <row r="63" spans="1:20" x14ac:dyDescent="0.25">
      <c r="A63" t="s">
        <v>38</v>
      </c>
      <c r="B63" t="s">
        <v>32</v>
      </c>
      <c r="C63" t="s">
        <v>3</v>
      </c>
      <c r="D63">
        <v>10</v>
      </c>
      <c r="E63">
        <v>28.5</v>
      </c>
      <c r="F63" s="1">
        <v>44763</v>
      </c>
      <c r="G63" s="2">
        <v>0.67499999999999993</v>
      </c>
      <c r="H63" s="3">
        <v>4.6100000000000003</v>
      </c>
      <c r="I63" s="3">
        <v>4.5599999999999996</v>
      </c>
      <c r="J63" s="3">
        <v>4.62</v>
      </c>
      <c r="K63" s="3">
        <f t="shared" si="4"/>
        <v>4.5966666666666667</v>
      </c>
      <c r="L63" s="1">
        <v>44764</v>
      </c>
      <c r="M63" s="2">
        <v>0.43333333333333335</v>
      </c>
      <c r="N63" s="3">
        <v>4.83</v>
      </c>
      <c r="O63" s="3">
        <v>4.83</v>
      </c>
      <c r="P63" s="3">
        <v>4.8099999999999996</v>
      </c>
      <c r="Q63" s="3">
        <f t="shared" si="5"/>
        <v>4.8233333333333333</v>
      </c>
      <c r="R63" s="6">
        <f t="shared" si="6"/>
        <v>0.22666666666666657</v>
      </c>
      <c r="S63">
        <f t="shared" si="7"/>
        <v>1.0493110949963742</v>
      </c>
      <c r="T63">
        <v>28.5</v>
      </c>
    </row>
    <row r="64" spans="1:20" x14ac:dyDescent="0.25">
      <c r="A64" s="2" t="s">
        <v>38</v>
      </c>
      <c r="B64" t="s">
        <v>32</v>
      </c>
      <c r="C64" t="s">
        <v>3</v>
      </c>
      <c r="D64">
        <v>10</v>
      </c>
      <c r="E64">
        <v>30</v>
      </c>
      <c r="F64" s="1">
        <v>44776</v>
      </c>
      <c r="G64" s="2">
        <v>0.77222222222222225</v>
      </c>
      <c r="H64">
        <v>4.75</v>
      </c>
      <c r="I64">
        <v>4.7699999999999996</v>
      </c>
      <c r="J64">
        <v>4.72</v>
      </c>
      <c r="K64" s="3">
        <f t="shared" si="4"/>
        <v>4.7466666666666661</v>
      </c>
      <c r="L64" s="1">
        <v>44777</v>
      </c>
      <c r="M64" s="2">
        <v>0.53333333333333333</v>
      </c>
      <c r="N64">
        <v>4.8099999999999996</v>
      </c>
      <c r="O64">
        <v>4.8</v>
      </c>
      <c r="P64">
        <v>4.78</v>
      </c>
      <c r="Q64" s="3">
        <f t="shared" si="5"/>
        <v>4.7966666666666669</v>
      </c>
      <c r="R64" s="5">
        <f t="shared" si="6"/>
        <v>5.0000000000000711E-2</v>
      </c>
      <c r="S64" s="17">
        <f t="shared" si="7"/>
        <v>1.0105337078651686</v>
      </c>
      <c r="T64">
        <v>30</v>
      </c>
    </row>
    <row r="65" spans="1:20" x14ac:dyDescent="0.25">
      <c r="A65" t="s">
        <v>38</v>
      </c>
      <c r="B65" t="s">
        <v>32</v>
      </c>
      <c r="C65" t="s">
        <v>3</v>
      </c>
      <c r="D65">
        <v>10</v>
      </c>
      <c r="E65">
        <v>31.5</v>
      </c>
      <c r="F65" s="1">
        <v>44789</v>
      </c>
      <c r="G65" s="2">
        <v>0.86875000000000002</v>
      </c>
      <c r="H65">
        <v>4.3</v>
      </c>
      <c r="I65">
        <v>4.28</v>
      </c>
      <c r="J65">
        <v>4.2699999999999996</v>
      </c>
      <c r="K65" s="3">
        <f t="shared" si="4"/>
        <v>4.2833333333333332</v>
      </c>
      <c r="L65" s="1">
        <v>44790</v>
      </c>
      <c r="M65" s="2">
        <v>0.61458333333333337</v>
      </c>
      <c r="N65">
        <v>4.4400000000000004</v>
      </c>
      <c r="O65">
        <v>4.4000000000000004</v>
      </c>
      <c r="P65">
        <v>4.3600000000000003</v>
      </c>
      <c r="Q65" s="3">
        <f t="shared" si="5"/>
        <v>4.3999999999999995</v>
      </c>
      <c r="R65" s="12">
        <f t="shared" si="6"/>
        <v>0.11666666666666625</v>
      </c>
      <c r="S65">
        <f t="shared" si="7"/>
        <v>1.027237354085603</v>
      </c>
      <c r="T65">
        <v>31.5</v>
      </c>
    </row>
    <row r="66" spans="1:20" x14ac:dyDescent="0.25">
      <c r="A66" t="s">
        <v>39</v>
      </c>
      <c r="B66" t="s">
        <v>32</v>
      </c>
      <c r="C66" t="s">
        <v>3</v>
      </c>
      <c r="D66">
        <v>28</v>
      </c>
      <c r="E66">
        <v>27</v>
      </c>
      <c r="F66" s="1">
        <v>44749</v>
      </c>
      <c r="G66" s="2">
        <v>0.45624999999999999</v>
      </c>
      <c r="H66" s="3">
        <v>4.3</v>
      </c>
      <c r="I66" s="3">
        <v>4.3600000000000003</v>
      </c>
      <c r="J66" s="3">
        <v>4.33</v>
      </c>
      <c r="K66" s="3">
        <f t="shared" ref="K66:K97" si="8">AVERAGE(H66:J66)</f>
        <v>4.33</v>
      </c>
      <c r="L66" s="1">
        <v>44748</v>
      </c>
      <c r="M66" s="2">
        <v>7.4305555555555555E-2</v>
      </c>
      <c r="N66" s="3">
        <v>4.82</v>
      </c>
      <c r="O66" s="3">
        <v>4.9000000000000004</v>
      </c>
      <c r="P66" s="3">
        <v>4.83</v>
      </c>
      <c r="Q66" s="3">
        <f t="shared" ref="Q66:Q97" si="9">AVERAGE(N66:P66)</f>
        <v>4.8500000000000005</v>
      </c>
      <c r="R66" s="7">
        <f t="shared" ref="R66:R97" si="10">Q66-K66</f>
        <v>0.52000000000000046</v>
      </c>
      <c r="S66">
        <f t="shared" ref="S66:S97" si="11">Q66/K66</f>
        <v>1.1200923787528869</v>
      </c>
      <c r="T66">
        <v>27</v>
      </c>
    </row>
    <row r="67" spans="1:20" x14ac:dyDescent="0.25">
      <c r="A67" t="s">
        <v>39</v>
      </c>
      <c r="B67" t="s">
        <v>32</v>
      </c>
      <c r="C67" t="s">
        <v>3</v>
      </c>
      <c r="D67">
        <v>28</v>
      </c>
      <c r="E67">
        <v>28.5</v>
      </c>
      <c r="F67" s="1">
        <v>44761</v>
      </c>
      <c r="G67" s="2">
        <v>0.77777777777777779</v>
      </c>
      <c r="H67" s="3">
        <v>4.4800000000000004</v>
      </c>
      <c r="I67" s="3">
        <v>4.51</v>
      </c>
      <c r="J67" s="3">
        <v>4.51</v>
      </c>
      <c r="K67" s="3">
        <f t="shared" si="8"/>
        <v>4.5</v>
      </c>
      <c r="L67" s="1">
        <v>44762</v>
      </c>
      <c r="M67" s="2">
        <v>0.56111111111111112</v>
      </c>
      <c r="N67" s="3">
        <v>5.09</v>
      </c>
      <c r="O67" s="3">
        <v>5.0599999999999996</v>
      </c>
      <c r="P67" s="3">
        <v>5.1100000000000003</v>
      </c>
      <c r="Q67" s="3">
        <f t="shared" si="9"/>
        <v>5.086666666666666</v>
      </c>
      <c r="R67" s="7">
        <f t="shared" si="10"/>
        <v>0.586666666666666</v>
      </c>
      <c r="S67">
        <f t="shared" si="11"/>
        <v>1.1303703703703702</v>
      </c>
      <c r="T67">
        <v>28.5</v>
      </c>
    </row>
    <row r="68" spans="1:20" x14ac:dyDescent="0.25">
      <c r="A68" t="s">
        <v>39</v>
      </c>
      <c r="B68" t="s">
        <v>32</v>
      </c>
      <c r="C68" t="s">
        <v>3</v>
      </c>
      <c r="D68">
        <v>28</v>
      </c>
      <c r="E68">
        <v>30</v>
      </c>
      <c r="F68" s="1">
        <v>44779</v>
      </c>
      <c r="G68" s="2">
        <v>0.45416666666666666</v>
      </c>
      <c r="H68">
        <v>4.5199999999999996</v>
      </c>
      <c r="I68">
        <v>4.49</v>
      </c>
      <c r="J68">
        <v>4.49</v>
      </c>
      <c r="K68" s="3">
        <f t="shared" si="8"/>
        <v>4.5</v>
      </c>
      <c r="L68" s="1">
        <v>44778</v>
      </c>
      <c r="M68" s="2">
        <v>0.43611111111111112</v>
      </c>
      <c r="N68">
        <v>5.03</v>
      </c>
      <c r="O68">
        <v>5.01</v>
      </c>
      <c r="P68">
        <v>4.9800000000000004</v>
      </c>
      <c r="Q68" s="3">
        <f t="shared" si="9"/>
        <v>5.0066666666666668</v>
      </c>
      <c r="R68" s="7">
        <f t="shared" si="10"/>
        <v>0.50666666666666682</v>
      </c>
      <c r="S68" s="17">
        <f t="shared" si="11"/>
        <v>1.1125925925925926</v>
      </c>
      <c r="T68">
        <v>30</v>
      </c>
    </row>
    <row r="69" spans="1:20" x14ac:dyDescent="0.25">
      <c r="A69" t="s">
        <v>39</v>
      </c>
      <c r="B69" t="s">
        <v>32</v>
      </c>
      <c r="C69" t="s">
        <v>3</v>
      </c>
      <c r="D69">
        <v>28</v>
      </c>
      <c r="E69">
        <v>31.5</v>
      </c>
      <c r="F69" s="1" t="s">
        <v>115</v>
      </c>
      <c r="G69" s="2">
        <v>0.63888888888888895</v>
      </c>
      <c r="H69">
        <v>4.3600000000000003</v>
      </c>
      <c r="I69">
        <v>4.3600000000000003</v>
      </c>
      <c r="J69">
        <v>4.3499999999999996</v>
      </c>
      <c r="K69" s="3">
        <f t="shared" si="8"/>
        <v>4.3566666666666665</v>
      </c>
      <c r="L69" s="1">
        <v>44794</v>
      </c>
      <c r="M69" s="2">
        <v>0.55138888888888882</v>
      </c>
      <c r="N69">
        <v>4.4400000000000004</v>
      </c>
      <c r="O69">
        <v>4.41</v>
      </c>
      <c r="P69">
        <v>4.46</v>
      </c>
      <c r="Q69" s="3">
        <f t="shared" si="9"/>
        <v>4.4366666666666674</v>
      </c>
      <c r="R69" s="12">
        <f t="shared" si="10"/>
        <v>8.0000000000000959E-2</v>
      </c>
      <c r="S69">
        <f t="shared" si="11"/>
        <v>1.0183626625860751</v>
      </c>
      <c r="T69">
        <v>31.5</v>
      </c>
    </row>
    <row r="70" spans="1:20" x14ac:dyDescent="0.25">
      <c r="A70" t="s">
        <v>40</v>
      </c>
      <c r="B70" t="s">
        <v>41</v>
      </c>
      <c r="C70" t="s">
        <v>3</v>
      </c>
      <c r="D70">
        <v>34</v>
      </c>
      <c r="E70">
        <v>27</v>
      </c>
      <c r="F70" s="1">
        <v>44747</v>
      </c>
      <c r="G70" s="2">
        <v>0.32361111111111113</v>
      </c>
      <c r="H70" s="3">
        <v>4.7699999999999996</v>
      </c>
      <c r="I70" s="3">
        <v>4.78</v>
      </c>
      <c r="J70" s="3">
        <v>4.7699999999999996</v>
      </c>
      <c r="K70" s="3">
        <f t="shared" si="8"/>
        <v>4.7733333333333334</v>
      </c>
      <c r="L70" s="1">
        <v>44748</v>
      </c>
      <c r="M70" s="2">
        <v>9.7222222222222224E-2</v>
      </c>
      <c r="N70" s="3">
        <v>4.9800000000000004</v>
      </c>
      <c r="O70" s="3">
        <v>5.01</v>
      </c>
      <c r="P70" s="3">
        <v>4.9400000000000004</v>
      </c>
      <c r="Q70" s="3">
        <f t="shared" si="9"/>
        <v>4.9766666666666666</v>
      </c>
      <c r="R70" s="6">
        <f t="shared" si="10"/>
        <v>0.20333333333333314</v>
      </c>
      <c r="S70">
        <f t="shared" si="11"/>
        <v>1.0425977653631284</v>
      </c>
      <c r="T70">
        <v>27</v>
      </c>
    </row>
    <row r="71" spans="1:20" x14ac:dyDescent="0.25">
      <c r="A71" t="s">
        <v>40</v>
      </c>
      <c r="B71" t="s">
        <v>41</v>
      </c>
      <c r="C71" t="s">
        <v>3</v>
      </c>
      <c r="D71">
        <v>34</v>
      </c>
      <c r="E71">
        <v>28.5</v>
      </c>
      <c r="F71" s="1">
        <v>44761</v>
      </c>
      <c r="G71" s="2">
        <v>0.75277777777777777</v>
      </c>
      <c r="H71" s="3">
        <v>4.8899999999999997</v>
      </c>
      <c r="I71" s="3">
        <v>4.93</v>
      </c>
      <c r="J71" s="3">
        <v>4.8600000000000003</v>
      </c>
      <c r="K71" s="3">
        <f t="shared" si="8"/>
        <v>4.8933333333333335</v>
      </c>
      <c r="L71" s="1">
        <v>44762</v>
      </c>
      <c r="M71" s="2">
        <v>0.53819444444444442</v>
      </c>
      <c r="N71" s="3">
        <v>5.37</v>
      </c>
      <c r="O71" s="3">
        <v>5.29</v>
      </c>
      <c r="P71" s="3">
        <v>5.28</v>
      </c>
      <c r="Q71" s="3">
        <f t="shared" si="9"/>
        <v>5.3133333333333335</v>
      </c>
      <c r="R71" s="7">
        <f t="shared" si="10"/>
        <v>0.41999999999999993</v>
      </c>
      <c r="S71">
        <f t="shared" si="11"/>
        <v>1.0858310626702996</v>
      </c>
      <c r="T71">
        <v>28.5</v>
      </c>
    </row>
    <row r="72" spans="1:20" x14ac:dyDescent="0.25">
      <c r="A72" t="s">
        <v>40</v>
      </c>
      <c r="B72" t="s">
        <v>41</v>
      </c>
      <c r="C72" t="s">
        <v>3</v>
      </c>
      <c r="D72">
        <v>34</v>
      </c>
      <c r="E72">
        <v>30</v>
      </c>
      <c r="F72" s="1">
        <v>44776</v>
      </c>
      <c r="G72" s="2">
        <v>0.79305555555555562</v>
      </c>
      <c r="H72">
        <v>5.33</v>
      </c>
      <c r="I72">
        <v>5.38</v>
      </c>
      <c r="J72">
        <v>5.31</v>
      </c>
      <c r="K72" s="3">
        <f t="shared" si="8"/>
        <v>5.34</v>
      </c>
      <c r="L72" s="1">
        <v>44777</v>
      </c>
      <c r="M72" s="2">
        <v>0.56736111111111109</v>
      </c>
      <c r="N72">
        <v>5.41</v>
      </c>
      <c r="O72">
        <v>5.41</v>
      </c>
      <c r="P72">
        <v>5.41</v>
      </c>
      <c r="Q72" s="3">
        <f t="shared" si="9"/>
        <v>5.41</v>
      </c>
      <c r="R72" s="5">
        <f t="shared" si="10"/>
        <v>7.0000000000000284E-2</v>
      </c>
      <c r="S72" s="17">
        <f t="shared" si="11"/>
        <v>1.0131086142322099</v>
      </c>
      <c r="T72">
        <v>30</v>
      </c>
    </row>
    <row r="73" spans="1:20" x14ac:dyDescent="0.25">
      <c r="A73" t="s">
        <v>40</v>
      </c>
      <c r="B73" t="s">
        <v>41</v>
      </c>
      <c r="C73" t="s">
        <v>3</v>
      </c>
      <c r="D73">
        <v>34</v>
      </c>
      <c r="E73">
        <v>31.5</v>
      </c>
      <c r="F73" s="1">
        <v>44794</v>
      </c>
      <c r="G73" s="2">
        <v>0.59166666666666667</v>
      </c>
      <c r="H73">
        <v>5.13</v>
      </c>
      <c r="I73">
        <v>5.12</v>
      </c>
      <c r="J73">
        <v>5.1100000000000003</v>
      </c>
      <c r="K73" s="3">
        <f t="shared" si="8"/>
        <v>5.12</v>
      </c>
      <c r="L73" s="1">
        <v>44792</v>
      </c>
      <c r="M73" s="2">
        <v>0.53472222222222221</v>
      </c>
      <c r="N73">
        <v>5.28</v>
      </c>
      <c r="O73">
        <v>5.33</v>
      </c>
      <c r="P73">
        <v>5.3</v>
      </c>
      <c r="Q73" s="3">
        <f t="shared" si="9"/>
        <v>5.3033333333333337</v>
      </c>
      <c r="R73" s="12">
        <f t="shared" si="10"/>
        <v>0.18333333333333357</v>
      </c>
      <c r="S73">
        <f t="shared" si="11"/>
        <v>1.0358072916666667</v>
      </c>
      <c r="T73">
        <v>31.5</v>
      </c>
    </row>
    <row r="74" spans="1:20" x14ac:dyDescent="0.25">
      <c r="A74" t="s">
        <v>42</v>
      </c>
      <c r="B74" t="s">
        <v>41</v>
      </c>
      <c r="C74" t="s">
        <v>3</v>
      </c>
      <c r="D74">
        <v>52</v>
      </c>
      <c r="E74">
        <v>27</v>
      </c>
      <c r="F74" s="1">
        <v>44746</v>
      </c>
      <c r="G74" s="2">
        <v>0.20902777777777778</v>
      </c>
      <c r="H74" s="3">
        <v>4.1100000000000003</v>
      </c>
      <c r="I74" s="3">
        <v>4.17</v>
      </c>
      <c r="J74" s="3">
        <v>4.1399999999999997</v>
      </c>
      <c r="K74" s="3">
        <f t="shared" si="8"/>
        <v>4.1400000000000006</v>
      </c>
      <c r="L74" s="1">
        <v>44747</v>
      </c>
      <c r="M74" s="2">
        <v>0.47083333333333338</v>
      </c>
      <c r="N74" s="3">
        <v>4.42</v>
      </c>
      <c r="O74" s="3">
        <v>4.45</v>
      </c>
      <c r="P74" s="3">
        <v>4.45</v>
      </c>
      <c r="Q74" s="3">
        <f t="shared" si="9"/>
        <v>4.4400000000000004</v>
      </c>
      <c r="R74" s="7">
        <f t="shared" si="10"/>
        <v>0.29999999999999982</v>
      </c>
      <c r="S74">
        <f t="shared" si="11"/>
        <v>1.0724637681159419</v>
      </c>
      <c r="T74">
        <v>27</v>
      </c>
    </row>
    <row r="75" spans="1:20" x14ac:dyDescent="0.25">
      <c r="A75" t="s">
        <v>42</v>
      </c>
      <c r="B75" t="s">
        <v>41</v>
      </c>
      <c r="C75" t="s">
        <v>3</v>
      </c>
      <c r="D75">
        <v>52</v>
      </c>
      <c r="E75">
        <v>28.5</v>
      </c>
      <c r="F75" s="1">
        <v>44762</v>
      </c>
      <c r="G75" s="2">
        <v>0.63472222222222219</v>
      </c>
      <c r="H75" s="3">
        <v>4.67</v>
      </c>
      <c r="I75" s="3">
        <v>4.7</v>
      </c>
      <c r="J75" s="3">
        <v>4.68</v>
      </c>
      <c r="K75" s="3">
        <f t="shared" si="8"/>
        <v>4.6833333333333336</v>
      </c>
      <c r="L75" s="1">
        <v>44763</v>
      </c>
      <c r="M75" s="2">
        <v>0.51874999999999993</v>
      </c>
      <c r="N75" s="3">
        <v>4.72</v>
      </c>
      <c r="O75" s="3">
        <v>4.7699999999999996</v>
      </c>
      <c r="P75" s="3">
        <v>4.79</v>
      </c>
      <c r="Q75" s="3">
        <f t="shared" si="9"/>
        <v>4.7599999999999989</v>
      </c>
      <c r="R75" s="5">
        <f t="shared" si="10"/>
        <v>7.6666666666665328E-2</v>
      </c>
      <c r="S75">
        <f t="shared" si="11"/>
        <v>1.0163701067615656</v>
      </c>
      <c r="T75">
        <v>28.5</v>
      </c>
    </row>
    <row r="76" spans="1:20" x14ac:dyDescent="0.25">
      <c r="A76" t="s">
        <v>42</v>
      </c>
      <c r="B76" t="s">
        <v>41</v>
      </c>
      <c r="C76" t="s">
        <v>3</v>
      </c>
      <c r="D76">
        <v>52</v>
      </c>
      <c r="E76">
        <v>30</v>
      </c>
      <c r="F76" s="1">
        <v>44775</v>
      </c>
      <c r="G76" s="2">
        <v>0.78402777777777777</v>
      </c>
      <c r="H76">
        <v>4.2699999999999996</v>
      </c>
      <c r="I76">
        <v>4.28</v>
      </c>
      <c r="J76">
        <v>4.21</v>
      </c>
      <c r="K76" s="3">
        <f t="shared" si="8"/>
        <v>4.2533333333333339</v>
      </c>
      <c r="L76" s="1">
        <v>44776</v>
      </c>
      <c r="M76" s="2">
        <v>0.52430555555555558</v>
      </c>
      <c r="N76">
        <v>4.28</v>
      </c>
      <c r="O76">
        <v>4.22</v>
      </c>
      <c r="P76">
        <v>4.26</v>
      </c>
      <c r="Q76" s="3">
        <f t="shared" si="9"/>
        <v>4.253333333333333</v>
      </c>
      <c r="R76" s="5">
        <f t="shared" si="10"/>
        <v>0</v>
      </c>
      <c r="S76" s="17">
        <f t="shared" si="11"/>
        <v>0.99999999999999978</v>
      </c>
      <c r="T76">
        <v>30</v>
      </c>
    </row>
    <row r="77" spans="1:20" x14ac:dyDescent="0.25">
      <c r="A77" t="s">
        <v>42</v>
      </c>
      <c r="B77" t="s">
        <v>41</v>
      </c>
      <c r="C77" t="s">
        <v>3</v>
      </c>
      <c r="D77">
        <v>52</v>
      </c>
      <c r="E77">
        <v>31.5</v>
      </c>
      <c r="F77" s="1">
        <v>44789</v>
      </c>
      <c r="G77" s="2">
        <v>0.88402777777777775</v>
      </c>
      <c r="H77">
        <v>4.49</v>
      </c>
      <c r="I77">
        <v>4.51</v>
      </c>
      <c r="J77">
        <v>4.5</v>
      </c>
      <c r="K77" s="3">
        <f t="shared" si="8"/>
        <v>4.5</v>
      </c>
      <c r="L77" s="1">
        <v>44790</v>
      </c>
      <c r="M77" s="2">
        <v>0.63472222222222219</v>
      </c>
      <c r="N77">
        <v>4.49</v>
      </c>
      <c r="O77">
        <v>4.51</v>
      </c>
      <c r="P77">
        <v>4.4800000000000004</v>
      </c>
      <c r="Q77" s="3">
        <f t="shared" si="9"/>
        <v>4.4933333333333332</v>
      </c>
      <c r="R77" s="4">
        <f t="shared" si="10"/>
        <v>-6.6666666666668206E-3</v>
      </c>
      <c r="S77">
        <f t="shared" si="11"/>
        <v>0.99851851851851847</v>
      </c>
      <c r="T77">
        <v>31.5</v>
      </c>
    </row>
    <row r="78" spans="1:20" x14ac:dyDescent="0.25">
      <c r="A78" t="s">
        <v>43</v>
      </c>
      <c r="B78" t="s">
        <v>41</v>
      </c>
      <c r="C78" t="s">
        <v>3</v>
      </c>
      <c r="D78">
        <v>43</v>
      </c>
      <c r="E78">
        <v>27</v>
      </c>
      <c r="F78" s="1">
        <v>44746</v>
      </c>
      <c r="G78" s="2">
        <v>0.17083333333333331</v>
      </c>
      <c r="H78" s="3">
        <v>3.76</v>
      </c>
      <c r="I78" s="3">
        <v>3.77</v>
      </c>
      <c r="J78" s="3">
        <v>3.79</v>
      </c>
      <c r="K78" s="3">
        <f t="shared" si="8"/>
        <v>3.7733333333333334</v>
      </c>
      <c r="L78" s="1">
        <v>44747</v>
      </c>
      <c r="M78" s="2">
        <v>0.43055555555555558</v>
      </c>
      <c r="N78" s="3">
        <v>4.5199999999999996</v>
      </c>
      <c r="O78" s="3">
        <v>4.47</v>
      </c>
      <c r="P78" s="3">
        <v>4.5</v>
      </c>
      <c r="Q78" s="3">
        <f t="shared" si="9"/>
        <v>4.4966666666666661</v>
      </c>
      <c r="R78" s="7">
        <f t="shared" si="10"/>
        <v>0.72333333333333272</v>
      </c>
      <c r="S78">
        <f t="shared" si="11"/>
        <v>1.1916961130742048</v>
      </c>
      <c r="T78">
        <v>27</v>
      </c>
    </row>
    <row r="79" spans="1:20" x14ac:dyDescent="0.25">
      <c r="A79" t="s">
        <v>43</v>
      </c>
      <c r="B79" t="s">
        <v>41</v>
      </c>
      <c r="C79" t="s">
        <v>3</v>
      </c>
      <c r="D79">
        <v>43</v>
      </c>
      <c r="E79">
        <v>28.5</v>
      </c>
      <c r="F79" s="1">
        <v>44761</v>
      </c>
      <c r="G79" s="2">
        <v>0.7715277777777777</v>
      </c>
      <c r="H79" s="3">
        <v>4.2699999999999996</v>
      </c>
      <c r="I79" s="3">
        <v>4.21</v>
      </c>
      <c r="J79" s="3">
        <v>4.2</v>
      </c>
      <c r="K79" s="3">
        <f t="shared" si="8"/>
        <v>4.2266666666666666</v>
      </c>
      <c r="L79" s="1">
        <v>44762</v>
      </c>
      <c r="M79" s="2">
        <v>0.55625000000000002</v>
      </c>
      <c r="N79" s="3">
        <v>4.8099999999999996</v>
      </c>
      <c r="O79" s="3">
        <v>4.83</v>
      </c>
      <c r="P79" s="3">
        <v>4.8899999999999997</v>
      </c>
      <c r="Q79" s="3">
        <f t="shared" si="9"/>
        <v>4.8433333333333337</v>
      </c>
      <c r="R79" s="7">
        <f t="shared" si="10"/>
        <v>0.61666666666666714</v>
      </c>
      <c r="S79">
        <f t="shared" si="11"/>
        <v>1.1458990536277605</v>
      </c>
      <c r="T79">
        <v>28.5</v>
      </c>
    </row>
    <row r="80" spans="1:20" x14ac:dyDescent="0.25">
      <c r="A80" t="s">
        <v>43</v>
      </c>
      <c r="B80" t="s">
        <v>41</v>
      </c>
      <c r="C80" t="s">
        <v>3</v>
      </c>
      <c r="D80">
        <v>43</v>
      </c>
      <c r="E80">
        <v>30</v>
      </c>
      <c r="F80" s="1">
        <v>44775</v>
      </c>
      <c r="G80" s="2">
        <v>0.8222222222222223</v>
      </c>
      <c r="H80">
        <v>4.7</v>
      </c>
      <c r="I80">
        <v>4.68</v>
      </c>
      <c r="J80">
        <v>4.74</v>
      </c>
      <c r="K80" s="3">
        <f t="shared" si="8"/>
        <v>4.7066666666666661</v>
      </c>
      <c r="L80" s="1">
        <v>44776</v>
      </c>
      <c r="M80" s="2">
        <v>0.56666666666666665</v>
      </c>
      <c r="N80">
        <v>4.68</v>
      </c>
      <c r="O80">
        <v>4.6500000000000004</v>
      </c>
      <c r="P80">
        <v>4.7300000000000004</v>
      </c>
      <c r="Q80" s="3">
        <f t="shared" si="9"/>
        <v>4.6866666666666665</v>
      </c>
      <c r="R80" s="4">
        <f t="shared" si="10"/>
        <v>-1.9999999999999574E-2</v>
      </c>
      <c r="S80" s="17">
        <f t="shared" si="11"/>
        <v>0.99575070821529754</v>
      </c>
      <c r="T80">
        <v>30</v>
      </c>
    </row>
    <row r="81" spans="1:20" x14ac:dyDescent="0.25">
      <c r="A81" t="s">
        <v>43</v>
      </c>
      <c r="B81" t="s">
        <v>41</v>
      </c>
      <c r="C81" t="s">
        <v>3</v>
      </c>
      <c r="D81">
        <v>43</v>
      </c>
      <c r="E81">
        <v>31.5</v>
      </c>
      <c r="F81" s="1">
        <v>44794</v>
      </c>
      <c r="G81" s="2">
        <v>0.58472222222222225</v>
      </c>
      <c r="H81">
        <v>4.9400000000000004</v>
      </c>
      <c r="I81">
        <v>5.22</v>
      </c>
      <c r="J81">
        <v>5.2</v>
      </c>
      <c r="K81" s="3">
        <f t="shared" si="8"/>
        <v>5.12</v>
      </c>
      <c r="L81" s="1">
        <v>44792</v>
      </c>
      <c r="M81" s="2">
        <v>0.51597222222222217</v>
      </c>
      <c r="N81">
        <v>4.84</v>
      </c>
      <c r="O81">
        <v>4.82</v>
      </c>
      <c r="P81">
        <v>4.8099999999999996</v>
      </c>
      <c r="Q81" s="3">
        <f t="shared" si="9"/>
        <v>4.8233333333333333</v>
      </c>
      <c r="R81" s="9">
        <f t="shared" si="10"/>
        <v>-0.29666666666666686</v>
      </c>
      <c r="S81">
        <f t="shared" si="11"/>
        <v>0.94205729166666663</v>
      </c>
      <c r="T81">
        <v>31.5</v>
      </c>
    </row>
    <row r="82" spans="1:20" x14ac:dyDescent="0.25">
      <c r="A82" t="s">
        <v>44</v>
      </c>
      <c r="B82" t="s">
        <v>41</v>
      </c>
      <c r="C82" t="s">
        <v>3</v>
      </c>
      <c r="D82">
        <v>18</v>
      </c>
      <c r="E82">
        <v>27</v>
      </c>
      <c r="F82" s="1">
        <v>44745</v>
      </c>
      <c r="G82" s="2">
        <v>9.0972222222222218E-2</v>
      </c>
      <c r="H82" s="3">
        <v>4.05</v>
      </c>
      <c r="I82" s="3">
        <v>3.95</v>
      </c>
      <c r="J82" s="3">
        <v>3.92</v>
      </c>
      <c r="K82" s="3">
        <f t="shared" si="8"/>
        <v>3.9733333333333332</v>
      </c>
      <c r="L82" s="1">
        <v>44746</v>
      </c>
      <c r="M82" s="2">
        <v>0.49652777777777773</v>
      </c>
      <c r="N82">
        <v>4.41</v>
      </c>
      <c r="O82">
        <v>4.34</v>
      </c>
      <c r="P82">
        <v>4.4400000000000004</v>
      </c>
      <c r="Q82" s="3">
        <f t="shared" si="9"/>
        <v>4.3966666666666674</v>
      </c>
      <c r="R82" s="7">
        <f t="shared" si="10"/>
        <v>0.42333333333333423</v>
      </c>
      <c r="S82">
        <f t="shared" si="11"/>
        <v>1.106543624161074</v>
      </c>
      <c r="T82">
        <v>27</v>
      </c>
    </row>
    <row r="83" spans="1:20" x14ac:dyDescent="0.25">
      <c r="A83" t="s">
        <v>44</v>
      </c>
      <c r="B83" t="s">
        <v>41</v>
      </c>
      <c r="C83" t="s">
        <v>3</v>
      </c>
      <c r="D83">
        <v>18</v>
      </c>
      <c r="E83">
        <v>28.5</v>
      </c>
      <c r="F83" s="1">
        <v>44761</v>
      </c>
      <c r="G83" s="2">
        <v>0.75694444444444453</v>
      </c>
      <c r="H83" s="3">
        <v>3.5</v>
      </c>
      <c r="I83" s="3">
        <v>3.5</v>
      </c>
      <c r="J83" s="3">
        <v>3.51</v>
      </c>
      <c r="K83" s="3">
        <f t="shared" si="8"/>
        <v>3.5033333333333334</v>
      </c>
      <c r="L83" s="1">
        <v>44762</v>
      </c>
      <c r="M83" s="2">
        <v>0.54166666666666663</v>
      </c>
      <c r="N83" s="3">
        <v>3.67</v>
      </c>
      <c r="O83" s="3">
        <v>3.69</v>
      </c>
      <c r="P83" s="3">
        <v>3.65</v>
      </c>
      <c r="Q83" s="3">
        <f t="shared" si="9"/>
        <v>3.67</v>
      </c>
      <c r="R83" s="5">
        <f t="shared" si="10"/>
        <v>0.16666666666666652</v>
      </c>
      <c r="S83">
        <f t="shared" si="11"/>
        <v>1.0475737392959086</v>
      </c>
      <c r="T83">
        <v>28.5</v>
      </c>
    </row>
    <row r="84" spans="1:20" x14ac:dyDescent="0.25">
      <c r="A84" t="s">
        <v>45</v>
      </c>
      <c r="B84" t="s">
        <v>41</v>
      </c>
      <c r="C84" t="s">
        <v>3</v>
      </c>
      <c r="D84">
        <v>46</v>
      </c>
      <c r="E84">
        <v>27</v>
      </c>
      <c r="F84" s="1">
        <v>44746</v>
      </c>
      <c r="G84" s="2">
        <v>0.18541666666666667</v>
      </c>
      <c r="H84" s="3">
        <v>4.78</v>
      </c>
      <c r="I84" s="3">
        <v>4.72</v>
      </c>
      <c r="J84" s="3">
        <v>4.63</v>
      </c>
      <c r="K84" s="3">
        <f t="shared" si="8"/>
        <v>4.71</v>
      </c>
      <c r="L84" s="1">
        <v>44747</v>
      </c>
      <c r="M84" s="2">
        <v>0.44722222222222219</v>
      </c>
      <c r="N84" s="3">
        <v>5.21</v>
      </c>
      <c r="O84" s="3">
        <v>5.15</v>
      </c>
      <c r="P84" s="3">
        <v>5.1100000000000003</v>
      </c>
      <c r="Q84" s="3">
        <f t="shared" si="9"/>
        <v>5.1566666666666663</v>
      </c>
      <c r="R84" s="7">
        <f t="shared" si="10"/>
        <v>0.44666666666666632</v>
      </c>
      <c r="S84">
        <f t="shared" si="11"/>
        <v>1.094833687190375</v>
      </c>
      <c r="T84">
        <v>27</v>
      </c>
    </row>
    <row r="85" spans="1:20" x14ac:dyDescent="0.25">
      <c r="A85" t="s">
        <v>45</v>
      </c>
      <c r="B85" t="s">
        <v>41</v>
      </c>
      <c r="C85" t="s">
        <v>3</v>
      </c>
      <c r="D85">
        <v>46</v>
      </c>
      <c r="E85">
        <v>28.5</v>
      </c>
      <c r="F85" s="1">
        <v>44762</v>
      </c>
      <c r="G85" s="2">
        <v>0.65347222222222223</v>
      </c>
      <c r="H85" s="3">
        <v>5.52</v>
      </c>
      <c r="I85" s="3">
        <v>5.56</v>
      </c>
      <c r="J85" s="3">
        <v>5.59</v>
      </c>
      <c r="K85" s="3">
        <f t="shared" si="8"/>
        <v>5.5566666666666658</v>
      </c>
      <c r="L85" s="1">
        <v>44763</v>
      </c>
      <c r="M85" s="2">
        <v>0.53749999999999998</v>
      </c>
      <c r="N85" s="3">
        <v>6.01</v>
      </c>
      <c r="O85" s="3">
        <v>6.09</v>
      </c>
      <c r="P85" s="3">
        <v>6.05</v>
      </c>
      <c r="Q85" s="3">
        <f t="shared" si="9"/>
        <v>6.05</v>
      </c>
      <c r="R85" s="7">
        <f t="shared" si="10"/>
        <v>0.49333333333333407</v>
      </c>
      <c r="S85">
        <f t="shared" si="11"/>
        <v>1.0887822435512899</v>
      </c>
      <c r="T85">
        <v>28.5</v>
      </c>
    </row>
    <row r="86" spans="1:20" x14ac:dyDescent="0.25">
      <c r="A86" t="s">
        <v>45</v>
      </c>
      <c r="B86" t="s">
        <v>41</v>
      </c>
      <c r="C86" t="s">
        <v>3</v>
      </c>
      <c r="D86">
        <v>46</v>
      </c>
      <c r="E86">
        <v>30</v>
      </c>
      <c r="F86" s="1">
        <v>44779</v>
      </c>
      <c r="G86" s="2">
        <v>0.44027777777777777</v>
      </c>
      <c r="H86">
        <v>5.13</v>
      </c>
      <c r="I86">
        <v>5.15</v>
      </c>
      <c r="J86">
        <v>5.16</v>
      </c>
      <c r="K86" s="3">
        <f t="shared" si="8"/>
        <v>5.1466666666666674</v>
      </c>
      <c r="L86" s="1">
        <v>44778</v>
      </c>
      <c r="M86" s="2">
        <v>0.40902777777777777</v>
      </c>
      <c r="N86">
        <v>5.07</v>
      </c>
      <c r="O86">
        <v>5.0599999999999996</v>
      </c>
      <c r="P86">
        <v>5.03</v>
      </c>
      <c r="Q86" s="3">
        <f t="shared" si="9"/>
        <v>5.0533333333333337</v>
      </c>
      <c r="R86" s="4">
        <f t="shared" si="10"/>
        <v>-9.3333333333333712E-2</v>
      </c>
      <c r="S86" s="17">
        <f t="shared" si="11"/>
        <v>0.9818652849740932</v>
      </c>
      <c r="T86">
        <v>30</v>
      </c>
    </row>
    <row r="87" spans="1:20" x14ac:dyDescent="0.25">
      <c r="A87" t="s">
        <v>45</v>
      </c>
      <c r="B87" t="s">
        <v>41</v>
      </c>
      <c r="C87" t="s">
        <v>3</v>
      </c>
      <c r="D87">
        <v>46</v>
      </c>
      <c r="E87">
        <v>31.5</v>
      </c>
      <c r="F87" s="1">
        <v>44791</v>
      </c>
      <c r="G87" s="2">
        <v>0.74375000000000002</v>
      </c>
      <c r="H87">
        <v>4.88</v>
      </c>
      <c r="I87">
        <v>4.83</v>
      </c>
      <c r="J87">
        <v>4.91</v>
      </c>
      <c r="K87" s="3">
        <f t="shared" si="8"/>
        <v>4.873333333333334</v>
      </c>
      <c r="L87" s="1">
        <v>44792</v>
      </c>
      <c r="M87" s="2">
        <v>0.5083333333333333</v>
      </c>
      <c r="N87">
        <v>5.22</v>
      </c>
      <c r="O87">
        <v>5.2</v>
      </c>
      <c r="P87">
        <v>5.18</v>
      </c>
      <c r="Q87" s="3">
        <f t="shared" si="9"/>
        <v>5.2</v>
      </c>
      <c r="R87" s="7">
        <f t="shared" si="10"/>
        <v>0.32666666666666622</v>
      </c>
      <c r="S87">
        <f t="shared" si="11"/>
        <v>1.0670314637482898</v>
      </c>
      <c r="T87">
        <v>31.5</v>
      </c>
    </row>
    <row r="88" spans="1:20" x14ac:dyDescent="0.25">
      <c r="A88" t="s">
        <v>46</v>
      </c>
      <c r="B88" t="s">
        <v>41</v>
      </c>
      <c r="C88" t="s">
        <v>3</v>
      </c>
      <c r="D88">
        <v>29</v>
      </c>
      <c r="E88">
        <v>27</v>
      </c>
      <c r="F88" s="1">
        <v>44747</v>
      </c>
      <c r="G88" s="2">
        <v>0.30486111111111108</v>
      </c>
      <c r="H88" s="3">
        <v>4.7300000000000004</v>
      </c>
      <c r="I88" s="3">
        <v>4.67</v>
      </c>
      <c r="J88" s="3">
        <v>4.72</v>
      </c>
      <c r="K88" s="3">
        <f t="shared" si="8"/>
        <v>4.706666666666667</v>
      </c>
      <c r="L88" s="1">
        <v>44748</v>
      </c>
      <c r="M88" s="2">
        <v>7.8472222222222221E-2</v>
      </c>
      <c r="N88" s="3">
        <v>5.17</v>
      </c>
      <c r="O88" s="3">
        <v>5.18</v>
      </c>
      <c r="P88" s="3">
        <v>5.15</v>
      </c>
      <c r="Q88" s="3">
        <f t="shared" si="9"/>
        <v>5.166666666666667</v>
      </c>
      <c r="R88" s="7">
        <f t="shared" si="10"/>
        <v>0.45999999999999996</v>
      </c>
      <c r="S88">
        <f t="shared" si="11"/>
        <v>1.0977337110481586</v>
      </c>
      <c r="T88">
        <v>27</v>
      </c>
    </row>
    <row r="89" spans="1:20" x14ac:dyDescent="0.25">
      <c r="A89" t="s">
        <v>46</v>
      </c>
      <c r="B89" t="s">
        <v>41</v>
      </c>
      <c r="C89" t="s">
        <v>3</v>
      </c>
      <c r="D89">
        <v>29</v>
      </c>
      <c r="E89">
        <v>28.5</v>
      </c>
      <c r="F89" s="1">
        <v>44760</v>
      </c>
      <c r="G89" s="2">
        <v>0.80763888888888891</v>
      </c>
      <c r="H89" s="3">
        <v>4.5999999999999996</v>
      </c>
      <c r="I89" s="3">
        <v>4.6399999999999997</v>
      </c>
      <c r="J89" s="3">
        <v>4.6100000000000003</v>
      </c>
      <c r="K89" s="3">
        <f t="shared" si="8"/>
        <v>4.6166666666666663</v>
      </c>
      <c r="L89" s="1">
        <v>44761</v>
      </c>
      <c r="M89" s="2">
        <v>0.6</v>
      </c>
      <c r="N89" s="3">
        <v>4.82</v>
      </c>
      <c r="O89" s="3">
        <v>4.78</v>
      </c>
      <c r="P89" s="3">
        <v>4.78</v>
      </c>
      <c r="Q89" s="3">
        <f t="shared" si="9"/>
        <v>4.7933333333333339</v>
      </c>
      <c r="R89" s="5">
        <f t="shared" si="10"/>
        <v>0.17666666666666764</v>
      </c>
      <c r="S89">
        <f t="shared" si="11"/>
        <v>1.0382671480144408</v>
      </c>
      <c r="T89">
        <v>28.5</v>
      </c>
    </row>
    <row r="90" spans="1:20" x14ac:dyDescent="0.25">
      <c r="A90" t="s">
        <v>46</v>
      </c>
      <c r="B90" t="s">
        <v>41</v>
      </c>
      <c r="C90" t="s">
        <v>3</v>
      </c>
      <c r="D90">
        <v>29</v>
      </c>
      <c r="E90">
        <v>30</v>
      </c>
      <c r="F90" s="1">
        <v>44775</v>
      </c>
      <c r="G90" s="2">
        <v>0.82708333333333339</v>
      </c>
      <c r="H90">
        <v>4.95</v>
      </c>
      <c r="I90">
        <v>5</v>
      </c>
      <c r="J90">
        <v>4.9800000000000004</v>
      </c>
      <c r="K90" s="3">
        <f t="shared" si="8"/>
        <v>4.9766666666666666</v>
      </c>
      <c r="L90" s="1">
        <v>44776</v>
      </c>
      <c r="M90" s="2">
        <v>0.5708333333333333</v>
      </c>
      <c r="N90">
        <v>4.99</v>
      </c>
      <c r="O90">
        <v>4.9800000000000004</v>
      </c>
      <c r="P90">
        <v>5</v>
      </c>
      <c r="Q90" s="3">
        <f t="shared" si="9"/>
        <v>4.99</v>
      </c>
      <c r="R90" s="5">
        <f t="shared" si="10"/>
        <v>1.3333333333333641E-2</v>
      </c>
      <c r="S90" s="17">
        <f t="shared" si="11"/>
        <v>1.0026791694574682</v>
      </c>
      <c r="T90">
        <v>30</v>
      </c>
    </row>
    <row r="91" spans="1:20" x14ac:dyDescent="0.25">
      <c r="A91" t="s">
        <v>47</v>
      </c>
      <c r="B91" t="s">
        <v>41</v>
      </c>
      <c r="C91" t="s">
        <v>3</v>
      </c>
      <c r="D91">
        <v>55</v>
      </c>
      <c r="E91">
        <v>27</v>
      </c>
      <c r="F91" s="1">
        <v>44746</v>
      </c>
      <c r="G91" s="2">
        <v>0.22361111111111109</v>
      </c>
      <c r="H91" s="3">
        <v>4.71</v>
      </c>
      <c r="I91" s="3">
        <v>4.72</v>
      </c>
      <c r="J91" s="3">
        <v>4.79</v>
      </c>
      <c r="K91" s="3">
        <f t="shared" si="8"/>
        <v>4.7399999999999993</v>
      </c>
      <c r="L91" s="1">
        <v>44747</v>
      </c>
      <c r="M91" s="2">
        <v>0.48819444444444443</v>
      </c>
      <c r="N91" s="3">
        <v>4.97</v>
      </c>
      <c r="O91" s="3">
        <v>4.96</v>
      </c>
      <c r="P91" s="3">
        <v>5</v>
      </c>
      <c r="Q91" s="3">
        <f t="shared" si="9"/>
        <v>4.9766666666666666</v>
      </c>
      <c r="R91" s="6">
        <f t="shared" si="10"/>
        <v>0.23666666666666725</v>
      </c>
      <c r="S91">
        <f t="shared" si="11"/>
        <v>1.049929676511955</v>
      </c>
      <c r="T91">
        <v>27</v>
      </c>
    </row>
    <row r="92" spans="1:20" x14ac:dyDescent="0.25">
      <c r="A92" t="s">
        <v>47</v>
      </c>
      <c r="B92" t="s">
        <v>41</v>
      </c>
      <c r="C92" t="s">
        <v>3</v>
      </c>
      <c r="D92">
        <v>55</v>
      </c>
      <c r="E92">
        <v>28.5</v>
      </c>
      <c r="F92" s="1">
        <v>44761</v>
      </c>
      <c r="G92" s="2">
        <v>0.74444444444444446</v>
      </c>
      <c r="H92" s="3">
        <v>4.45</v>
      </c>
      <c r="I92" s="3">
        <v>4.59</v>
      </c>
      <c r="J92" s="3">
        <v>4.5599999999999996</v>
      </c>
      <c r="K92" s="3">
        <f t="shared" si="8"/>
        <v>4.5333333333333323</v>
      </c>
      <c r="L92" s="1">
        <v>44762</v>
      </c>
      <c r="M92" s="2">
        <v>0.53055555555555556</v>
      </c>
      <c r="N92" s="3">
        <v>4.42</v>
      </c>
      <c r="O92" s="3">
        <v>4.47</v>
      </c>
      <c r="P92" s="3">
        <v>4.43</v>
      </c>
      <c r="Q92" s="3">
        <f t="shared" si="9"/>
        <v>4.4400000000000004</v>
      </c>
      <c r="R92" s="8">
        <f t="shared" si="10"/>
        <v>-9.3333333333331936E-2</v>
      </c>
      <c r="S92">
        <f t="shared" si="11"/>
        <v>0.97941176470588265</v>
      </c>
      <c r="T92">
        <v>28.5</v>
      </c>
    </row>
    <row r="93" spans="1:20" x14ac:dyDescent="0.25">
      <c r="A93" t="s">
        <v>47</v>
      </c>
      <c r="B93" t="s">
        <v>41</v>
      </c>
      <c r="C93" t="s">
        <v>3</v>
      </c>
      <c r="D93">
        <v>55</v>
      </c>
      <c r="E93">
        <v>30</v>
      </c>
      <c r="F93" s="1">
        <v>44776</v>
      </c>
      <c r="G93" s="2">
        <v>0.8208333333333333</v>
      </c>
      <c r="H93">
        <v>4.68</v>
      </c>
      <c r="I93">
        <v>4.7</v>
      </c>
      <c r="J93">
        <v>4.68</v>
      </c>
      <c r="K93" s="3">
        <f t="shared" si="8"/>
        <v>4.6866666666666665</v>
      </c>
      <c r="L93" s="1">
        <v>44777</v>
      </c>
      <c r="M93" s="2">
        <v>0.59513888888888888</v>
      </c>
      <c r="N93">
        <v>5</v>
      </c>
      <c r="O93">
        <v>4.99</v>
      </c>
      <c r="P93">
        <v>4.96</v>
      </c>
      <c r="Q93" s="3">
        <f t="shared" si="9"/>
        <v>4.9833333333333334</v>
      </c>
      <c r="R93" s="7">
        <f t="shared" si="10"/>
        <v>0.29666666666666686</v>
      </c>
      <c r="S93" s="17">
        <f t="shared" si="11"/>
        <v>1.0633001422475108</v>
      </c>
      <c r="T93">
        <v>30</v>
      </c>
    </row>
    <row r="94" spans="1:20" x14ac:dyDescent="0.25">
      <c r="A94" t="s">
        <v>47</v>
      </c>
      <c r="B94" t="s">
        <v>41</v>
      </c>
      <c r="C94" t="s">
        <v>3</v>
      </c>
      <c r="D94">
        <v>55</v>
      </c>
      <c r="E94">
        <v>31.5</v>
      </c>
      <c r="F94" s="1">
        <v>44791</v>
      </c>
      <c r="G94" s="2">
        <v>0.74097222222222225</v>
      </c>
      <c r="H94">
        <v>4.9400000000000004</v>
      </c>
      <c r="I94">
        <v>4.88</v>
      </c>
      <c r="J94">
        <v>4.9400000000000004</v>
      </c>
      <c r="K94" s="3">
        <f t="shared" si="8"/>
        <v>4.9200000000000008</v>
      </c>
      <c r="L94" s="1">
        <v>44792</v>
      </c>
      <c r="M94" s="2">
        <v>0.50555555555555554</v>
      </c>
      <c r="N94">
        <v>5.12</v>
      </c>
      <c r="O94">
        <v>5.08</v>
      </c>
      <c r="P94">
        <v>5.1100000000000003</v>
      </c>
      <c r="Q94" s="3">
        <f t="shared" si="9"/>
        <v>5.1033333333333326</v>
      </c>
      <c r="R94" s="12">
        <f t="shared" si="10"/>
        <v>0.18333333333333179</v>
      </c>
      <c r="S94">
        <f t="shared" si="11"/>
        <v>1.0372628726287261</v>
      </c>
      <c r="T94">
        <v>31.5</v>
      </c>
    </row>
    <row r="95" spans="1:20" x14ac:dyDescent="0.25">
      <c r="A95" t="s">
        <v>48</v>
      </c>
      <c r="B95" t="s">
        <v>41</v>
      </c>
      <c r="C95" t="s">
        <v>3</v>
      </c>
      <c r="D95">
        <v>30</v>
      </c>
      <c r="E95">
        <v>27</v>
      </c>
      <c r="F95" s="1">
        <v>44747</v>
      </c>
      <c r="G95" s="2">
        <v>0.30902777777777779</v>
      </c>
      <c r="H95" s="3">
        <v>5.44</v>
      </c>
      <c r="I95" s="3">
        <v>5.48</v>
      </c>
      <c r="J95" s="3">
        <v>5.39</v>
      </c>
      <c r="K95" s="3">
        <f t="shared" si="8"/>
        <v>5.4366666666666674</v>
      </c>
      <c r="L95" s="1">
        <v>44748</v>
      </c>
      <c r="M95" s="2">
        <v>8.3333333333333329E-2</v>
      </c>
      <c r="N95" s="3">
        <v>5.78</v>
      </c>
      <c r="O95" s="3">
        <v>5.77</v>
      </c>
      <c r="P95" s="3">
        <v>5.72</v>
      </c>
      <c r="Q95" s="3">
        <f t="shared" si="9"/>
        <v>5.7566666666666668</v>
      </c>
      <c r="R95" s="7">
        <f t="shared" si="10"/>
        <v>0.3199999999999994</v>
      </c>
      <c r="S95">
        <f t="shared" si="11"/>
        <v>1.058859595340282</v>
      </c>
      <c r="T95">
        <v>27</v>
      </c>
    </row>
    <row r="96" spans="1:20" x14ac:dyDescent="0.25">
      <c r="A96" t="s">
        <v>48</v>
      </c>
      <c r="B96" t="s">
        <v>41</v>
      </c>
      <c r="C96" t="s">
        <v>3</v>
      </c>
      <c r="D96">
        <v>30</v>
      </c>
      <c r="E96">
        <v>28.5</v>
      </c>
      <c r="F96" s="1">
        <v>44761</v>
      </c>
      <c r="G96" s="2">
        <v>0.74861111111111101</v>
      </c>
      <c r="H96" s="3">
        <v>5.15</v>
      </c>
      <c r="I96" s="3">
        <v>5.09</v>
      </c>
      <c r="J96" s="3">
        <v>5.0599999999999996</v>
      </c>
      <c r="K96" s="3">
        <f t="shared" si="8"/>
        <v>5.1000000000000005</v>
      </c>
      <c r="L96" s="1">
        <v>44762</v>
      </c>
      <c r="M96" s="2">
        <v>0.53402777777777777</v>
      </c>
      <c r="N96" s="3">
        <v>5.96</v>
      </c>
      <c r="O96" s="3">
        <v>5.91</v>
      </c>
      <c r="P96" s="3">
        <v>5.95</v>
      </c>
      <c r="Q96" s="3">
        <f t="shared" si="9"/>
        <v>5.94</v>
      </c>
      <c r="R96" s="7">
        <f t="shared" si="10"/>
        <v>0.83999999999999986</v>
      </c>
      <c r="S96">
        <f t="shared" si="11"/>
        <v>1.164705882352941</v>
      </c>
      <c r="T96">
        <v>28.5</v>
      </c>
    </row>
    <row r="97" spans="1:20" x14ac:dyDescent="0.25">
      <c r="A97" t="s">
        <v>48</v>
      </c>
      <c r="B97" t="s">
        <v>41</v>
      </c>
      <c r="C97" t="s">
        <v>3</v>
      </c>
      <c r="D97">
        <v>30</v>
      </c>
      <c r="E97">
        <v>30</v>
      </c>
      <c r="F97" s="1">
        <v>44776</v>
      </c>
      <c r="G97" s="2">
        <v>0.81597222222222221</v>
      </c>
      <c r="H97">
        <v>5.57</v>
      </c>
      <c r="I97">
        <v>5.57</v>
      </c>
      <c r="J97">
        <v>5.53</v>
      </c>
      <c r="K97" s="3">
        <f t="shared" si="8"/>
        <v>5.5566666666666675</v>
      </c>
      <c r="L97" s="1">
        <v>44777</v>
      </c>
      <c r="M97" s="2">
        <v>0.59236111111111112</v>
      </c>
      <c r="N97">
        <v>5.99</v>
      </c>
      <c r="O97">
        <v>6</v>
      </c>
      <c r="P97">
        <v>5.98</v>
      </c>
      <c r="Q97" s="3">
        <f t="shared" si="9"/>
        <v>5.9899999999999993</v>
      </c>
      <c r="R97" s="7">
        <f t="shared" si="10"/>
        <v>0.43333333333333179</v>
      </c>
      <c r="S97" s="17">
        <f t="shared" si="11"/>
        <v>1.0779844031193759</v>
      </c>
      <c r="T97">
        <v>30</v>
      </c>
    </row>
    <row r="98" spans="1:20" x14ac:dyDescent="0.25">
      <c r="A98" t="s">
        <v>48</v>
      </c>
      <c r="B98" t="s">
        <v>41</v>
      </c>
      <c r="C98" t="s">
        <v>3</v>
      </c>
      <c r="D98">
        <v>30</v>
      </c>
      <c r="E98">
        <v>31.5</v>
      </c>
      <c r="F98" s="1">
        <v>44790</v>
      </c>
      <c r="G98" s="2">
        <v>0.85555555555555562</v>
      </c>
      <c r="H98">
        <v>5.69</v>
      </c>
      <c r="I98">
        <v>5.68</v>
      </c>
      <c r="J98">
        <v>5.69</v>
      </c>
      <c r="K98" s="3">
        <f t="shared" ref="K98:K129" si="12">AVERAGE(H98:J98)</f>
        <v>5.6866666666666674</v>
      </c>
      <c r="L98" s="1">
        <v>44791</v>
      </c>
      <c r="M98" s="2">
        <v>0.57152777777777775</v>
      </c>
      <c r="N98">
        <v>5.43</v>
      </c>
      <c r="O98">
        <v>5.44</v>
      </c>
      <c r="P98">
        <v>5.43</v>
      </c>
      <c r="Q98" s="3">
        <f t="shared" ref="Q98:Q129" si="13">AVERAGE(N98:P98)</f>
        <v>5.4333333333333336</v>
      </c>
      <c r="R98" s="9">
        <f t="shared" ref="R98:R129" si="14">Q98-K98</f>
        <v>-0.25333333333333385</v>
      </c>
      <c r="S98">
        <f t="shared" ref="S98:S129" si="15">Q98/K98</f>
        <v>0.95545134818288391</v>
      </c>
      <c r="T98">
        <v>31.5</v>
      </c>
    </row>
    <row r="99" spans="1:20" x14ac:dyDescent="0.25">
      <c r="A99" t="s">
        <v>49</v>
      </c>
      <c r="B99" t="s">
        <v>41</v>
      </c>
      <c r="C99" t="s">
        <v>3</v>
      </c>
      <c r="D99">
        <v>44</v>
      </c>
      <c r="E99">
        <v>27</v>
      </c>
      <c r="F99" s="1">
        <v>44746</v>
      </c>
      <c r="G99" s="2">
        <v>0.17569444444444446</v>
      </c>
      <c r="H99" s="3">
        <v>5.09</v>
      </c>
      <c r="I99" s="3">
        <v>5.09</v>
      </c>
      <c r="J99" s="3">
        <v>5.12</v>
      </c>
      <c r="K99" s="3">
        <f t="shared" si="12"/>
        <v>5.1000000000000005</v>
      </c>
      <c r="L99" s="1">
        <v>44747</v>
      </c>
      <c r="M99" s="2">
        <v>0.43472222222222223</v>
      </c>
      <c r="N99" s="3">
        <v>5.34</v>
      </c>
      <c r="O99" s="3">
        <v>5.3</v>
      </c>
      <c r="P99" s="3">
        <v>5.25</v>
      </c>
      <c r="Q99" s="3">
        <f t="shared" si="13"/>
        <v>5.2966666666666669</v>
      </c>
      <c r="R99" s="6">
        <f t="shared" si="14"/>
        <v>0.19666666666666632</v>
      </c>
      <c r="S99">
        <f t="shared" si="15"/>
        <v>1.0385620915032678</v>
      </c>
      <c r="T99">
        <v>27</v>
      </c>
    </row>
    <row r="100" spans="1:20" x14ac:dyDescent="0.25">
      <c r="A100" t="s">
        <v>49</v>
      </c>
      <c r="B100" t="s">
        <v>41</v>
      </c>
      <c r="C100" t="s">
        <v>3</v>
      </c>
      <c r="D100">
        <v>44</v>
      </c>
      <c r="E100">
        <v>28.5</v>
      </c>
      <c r="F100" s="1">
        <v>37454</v>
      </c>
      <c r="G100" s="2">
        <v>0.80972222222222223</v>
      </c>
      <c r="H100" s="3">
        <v>4.5999999999999996</v>
      </c>
      <c r="I100" s="3">
        <v>4.67</v>
      </c>
      <c r="J100" s="3">
        <v>4.66</v>
      </c>
      <c r="K100" s="3">
        <f t="shared" si="12"/>
        <v>4.6433333333333335</v>
      </c>
      <c r="L100" s="1">
        <v>44760</v>
      </c>
      <c r="M100" s="2">
        <v>0.52708333333333335</v>
      </c>
      <c r="N100" s="3">
        <v>5.04</v>
      </c>
      <c r="O100" s="3">
        <v>5.0599999999999996</v>
      </c>
      <c r="P100" s="3">
        <v>5.1100000000000003</v>
      </c>
      <c r="Q100" s="3">
        <f t="shared" si="13"/>
        <v>5.07</v>
      </c>
      <c r="R100" s="7">
        <f t="shared" si="14"/>
        <v>0.42666666666666675</v>
      </c>
      <c r="S100">
        <f t="shared" si="15"/>
        <v>1.0918880114860015</v>
      </c>
      <c r="T100">
        <v>28.5</v>
      </c>
    </row>
    <row r="101" spans="1:20" x14ac:dyDescent="0.25">
      <c r="A101" t="s">
        <v>49</v>
      </c>
      <c r="B101" t="s">
        <v>41</v>
      </c>
      <c r="C101" t="s">
        <v>3</v>
      </c>
      <c r="D101">
        <v>44</v>
      </c>
      <c r="E101">
        <v>30</v>
      </c>
      <c r="F101" s="1">
        <v>44776</v>
      </c>
      <c r="G101" s="2">
        <v>0.80486111111111114</v>
      </c>
      <c r="H101">
        <v>5.09</v>
      </c>
      <c r="I101">
        <v>5.08</v>
      </c>
      <c r="J101">
        <v>5.08</v>
      </c>
      <c r="K101" s="3">
        <f t="shared" si="12"/>
        <v>5.083333333333333</v>
      </c>
      <c r="L101" s="1">
        <v>44777</v>
      </c>
      <c r="M101" s="2">
        <v>0.57986111111111105</v>
      </c>
      <c r="N101">
        <v>5.37</v>
      </c>
      <c r="O101">
        <v>5.32</v>
      </c>
      <c r="P101">
        <v>5.33</v>
      </c>
      <c r="Q101" s="3">
        <f t="shared" si="13"/>
        <v>5.3400000000000007</v>
      </c>
      <c r="R101" s="6">
        <f t="shared" si="14"/>
        <v>0.25666666666666771</v>
      </c>
      <c r="S101" s="17">
        <f t="shared" si="15"/>
        <v>1.0504918032786887</v>
      </c>
      <c r="T101">
        <v>30</v>
      </c>
    </row>
    <row r="102" spans="1:20" x14ac:dyDescent="0.25">
      <c r="A102" t="s">
        <v>49</v>
      </c>
      <c r="B102" t="s">
        <v>41</v>
      </c>
      <c r="C102" t="s">
        <v>3</v>
      </c>
      <c r="D102">
        <v>44</v>
      </c>
      <c r="E102">
        <v>31.5</v>
      </c>
      <c r="F102" s="1">
        <v>44793</v>
      </c>
      <c r="G102" s="2">
        <v>0.72430555555555554</v>
      </c>
      <c r="H102">
        <v>4.93</v>
      </c>
      <c r="I102">
        <v>4.9400000000000004</v>
      </c>
      <c r="J102">
        <v>4.9400000000000004</v>
      </c>
      <c r="K102" s="3">
        <f t="shared" si="12"/>
        <v>4.9366666666666674</v>
      </c>
      <c r="L102" s="1">
        <v>44794</v>
      </c>
      <c r="M102" s="2">
        <v>0.56111111111111112</v>
      </c>
      <c r="N102">
        <v>4.99</v>
      </c>
      <c r="O102">
        <v>4.99</v>
      </c>
      <c r="P102">
        <v>5.01</v>
      </c>
      <c r="Q102" s="3">
        <f t="shared" si="13"/>
        <v>4.996666666666667</v>
      </c>
      <c r="R102" s="12">
        <f t="shared" si="14"/>
        <v>5.9999999999999609E-2</v>
      </c>
      <c r="S102">
        <f t="shared" si="15"/>
        <v>1.0121539500337609</v>
      </c>
      <c r="T102">
        <v>31.5</v>
      </c>
    </row>
    <row r="103" spans="1:20" x14ac:dyDescent="0.25">
      <c r="A103" t="s">
        <v>50</v>
      </c>
      <c r="B103" t="s">
        <v>41</v>
      </c>
      <c r="C103" t="s">
        <v>3</v>
      </c>
      <c r="D103">
        <v>21</v>
      </c>
      <c r="E103">
        <v>27</v>
      </c>
      <c r="F103" s="1">
        <v>44747</v>
      </c>
      <c r="G103" s="2">
        <v>0.27152777777777776</v>
      </c>
      <c r="H103" s="3">
        <v>4.6500000000000004</v>
      </c>
      <c r="I103" s="3">
        <v>4.5999999999999996</v>
      </c>
      <c r="J103" s="3">
        <v>4.57</v>
      </c>
      <c r="K103" s="3">
        <f t="shared" si="12"/>
        <v>4.6066666666666665</v>
      </c>
      <c r="L103" s="1">
        <v>44748</v>
      </c>
      <c r="M103" s="2">
        <v>4.5833333333333337E-2</v>
      </c>
      <c r="N103" s="3">
        <v>4.78</v>
      </c>
      <c r="O103" s="3">
        <v>4.7699999999999996</v>
      </c>
      <c r="P103" s="3">
        <v>4.76</v>
      </c>
      <c r="Q103" s="3">
        <f t="shared" si="13"/>
        <v>4.7700000000000005</v>
      </c>
      <c r="R103" s="5">
        <f t="shared" si="14"/>
        <v>0.163333333333334</v>
      </c>
      <c r="S103">
        <f t="shared" si="15"/>
        <v>1.0354558610709119</v>
      </c>
      <c r="T103">
        <v>27</v>
      </c>
    </row>
    <row r="104" spans="1:20" x14ac:dyDescent="0.25">
      <c r="A104" t="s">
        <v>50</v>
      </c>
      <c r="B104" t="s">
        <v>41</v>
      </c>
      <c r="C104" t="s">
        <v>3</v>
      </c>
      <c r="D104">
        <v>21</v>
      </c>
      <c r="E104">
        <v>28.5</v>
      </c>
      <c r="F104" s="1">
        <v>44760</v>
      </c>
      <c r="G104" s="2">
        <v>0.78541666666666676</v>
      </c>
      <c r="H104" s="3">
        <v>4.2300000000000004</v>
      </c>
      <c r="I104" s="3">
        <v>4.2300000000000004</v>
      </c>
      <c r="J104" s="3">
        <v>4.2300000000000004</v>
      </c>
      <c r="K104" s="3">
        <f t="shared" si="12"/>
        <v>4.2300000000000004</v>
      </c>
      <c r="L104" s="1">
        <v>44761</v>
      </c>
      <c r="M104" s="2">
        <v>0.5756944444444444</v>
      </c>
      <c r="N104" s="3">
        <v>4.5599999999999996</v>
      </c>
      <c r="O104" s="3">
        <v>4.58</v>
      </c>
      <c r="P104" s="3">
        <v>4.57</v>
      </c>
      <c r="Q104" s="3">
        <f t="shared" si="13"/>
        <v>4.57</v>
      </c>
      <c r="R104" s="7">
        <f t="shared" si="14"/>
        <v>0.33999999999999986</v>
      </c>
      <c r="S104">
        <f t="shared" si="15"/>
        <v>1.0803782505910164</v>
      </c>
      <c r="T104">
        <v>28.5</v>
      </c>
    </row>
    <row r="105" spans="1:20" x14ac:dyDescent="0.25">
      <c r="A105" t="s">
        <v>51</v>
      </c>
      <c r="B105" t="s">
        <v>52</v>
      </c>
      <c r="C105" t="s">
        <v>4</v>
      </c>
      <c r="D105">
        <v>50</v>
      </c>
      <c r="E105">
        <v>27</v>
      </c>
      <c r="F105" s="1">
        <v>44746</v>
      </c>
      <c r="G105" s="2">
        <v>0.19999999999999998</v>
      </c>
      <c r="H105" s="3">
        <v>3.68</v>
      </c>
      <c r="I105" s="3">
        <v>3.68</v>
      </c>
      <c r="J105" s="3">
        <v>3.6</v>
      </c>
      <c r="K105" s="3">
        <f t="shared" si="12"/>
        <v>3.6533333333333338</v>
      </c>
      <c r="L105" s="1">
        <v>44747</v>
      </c>
      <c r="M105" s="2">
        <v>0.46319444444444446</v>
      </c>
      <c r="N105" s="3">
        <v>3.76</v>
      </c>
      <c r="O105" s="3">
        <v>3.72</v>
      </c>
      <c r="P105" s="3">
        <v>3.67</v>
      </c>
      <c r="Q105" s="3">
        <f t="shared" si="13"/>
        <v>3.7166666666666668</v>
      </c>
      <c r="R105" s="5">
        <f t="shared" si="14"/>
        <v>6.333333333333302E-2</v>
      </c>
      <c r="S105">
        <f t="shared" si="15"/>
        <v>1.0173357664233575</v>
      </c>
      <c r="T105">
        <v>27</v>
      </c>
    </row>
    <row r="106" spans="1:20" x14ac:dyDescent="0.25">
      <c r="A106" t="s">
        <v>51</v>
      </c>
      <c r="B106" t="s">
        <v>52</v>
      </c>
      <c r="C106" t="s">
        <v>4</v>
      </c>
      <c r="D106">
        <v>50</v>
      </c>
      <c r="E106">
        <v>28.5</v>
      </c>
      <c r="F106" s="1">
        <v>44762</v>
      </c>
      <c r="G106" s="2">
        <v>0.65763888888888888</v>
      </c>
      <c r="H106" s="3">
        <v>4.4000000000000004</v>
      </c>
      <c r="I106" s="3">
        <v>4.3899999999999997</v>
      </c>
      <c r="J106" s="3">
        <v>4.4400000000000004</v>
      </c>
      <c r="K106" s="3">
        <f t="shared" si="12"/>
        <v>4.41</v>
      </c>
      <c r="L106" s="1">
        <v>44763</v>
      </c>
      <c r="M106" s="2">
        <v>0.54097222222222219</v>
      </c>
      <c r="N106" s="3">
        <v>4.63</v>
      </c>
      <c r="O106" s="3">
        <v>4.6399999999999997</v>
      </c>
      <c r="P106" s="3">
        <v>4.58</v>
      </c>
      <c r="Q106" s="3">
        <f t="shared" si="13"/>
        <v>4.6166666666666663</v>
      </c>
      <c r="R106" s="6">
        <f t="shared" si="14"/>
        <v>0.20666666666666611</v>
      </c>
      <c r="S106">
        <f t="shared" si="15"/>
        <v>1.0468631897203324</v>
      </c>
      <c r="T106">
        <v>28.5</v>
      </c>
    </row>
    <row r="107" spans="1:20" x14ac:dyDescent="0.25">
      <c r="A107" t="s">
        <v>53</v>
      </c>
      <c r="B107" t="s">
        <v>52</v>
      </c>
      <c r="C107" t="s">
        <v>4</v>
      </c>
      <c r="D107">
        <v>57</v>
      </c>
      <c r="E107">
        <v>27</v>
      </c>
      <c r="F107" s="1">
        <v>44746</v>
      </c>
      <c r="G107" s="2">
        <v>0.23402777777777781</v>
      </c>
      <c r="H107" s="3">
        <v>4.5</v>
      </c>
      <c r="I107" s="3">
        <v>4.5199999999999996</v>
      </c>
      <c r="J107" s="3">
        <v>4.5</v>
      </c>
      <c r="K107" s="3">
        <f t="shared" si="12"/>
        <v>4.5066666666666668</v>
      </c>
      <c r="L107" s="1">
        <v>44747</v>
      </c>
      <c r="M107" s="2">
        <v>0.49791666666666662</v>
      </c>
      <c r="N107" s="3">
        <v>4.83</v>
      </c>
      <c r="O107" s="3">
        <v>4.8600000000000003</v>
      </c>
      <c r="P107" s="3">
        <v>4.8499999999999996</v>
      </c>
      <c r="Q107" s="3">
        <f t="shared" si="13"/>
        <v>4.8466666666666667</v>
      </c>
      <c r="R107" s="7">
        <f t="shared" si="14"/>
        <v>0.33999999999999986</v>
      </c>
      <c r="S107">
        <f t="shared" si="15"/>
        <v>1.0754437869822484</v>
      </c>
      <c r="T107">
        <v>27</v>
      </c>
    </row>
    <row r="108" spans="1:20" x14ac:dyDescent="0.25">
      <c r="A108" t="s">
        <v>53</v>
      </c>
      <c r="B108" t="s">
        <v>52</v>
      </c>
      <c r="C108" t="s">
        <v>4</v>
      </c>
      <c r="D108">
        <v>57</v>
      </c>
      <c r="E108">
        <v>28.5</v>
      </c>
      <c r="F108" s="1">
        <v>44762</v>
      </c>
      <c r="G108" s="2">
        <v>0.66319444444444442</v>
      </c>
      <c r="H108" s="3">
        <v>5.0599999999999996</v>
      </c>
      <c r="I108" s="3">
        <v>5.0199999999999996</v>
      </c>
      <c r="J108" s="3">
        <v>5.0599999999999996</v>
      </c>
      <c r="K108" s="3">
        <f t="shared" si="12"/>
        <v>5.046666666666666</v>
      </c>
      <c r="L108" s="1">
        <v>44763</v>
      </c>
      <c r="M108" s="2">
        <v>0.54583333333333328</v>
      </c>
      <c r="N108" s="3">
        <v>5.58</v>
      </c>
      <c r="O108" s="3">
        <v>5.59</v>
      </c>
      <c r="P108" s="3">
        <v>5.64</v>
      </c>
      <c r="Q108" s="3">
        <f t="shared" si="13"/>
        <v>5.6033333333333326</v>
      </c>
      <c r="R108" s="7">
        <f t="shared" si="14"/>
        <v>0.55666666666666664</v>
      </c>
      <c r="S108">
        <f t="shared" si="15"/>
        <v>1.1103038309114928</v>
      </c>
      <c r="T108">
        <v>28.5</v>
      </c>
    </row>
    <row r="109" spans="1:20" x14ac:dyDescent="0.25">
      <c r="A109" t="s">
        <v>53</v>
      </c>
      <c r="B109" t="s">
        <v>52</v>
      </c>
      <c r="C109" t="s">
        <v>4</v>
      </c>
      <c r="D109">
        <v>57</v>
      </c>
      <c r="E109">
        <v>30</v>
      </c>
      <c r="F109" s="1">
        <v>44774</v>
      </c>
      <c r="G109" s="2">
        <v>0.83333333333333337</v>
      </c>
      <c r="H109">
        <v>4.71</v>
      </c>
      <c r="I109">
        <v>4.71</v>
      </c>
      <c r="J109">
        <v>4.72</v>
      </c>
      <c r="K109" s="3">
        <f t="shared" si="12"/>
        <v>4.7133333333333338</v>
      </c>
      <c r="L109" s="1">
        <v>44775</v>
      </c>
      <c r="M109" s="2">
        <v>0.57847222222222217</v>
      </c>
      <c r="N109">
        <v>4.7300000000000004</v>
      </c>
      <c r="O109">
        <v>4.75</v>
      </c>
      <c r="P109">
        <v>4.7300000000000004</v>
      </c>
      <c r="Q109" s="3">
        <f t="shared" si="13"/>
        <v>4.7366666666666672</v>
      </c>
      <c r="R109" s="5">
        <f t="shared" si="14"/>
        <v>2.3333333333333428E-2</v>
      </c>
      <c r="S109" s="17">
        <f t="shared" si="15"/>
        <v>1.004950495049505</v>
      </c>
      <c r="T109">
        <v>30</v>
      </c>
    </row>
    <row r="110" spans="1:20" x14ac:dyDescent="0.25">
      <c r="A110" t="s">
        <v>53</v>
      </c>
      <c r="B110" t="s">
        <v>114</v>
      </c>
      <c r="C110" t="s">
        <v>4</v>
      </c>
      <c r="D110">
        <v>57</v>
      </c>
      <c r="E110">
        <v>31.5</v>
      </c>
      <c r="F110" s="1">
        <v>44791</v>
      </c>
      <c r="G110" s="2">
        <v>0.76180555555555562</v>
      </c>
      <c r="H110">
        <v>4.8</v>
      </c>
      <c r="I110">
        <v>4.78</v>
      </c>
      <c r="J110">
        <v>4.76</v>
      </c>
      <c r="K110" s="3">
        <f t="shared" si="12"/>
        <v>4.78</v>
      </c>
      <c r="L110" s="1">
        <v>44792</v>
      </c>
      <c r="M110" s="2">
        <v>0.52708333333333335</v>
      </c>
      <c r="N110">
        <v>4.8899999999999997</v>
      </c>
      <c r="O110">
        <v>4.9000000000000004</v>
      </c>
      <c r="P110">
        <v>4.9000000000000004</v>
      </c>
      <c r="Q110" s="3">
        <f t="shared" si="13"/>
        <v>4.8966666666666665</v>
      </c>
      <c r="R110" s="12">
        <f t="shared" si="14"/>
        <v>0.11666666666666625</v>
      </c>
      <c r="S110">
        <f t="shared" si="15"/>
        <v>1.0244072524407251</v>
      </c>
      <c r="T110">
        <v>31.5</v>
      </c>
    </row>
    <row r="111" spans="1:20" x14ac:dyDescent="0.25">
      <c r="A111" t="s">
        <v>54</v>
      </c>
      <c r="B111" t="s">
        <v>52</v>
      </c>
      <c r="C111" t="s">
        <v>4</v>
      </c>
      <c r="D111">
        <v>24</v>
      </c>
      <c r="E111">
        <v>27</v>
      </c>
      <c r="F111" s="1">
        <v>44747</v>
      </c>
      <c r="G111" s="2">
        <v>0.28611111111111115</v>
      </c>
      <c r="H111" s="3">
        <v>3.96</v>
      </c>
      <c r="I111" s="3">
        <v>3.95</v>
      </c>
      <c r="J111" s="3">
        <v>3.89</v>
      </c>
      <c r="K111" s="3">
        <f t="shared" si="12"/>
        <v>3.9333333333333336</v>
      </c>
      <c r="L111" s="1">
        <v>44748</v>
      </c>
      <c r="M111" s="2">
        <v>6.0416666666666667E-2</v>
      </c>
      <c r="N111" s="3">
        <v>4.1500000000000004</v>
      </c>
      <c r="O111" s="3">
        <v>4.18</v>
      </c>
      <c r="P111" s="3">
        <v>4.17</v>
      </c>
      <c r="Q111" s="3">
        <f t="shared" si="13"/>
        <v>4.166666666666667</v>
      </c>
      <c r="R111" s="6">
        <f t="shared" si="14"/>
        <v>0.23333333333333339</v>
      </c>
      <c r="S111">
        <f t="shared" si="15"/>
        <v>1.0593220338983051</v>
      </c>
      <c r="T111">
        <v>27</v>
      </c>
    </row>
    <row r="112" spans="1:20" x14ac:dyDescent="0.25">
      <c r="A112" t="s">
        <v>54</v>
      </c>
      <c r="B112" t="s">
        <v>52</v>
      </c>
      <c r="C112" t="s">
        <v>4</v>
      </c>
      <c r="D112">
        <v>24</v>
      </c>
      <c r="E112">
        <v>28.5</v>
      </c>
      <c r="F112" s="1">
        <v>44762</v>
      </c>
      <c r="G112" s="2">
        <v>0.68194444444444446</v>
      </c>
      <c r="H112" s="3">
        <v>4.83</v>
      </c>
      <c r="I112" s="3">
        <v>4.83</v>
      </c>
      <c r="J112" s="3">
        <v>4.82</v>
      </c>
      <c r="K112" s="3">
        <f t="shared" si="12"/>
        <v>4.8266666666666671</v>
      </c>
      <c r="L112" s="1">
        <v>44763</v>
      </c>
      <c r="M112" s="2">
        <v>0.56180555555555556</v>
      </c>
      <c r="N112" s="3">
        <v>4.8600000000000003</v>
      </c>
      <c r="O112" s="3">
        <v>4.8600000000000003</v>
      </c>
      <c r="P112" s="3">
        <v>4.8099999999999996</v>
      </c>
      <c r="Q112" s="3">
        <f t="shared" si="13"/>
        <v>4.8433333333333337</v>
      </c>
      <c r="R112" s="5">
        <f t="shared" si="14"/>
        <v>1.6666666666666607E-2</v>
      </c>
      <c r="S112">
        <f t="shared" si="15"/>
        <v>1.0034530386740332</v>
      </c>
      <c r="T112">
        <v>28.5</v>
      </c>
    </row>
    <row r="113" spans="1:20" x14ac:dyDescent="0.25">
      <c r="A113" t="s">
        <v>54</v>
      </c>
      <c r="B113" t="s">
        <v>52</v>
      </c>
      <c r="C113" t="s">
        <v>4</v>
      </c>
      <c r="D113">
        <v>24</v>
      </c>
      <c r="E113">
        <v>30</v>
      </c>
      <c r="F113" s="1">
        <v>44777</v>
      </c>
      <c r="G113" s="2">
        <v>0.65208333333333335</v>
      </c>
      <c r="H113">
        <v>4.2300000000000004</v>
      </c>
      <c r="I113">
        <v>4.2</v>
      </c>
      <c r="J113">
        <v>4.1900000000000004</v>
      </c>
      <c r="K113" s="3">
        <f t="shared" si="12"/>
        <v>4.206666666666667</v>
      </c>
      <c r="L113" s="1">
        <v>44778</v>
      </c>
      <c r="M113" s="2">
        <v>0.42083333333333334</v>
      </c>
      <c r="N113">
        <v>4.3</v>
      </c>
      <c r="O113">
        <v>4.33</v>
      </c>
      <c r="P113">
        <v>4.34</v>
      </c>
      <c r="Q113" s="3">
        <f t="shared" si="13"/>
        <v>4.3233333333333333</v>
      </c>
      <c r="R113" s="6">
        <f t="shared" si="14"/>
        <v>0.11666666666666625</v>
      </c>
      <c r="S113" s="17">
        <f t="shared" si="15"/>
        <v>1.0277337559429476</v>
      </c>
      <c r="T113">
        <v>30</v>
      </c>
    </row>
    <row r="114" spans="1:20" x14ac:dyDescent="0.25">
      <c r="A114" t="s">
        <v>54</v>
      </c>
      <c r="B114" t="s">
        <v>114</v>
      </c>
      <c r="C114" t="s">
        <v>4</v>
      </c>
      <c r="D114">
        <v>24</v>
      </c>
      <c r="E114">
        <v>31.5</v>
      </c>
      <c r="F114" s="1">
        <v>44793</v>
      </c>
      <c r="G114" s="2">
        <v>0.71736111111111101</v>
      </c>
      <c r="H114">
        <v>4.28</v>
      </c>
      <c r="I114">
        <v>4.28</v>
      </c>
      <c r="J114">
        <v>4.24</v>
      </c>
      <c r="K114" s="3">
        <f t="shared" si="12"/>
        <v>4.2666666666666666</v>
      </c>
      <c r="L114" s="1">
        <v>44794</v>
      </c>
      <c r="M114" s="2">
        <v>0.55486111111111114</v>
      </c>
      <c r="N114">
        <v>4.28</v>
      </c>
      <c r="O114">
        <v>4.3600000000000003</v>
      </c>
      <c r="P114">
        <v>4.38</v>
      </c>
      <c r="Q114" s="3">
        <f t="shared" si="13"/>
        <v>4.34</v>
      </c>
      <c r="R114" s="12">
        <f t="shared" si="14"/>
        <v>7.333333333333325E-2</v>
      </c>
      <c r="S114">
        <f t="shared" si="15"/>
        <v>1.0171874999999999</v>
      </c>
      <c r="T114">
        <v>31.5</v>
      </c>
    </row>
    <row r="115" spans="1:20" x14ac:dyDescent="0.25">
      <c r="A115" t="s">
        <v>55</v>
      </c>
      <c r="B115" t="s">
        <v>52</v>
      </c>
      <c r="C115" t="s">
        <v>4</v>
      </c>
      <c r="D115">
        <v>5</v>
      </c>
      <c r="E115">
        <v>27</v>
      </c>
      <c r="F115" s="1">
        <v>44745</v>
      </c>
      <c r="G115" s="2">
        <v>0.53402777777777777</v>
      </c>
      <c r="H115" s="3">
        <v>3.1</v>
      </c>
      <c r="I115" s="3">
        <v>3.07</v>
      </c>
      <c r="J115" s="3">
        <v>3.11</v>
      </c>
      <c r="K115" s="3">
        <f t="shared" si="12"/>
        <v>3.0933333333333333</v>
      </c>
      <c r="L115" s="1">
        <v>44746</v>
      </c>
      <c r="M115" s="2">
        <v>0.4368055555555555</v>
      </c>
      <c r="N115">
        <v>3.27</v>
      </c>
      <c r="O115">
        <v>3.26</v>
      </c>
      <c r="P115">
        <v>3.27</v>
      </c>
      <c r="Q115" s="3">
        <f t="shared" si="13"/>
        <v>3.2666666666666662</v>
      </c>
      <c r="R115" s="5">
        <f t="shared" si="14"/>
        <v>0.1733333333333329</v>
      </c>
      <c r="S115">
        <f t="shared" si="15"/>
        <v>1.0560344827586206</v>
      </c>
      <c r="T115">
        <v>27</v>
      </c>
    </row>
    <row r="116" spans="1:20" x14ac:dyDescent="0.25">
      <c r="A116" t="s">
        <v>56</v>
      </c>
      <c r="B116" t="s">
        <v>52</v>
      </c>
      <c r="C116" t="s">
        <v>4</v>
      </c>
      <c r="D116">
        <v>14</v>
      </c>
      <c r="E116">
        <v>27</v>
      </c>
      <c r="F116" s="1">
        <v>44749</v>
      </c>
      <c r="G116" s="2">
        <v>0.42083333333333334</v>
      </c>
      <c r="H116" s="3">
        <v>3.25</v>
      </c>
      <c r="I116" s="3">
        <v>3.16</v>
      </c>
      <c r="J116" s="3">
        <v>3.24</v>
      </c>
      <c r="K116" s="3">
        <f t="shared" si="12"/>
        <v>3.2166666666666668</v>
      </c>
      <c r="L116" s="1">
        <v>44746</v>
      </c>
      <c r="M116" s="2">
        <v>0.48125000000000001</v>
      </c>
      <c r="N116">
        <v>3.39</v>
      </c>
      <c r="O116">
        <v>3.39</v>
      </c>
      <c r="P116">
        <v>3.42</v>
      </c>
      <c r="Q116" s="3">
        <f t="shared" si="13"/>
        <v>3.4</v>
      </c>
      <c r="R116" s="5">
        <f t="shared" si="14"/>
        <v>0.18333333333333313</v>
      </c>
      <c r="S116">
        <f t="shared" si="15"/>
        <v>1.0569948186528497</v>
      </c>
      <c r="T116">
        <v>27</v>
      </c>
    </row>
    <row r="117" spans="1:20" x14ac:dyDescent="0.25">
      <c r="A117" t="s">
        <v>56</v>
      </c>
      <c r="B117" t="s">
        <v>52</v>
      </c>
      <c r="C117" t="s">
        <v>4</v>
      </c>
      <c r="D117">
        <v>14</v>
      </c>
      <c r="E117">
        <v>28.5</v>
      </c>
      <c r="F117" s="1">
        <v>22844</v>
      </c>
      <c r="G117" s="2">
        <v>0.81944444444444453</v>
      </c>
      <c r="H117" s="3">
        <v>3.99</v>
      </c>
      <c r="I117" s="3">
        <v>3.92</v>
      </c>
      <c r="J117" s="3">
        <v>3.93</v>
      </c>
      <c r="K117" s="3">
        <f t="shared" si="12"/>
        <v>3.9466666666666668</v>
      </c>
      <c r="L117" s="1">
        <v>44760</v>
      </c>
      <c r="M117" s="2">
        <v>0.53680555555555554</v>
      </c>
      <c r="N117" s="3">
        <v>3.44</v>
      </c>
      <c r="O117" s="3">
        <v>3.42</v>
      </c>
      <c r="P117" s="3">
        <v>3.4</v>
      </c>
      <c r="Q117" s="3">
        <f t="shared" si="13"/>
        <v>3.42</v>
      </c>
      <c r="R117" s="9">
        <f t="shared" si="14"/>
        <v>-0.52666666666666684</v>
      </c>
      <c r="S117">
        <f t="shared" si="15"/>
        <v>0.86655405405405406</v>
      </c>
      <c r="T117">
        <v>28.5</v>
      </c>
    </row>
    <row r="118" spans="1:20" x14ac:dyDescent="0.25">
      <c r="A118" t="s">
        <v>56</v>
      </c>
      <c r="B118" t="s">
        <v>52</v>
      </c>
      <c r="C118" t="s">
        <v>4</v>
      </c>
      <c r="D118">
        <v>14</v>
      </c>
      <c r="E118">
        <v>30</v>
      </c>
      <c r="F118" s="1">
        <v>44774</v>
      </c>
      <c r="G118" s="2">
        <v>0.85833333333333339</v>
      </c>
      <c r="H118">
        <v>4.97</v>
      </c>
      <c r="I118">
        <v>4.92</v>
      </c>
      <c r="J118">
        <v>4.96</v>
      </c>
      <c r="K118" s="3">
        <f t="shared" si="12"/>
        <v>4.95</v>
      </c>
      <c r="L118" s="1">
        <v>44775</v>
      </c>
      <c r="M118" s="2">
        <v>0.60902777777777783</v>
      </c>
      <c r="N118">
        <v>4.93</v>
      </c>
      <c r="O118">
        <v>4.93</v>
      </c>
      <c r="P118">
        <v>4.91</v>
      </c>
      <c r="Q118" s="3">
        <f t="shared" si="13"/>
        <v>4.9233333333333329</v>
      </c>
      <c r="R118" s="4">
        <f t="shared" si="14"/>
        <v>-2.6666666666667282E-2</v>
      </c>
      <c r="S118" s="17">
        <f t="shared" si="15"/>
        <v>0.9946127946127945</v>
      </c>
      <c r="T118">
        <v>30</v>
      </c>
    </row>
    <row r="119" spans="1:20" x14ac:dyDescent="0.25">
      <c r="A119" t="s">
        <v>56</v>
      </c>
      <c r="B119" t="s">
        <v>114</v>
      </c>
      <c r="C119" t="s">
        <v>4</v>
      </c>
      <c r="D119">
        <v>14</v>
      </c>
      <c r="E119">
        <v>31.5</v>
      </c>
      <c r="F119" s="1">
        <v>44793</v>
      </c>
      <c r="G119" s="2">
        <v>0.74375000000000002</v>
      </c>
      <c r="H119">
        <v>4.7699999999999996</v>
      </c>
      <c r="I119">
        <v>4.75</v>
      </c>
      <c r="J119">
        <v>4.6900000000000004</v>
      </c>
      <c r="K119" s="3">
        <f t="shared" si="12"/>
        <v>4.7366666666666672</v>
      </c>
      <c r="L119" s="1">
        <v>44794</v>
      </c>
      <c r="M119" s="2">
        <v>0.5805555555555556</v>
      </c>
      <c r="N119">
        <v>4.9000000000000004</v>
      </c>
      <c r="O119">
        <v>4.92</v>
      </c>
      <c r="P119">
        <v>4.9400000000000004</v>
      </c>
      <c r="Q119" s="3">
        <f t="shared" si="13"/>
        <v>4.9200000000000008</v>
      </c>
      <c r="R119" s="12">
        <f t="shared" si="14"/>
        <v>0.18333333333333357</v>
      </c>
      <c r="S119">
        <f t="shared" si="15"/>
        <v>1.0387051372273048</v>
      </c>
      <c r="T119">
        <v>31.5</v>
      </c>
    </row>
    <row r="120" spans="1:20" x14ac:dyDescent="0.25">
      <c r="A120" t="s">
        <v>57</v>
      </c>
      <c r="B120" t="s">
        <v>52</v>
      </c>
      <c r="C120" t="s">
        <v>4</v>
      </c>
      <c r="D120">
        <v>48</v>
      </c>
      <c r="E120">
        <v>27</v>
      </c>
      <c r="F120" s="1">
        <v>44746</v>
      </c>
      <c r="G120" s="2">
        <v>0.18958333333333333</v>
      </c>
      <c r="H120" s="3">
        <v>4.9000000000000004</v>
      </c>
      <c r="I120" s="3">
        <v>4.93</v>
      </c>
      <c r="J120" s="3">
        <v>5</v>
      </c>
      <c r="K120" s="3">
        <f t="shared" si="12"/>
        <v>4.9433333333333334</v>
      </c>
      <c r="L120" s="1">
        <v>44747</v>
      </c>
      <c r="M120" s="2">
        <v>0.4513888888888889</v>
      </c>
      <c r="N120" s="3">
        <v>5.2</v>
      </c>
      <c r="O120" s="3">
        <v>5.16</v>
      </c>
      <c r="P120" s="3">
        <v>5.1100000000000003</v>
      </c>
      <c r="Q120" s="3">
        <f t="shared" si="13"/>
        <v>5.1566666666666663</v>
      </c>
      <c r="R120" s="6">
        <f t="shared" si="14"/>
        <v>0.21333333333333293</v>
      </c>
      <c r="S120">
        <f t="shared" si="15"/>
        <v>1.0431557653405259</v>
      </c>
      <c r="T120">
        <v>27</v>
      </c>
    </row>
    <row r="121" spans="1:20" x14ac:dyDescent="0.25">
      <c r="A121" t="s">
        <v>57</v>
      </c>
      <c r="B121" t="s">
        <v>52</v>
      </c>
      <c r="C121" t="s">
        <v>4</v>
      </c>
      <c r="D121">
        <v>48</v>
      </c>
      <c r="E121">
        <v>28.5</v>
      </c>
      <c r="F121" s="1">
        <v>44760</v>
      </c>
      <c r="G121" s="2">
        <v>0.79722222222222217</v>
      </c>
      <c r="H121" s="3">
        <v>5.0199999999999996</v>
      </c>
      <c r="I121" s="3">
        <v>5.05</v>
      </c>
      <c r="J121" s="3">
        <v>5.07</v>
      </c>
      <c r="K121" s="3">
        <f t="shared" si="12"/>
        <v>5.0466666666666669</v>
      </c>
      <c r="L121" s="1">
        <v>44761</v>
      </c>
      <c r="M121" s="2">
        <v>0.59027777777777779</v>
      </c>
      <c r="N121" s="3">
        <v>5.3</v>
      </c>
      <c r="O121" s="3">
        <v>5.25</v>
      </c>
      <c r="P121" s="3">
        <v>5.24</v>
      </c>
      <c r="Q121" s="3">
        <f t="shared" si="13"/>
        <v>5.2633333333333336</v>
      </c>
      <c r="R121" s="6">
        <f t="shared" si="14"/>
        <v>0.21666666666666679</v>
      </c>
      <c r="S121">
        <f t="shared" si="15"/>
        <v>1.0429326287978864</v>
      </c>
      <c r="T121">
        <v>28.5</v>
      </c>
    </row>
    <row r="122" spans="1:20" x14ac:dyDescent="0.25">
      <c r="A122" t="s">
        <v>57</v>
      </c>
      <c r="B122" t="s">
        <v>52</v>
      </c>
      <c r="C122" t="s">
        <v>4</v>
      </c>
      <c r="D122">
        <v>48</v>
      </c>
      <c r="E122">
        <v>30</v>
      </c>
      <c r="F122" s="1">
        <v>44775</v>
      </c>
      <c r="G122" s="2">
        <v>0.80972222222222223</v>
      </c>
      <c r="H122">
        <v>4.8</v>
      </c>
      <c r="I122">
        <v>4.82</v>
      </c>
      <c r="J122">
        <v>4.83</v>
      </c>
      <c r="K122" s="3">
        <f t="shared" si="12"/>
        <v>4.8166666666666673</v>
      </c>
      <c r="L122" s="1">
        <v>44776</v>
      </c>
      <c r="M122" s="2">
        <v>0.55347222222222225</v>
      </c>
      <c r="N122">
        <v>4.79</v>
      </c>
      <c r="O122">
        <v>4.8600000000000003</v>
      </c>
      <c r="P122">
        <v>4.84</v>
      </c>
      <c r="Q122" s="3">
        <f t="shared" si="13"/>
        <v>4.83</v>
      </c>
      <c r="R122" s="5">
        <f t="shared" si="14"/>
        <v>1.3333333333332753E-2</v>
      </c>
      <c r="S122" s="17">
        <f t="shared" si="15"/>
        <v>1.0027681660899652</v>
      </c>
      <c r="T122">
        <v>30</v>
      </c>
    </row>
    <row r="123" spans="1:20" x14ac:dyDescent="0.25">
      <c r="A123" t="s">
        <v>57</v>
      </c>
      <c r="B123" t="s">
        <v>114</v>
      </c>
      <c r="C123" t="s">
        <v>4</v>
      </c>
      <c r="D123">
        <v>48</v>
      </c>
      <c r="E123">
        <v>31.5</v>
      </c>
      <c r="F123" s="1">
        <v>44793</v>
      </c>
      <c r="G123" s="2">
        <v>0.73402777777777783</v>
      </c>
      <c r="H123">
        <v>5</v>
      </c>
      <c r="I123">
        <v>4.96</v>
      </c>
      <c r="J123">
        <v>4.99</v>
      </c>
      <c r="K123" s="3">
        <f t="shared" si="12"/>
        <v>4.9833333333333334</v>
      </c>
      <c r="L123" s="1">
        <v>44794</v>
      </c>
      <c r="M123" s="2">
        <v>0.5708333333333333</v>
      </c>
      <c r="N123">
        <v>5.0999999999999996</v>
      </c>
      <c r="O123">
        <v>5.1100000000000003</v>
      </c>
      <c r="P123">
        <v>5.12</v>
      </c>
      <c r="Q123" s="3">
        <f t="shared" si="13"/>
        <v>5.1100000000000003</v>
      </c>
      <c r="R123" s="12">
        <f t="shared" si="14"/>
        <v>0.12666666666666693</v>
      </c>
      <c r="S123">
        <f t="shared" si="15"/>
        <v>1.0254180602006691</v>
      </c>
      <c r="T123">
        <v>31.5</v>
      </c>
    </row>
    <row r="124" spans="1:20" x14ac:dyDescent="0.25">
      <c r="A124" t="s">
        <v>58</v>
      </c>
      <c r="B124" t="s">
        <v>52</v>
      </c>
      <c r="C124" t="s">
        <v>4</v>
      </c>
      <c r="D124">
        <v>15</v>
      </c>
      <c r="E124">
        <v>27</v>
      </c>
      <c r="F124" s="1">
        <v>44749</v>
      </c>
      <c r="G124" s="2">
        <v>0.43888888888888888</v>
      </c>
      <c r="H124" s="3">
        <v>4.45</v>
      </c>
      <c r="I124" s="3">
        <v>4.46</v>
      </c>
      <c r="J124" s="3">
        <v>4.3899999999999997</v>
      </c>
      <c r="K124" s="3">
        <f t="shared" si="12"/>
        <v>4.4333333333333336</v>
      </c>
      <c r="L124" s="1">
        <v>44746</v>
      </c>
      <c r="M124" s="2">
        <v>0.48680555555555555</v>
      </c>
      <c r="N124">
        <v>4.41</v>
      </c>
      <c r="O124">
        <v>4.41</v>
      </c>
      <c r="P124">
        <v>4.3899999999999997</v>
      </c>
      <c r="Q124" s="3">
        <f t="shared" si="13"/>
        <v>4.4033333333333333</v>
      </c>
      <c r="R124" s="4">
        <f t="shared" si="14"/>
        <v>-3.0000000000000249E-2</v>
      </c>
      <c r="S124">
        <f t="shared" si="15"/>
        <v>0.99323308270676691</v>
      </c>
      <c r="T124">
        <v>27</v>
      </c>
    </row>
    <row r="125" spans="1:20" x14ac:dyDescent="0.25">
      <c r="A125" t="s">
        <v>58</v>
      </c>
      <c r="B125" t="s">
        <v>52</v>
      </c>
      <c r="C125" t="s">
        <v>4</v>
      </c>
      <c r="D125">
        <v>15</v>
      </c>
      <c r="E125">
        <v>28.5</v>
      </c>
      <c r="F125" s="1">
        <v>44760</v>
      </c>
      <c r="G125" s="2">
        <v>0.77569444444444446</v>
      </c>
      <c r="H125" s="3">
        <v>4.46</v>
      </c>
      <c r="I125" s="3">
        <v>4.4000000000000004</v>
      </c>
      <c r="J125" s="3">
        <v>4.43</v>
      </c>
      <c r="K125" s="3">
        <f t="shared" si="12"/>
        <v>4.43</v>
      </c>
      <c r="L125" s="1">
        <v>44761</v>
      </c>
      <c r="M125" s="2">
        <v>0.56527777777777777</v>
      </c>
      <c r="N125" s="3">
        <v>4.76</v>
      </c>
      <c r="O125" s="3">
        <v>4.84</v>
      </c>
      <c r="P125" s="3">
        <v>4.84</v>
      </c>
      <c r="Q125" s="3">
        <f t="shared" si="13"/>
        <v>4.8133333333333335</v>
      </c>
      <c r="R125" s="7">
        <f t="shared" si="14"/>
        <v>0.38333333333333375</v>
      </c>
      <c r="S125">
        <f t="shared" si="15"/>
        <v>1.0865312264860798</v>
      </c>
      <c r="T125">
        <v>28.5</v>
      </c>
    </row>
    <row r="126" spans="1:20" x14ac:dyDescent="0.25">
      <c r="A126" t="s">
        <v>58</v>
      </c>
      <c r="B126" t="s">
        <v>52</v>
      </c>
      <c r="C126" t="s">
        <v>4</v>
      </c>
      <c r="D126">
        <v>15</v>
      </c>
      <c r="E126">
        <v>30</v>
      </c>
      <c r="F126" s="1">
        <v>44776</v>
      </c>
      <c r="G126" s="2">
        <v>0.81180555555555556</v>
      </c>
      <c r="H126">
        <v>4.38</v>
      </c>
      <c r="I126">
        <v>4.3899999999999997</v>
      </c>
      <c r="J126">
        <v>4.37</v>
      </c>
      <c r="K126" s="3">
        <f t="shared" si="12"/>
        <v>4.38</v>
      </c>
      <c r="L126" s="1">
        <v>44777</v>
      </c>
      <c r="M126" s="2">
        <v>0.58819444444444446</v>
      </c>
      <c r="N126">
        <v>4.5999999999999996</v>
      </c>
      <c r="O126">
        <v>4.6399999999999997</v>
      </c>
      <c r="P126">
        <v>4.6100000000000003</v>
      </c>
      <c r="Q126" s="3">
        <f t="shared" si="13"/>
        <v>4.6166666666666663</v>
      </c>
      <c r="R126" s="6">
        <f t="shared" si="14"/>
        <v>0.23666666666666636</v>
      </c>
      <c r="S126" s="17">
        <f t="shared" si="15"/>
        <v>1.0540334855403348</v>
      </c>
      <c r="T126">
        <v>30</v>
      </c>
    </row>
    <row r="127" spans="1:20" x14ac:dyDescent="0.25">
      <c r="A127" t="s">
        <v>58</v>
      </c>
      <c r="B127" t="s">
        <v>114</v>
      </c>
      <c r="C127" t="s">
        <v>4</v>
      </c>
      <c r="D127">
        <v>15</v>
      </c>
      <c r="E127">
        <v>31.5</v>
      </c>
      <c r="F127" s="1">
        <v>44790</v>
      </c>
      <c r="G127" s="2">
        <v>0.85972222222222217</v>
      </c>
      <c r="H127">
        <v>4.8</v>
      </c>
      <c r="I127">
        <v>4.76</v>
      </c>
      <c r="J127">
        <v>4.7699999999999996</v>
      </c>
      <c r="K127" s="3">
        <f t="shared" si="12"/>
        <v>4.7766666666666664</v>
      </c>
      <c r="L127" s="1">
        <v>44791</v>
      </c>
      <c r="M127" s="2">
        <v>0.5756944444444444</v>
      </c>
      <c r="N127">
        <v>4.79</v>
      </c>
      <c r="O127">
        <v>4.78</v>
      </c>
      <c r="P127">
        <v>4.74</v>
      </c>
      <c r="Q127" s="3">
        <f t="shared" si="13"/>
        <v>4.7700000000000005</v>
      </c>
      <c r="R127" s="4">
        <f t="shared" si="14"/>
        <v>-6.6666666666659324E-3</v>
      </c>
      <c r="S127">
        <f t="shared" si="15"/>
        <v>0.99860432658757869</v>
      </c>
      <c r="T127">
        <v>31.5</v>
      </c>
    </row>
    <row r="128" spans="1:20" x14ac:dyDescent="0.25">
      <c r="A128" t="s">
        <v>59</v>
      </c>
      <c r="B128" t="s">
        <v>52</v>
      </c>
      <c r="C128" t="s">
        <v>4</v>
      </c>
      <c r="D128">
        <v>54</v>
      </c>
      <c r="E128">
        <v>27</v>
      </c>
      <c r="F128" s="1">
        <v>44746</v>
      </c>
      <c r="G128" s="2">
        <v>0.21944444444444444</v>
      </c>
      <c r="H128" s="3">
        <v>3.52</v>
      </c>
      <c r="I128" s="3">
        <v>3.58</v>
      </c>
      <c r="J128" s="3">
        <v>3.61</v>
      </c>
      <c r="K128" s="3">
        <f t="shared" si="12"/>
        <v>3.57</v>
      </c>
      <c r="L128" s="1">
        <v>44747</v>
      </c>
      <c r="M128" s="2">
        <v>0.48194444444444445</v>
      </c>
      <c r="N128" s="3">
        <v>3.64</v>
      </c>
      <c r="O128" s="3">
        <v>3.7</v>
      </c>
      <c r="P128" s="3">
        <v>3.64</v>
      </c>
      <c r="Q128" s="3">
        <f t="shared" si="13"/>
        <v>3.66</v>
      </c>
      <c r="R128" s="5">
        <f t="shared" si="14"/>
        <v>9.0000000000000302E-2</v>
      </c>
      <c r="S128">
        <f t="shared" si="15"/>
        <v>1.0252100840336136</v>
      </c>
      <c r="T128">
        <v>27</v>
      </c>
    </row>
    <row r="129" spans="1:20" x14ac:dyDescent="0.25">
      <c r="A129" t="s">
        <v>59</v>
      </c>
      <c r="B129" t="s">
        <v>52</v>
      </c>
      <c r="C129" t="s">
        <v>4</v>
      </c>
      <c r="D129">
        <v>54</v>
      </c>
      <c r="E129">
        <v>28.5</v>
      </c>
      <c r="F129" s="1">
        <v>44760</v>
      </c>
      <c r="G129" s="2">
        <v>0.80138888888888893</v>
      </c>
      <c r="H129" s="3">
        <v>3.64</v>
      </c>
      <c r="I129" s="3">
        <v>3.61</v>
      </c>
      <c r="J129" s="3">
        <v>3.56</v>
      </c>
      <c r="K129" s="3">
        <f t="shared" si="12"/>
        <v>3.6033333333333335</v>
      </c>
      <c r="L129" s="1">
        <v>44761</v>
      </c>
      <c r="M129" s="2">
        <v>0.59513888888888888</v>
      </c>
      <c r="N129" s="3">
        <v>3.75</v>
      </c>
      <c r="O129" s="3">
        <v>3.71</v>
      </c>
      <c r="P129" s="3">
        <v>3.74</v>
      </c>
      <c r="Q129" s="3">
        <f t="shared" si="13"/>
        <v>3.7333333333333329</v>
      </c>
      <c r="R129" s="5">
        <f t="shared" si="14"/>
        <v>0.12999999999999945</v>
      </c>
      <c r="S129">
        <f t="shared" si="15"/>
        <v>1.0360777058279369</v>
      </c>
      <c r="T129">
        <v>28.5</v>
      </c>
    </row>
    <row r="130" spans="1:20" x14ac:dyDescent="0.25">
      <c r="A130" t="s">
        <v>59</v>
      </c>
      <c r="B130" t="s">
        <v>52</v>
      </c>
      <c r="C130" t="s">
        <v>4</v>
      </c>
      <c r="D130">
        <v>54</v>
      </c>
      <c r="E130">
        <v>30</v>
      </c>
      <c r="F130" s="1">
        <v>44774</v>
      </c>
      <c r="G130" s="2">
        <v>0.84097222222222223</v>
      </c>
      <c r="H130">
        <v>4.2699999999999996</v>
      </c>
      <c r="I130">
        <v>4.29</v>
      </c>
      <c r="J130">
        <v>4.3600000000000003</v>
      </c>
      <c r="K130" s="3">
        <f t="shared" ref="K130:K161" si="16">AVERAGE(H130:J130)</f>
        <v>4.3066666666666658</v>
      </c>
      <c r="L130" s="1">
        <v>44775</v>
      </c>
      <c r="M130" s="2">
        <v>0.59444444444444444</v>
      </c>
      <c r="N130">
        <v>4.76</v>
      </c>
      <c r="O130">
        <v>4.78</v>
      </c>
      <c r="P130">
        <v>4.72</v>
      </c>
      <c r="Q130" s="3">
        <f t="shared" ref="Q130:Q161" si="17">AVERAGE(N130:P130)</f>
        <v>4.753333333333333</v>
      </c>
      <c r="R130" s="7">
        <f t="shared" ref="R130:R161" si="18">Q130-K130</f>
        <v>0.44666666666666721</v>
      </c>
      <c r="S130" s="17">
        <f t="shared" ref="S130:S154" si="19">Q130/K130</f>
        <v>1.1037151702786379</v>
      </c>
      <c r="T130">
        <v>30</v>
      </c>
    </row>
    <row r="131" spans="1:20" x14ac:dyDescent="0.25">
      <c r="A131" t="s">
        <v>59</v>
      </c>
      <c r="B131" t="s">
        <v>114</v>
      </c>
      <c r="C131" t="s">
        <v>4</v>
      </c>
      <c r="D131">
        <v>54</v>
      </c>
      <c r="E131">
        <v>31.5</v>
      </c>
      <c r="F131" s="1">
        <v>44791</v>
      </c>
      <c r="G131" s="2">
        <v>0.77916666666666667</v>
      </c>
      <c r="H131">
        <v>4.01</v>
      </c>
      <c r="I131">
        <v>3.98</v>
      </c>
      <c r="J131">
        <v>3.98</v>
      </c>
      <c r="K131" s="3">
        <f t="shared" si="16"/>
        <v>3.99</v>
      </c>
      <c r="L131" s="1">
        <v>44792</v>
      </c>
      <c r="M131" s="2">
        <v>0.54722222222222217</v>
      </c>
      <c r="N131">
        <v>4.04</v>
      </c>
      <c r="O131">
        <v>3.97</v>
      </c>
      <c r="P131">
        <v>4.05</v>
      </c>
      <c r="Q131" s="3">
        <f t="shared" si="17"/>
        <v>4.0199999999999996</v>
      </c>
      <c r="R131" s="12">
        <f t="shared" si="18"/>
        <v>2.9999999999999361E-2</v>
      </c>
      <c r="S131">
        <f t="shared" si="19"/>
        <v>1.007518796992481</v>
      </c>
      <c r="T131">
        <v>31.5</v>
      </c>
    </row>
    <row r="132" spans="1:20" x14ac:dyDescent="0.25">
      <c r="A132" t="s">
        <v>60</v>
      </c>
      <c r="B132" t="s">
        <v>102</v>
      </c>
      <c r="C132" t="s">
        <v>4</v>
      </c>
      <c r="D132">
        <v>11</v>
      </c>
      <c r="E132">
        <v>27</v>
      </c>
      <c r="F132" s="1">
        <v>44745</v>
      </c>
      <c r="G132" s="2">
        <v>6.1805555555555558E-2</v>
      </c>
      <c r="H132" s="3">
        <v>4.3899999999999997</v>
      </c>
      <c r="I132" s="3">
        <v>4.38</v>
      </c>
      <c r="J132" s="3">
        <v>4.3899999999999997</v>
      </c>
      <c r="K132" s="3">
        <f t="shared" si="16"/>
        <v>4.3866666666666667</v>
      </c>
      <c r="L132" s="1">
        <v>44746</v>
      </c>
      <c r="M132" s="2">
        <v>0.46527777777777773</v>
      </c>
      <c r="N132">
        <v>4.4800000000000004</v>
      </c>
      <c r="O132">
        <v>4.37</v>
      </c>
      <c r="P132">
        <v>4.47</v>
      </c>
      <c r="Q132" s="3">
        <f t="shared" si="17"/>
        <v>4.4400000000000004</v>
      </c>
      <c r="R132" s="5">
        <f t="shared" si="18"/>
        <v>5.3333333333333677E-2</v>
      </c>
      <c r="S132">
        <f t="shared" si="19"/>
        <v>1.0121580547112463</v>
      </c>
      <c r="T132">
        <v>27</v>
      </c>
    </row>
    <row r="133" spans="1:20" x14ac:dyDescent="0.25">
      <c r="A133" t="s">
        <v>60</v>
      </c>
      <c r="B133" t="s">
        <v>61</v>
      </c>
      <c r="C133" t="s">
        <v>4</v>
      </c>
      <c r="D133">
        <v>11</v>
      </c>
      <c r="E133">
        <v>28.5</v>
      </c>
      <c r="F133" s="1">
        <v>44760</v>
      </c>
      <c r="G133" s="2">
        <v>0.78055555555555556</v>
      </c>
      <c r="H133" s="3">
        <v>4.0999999999999996</v>
      </c>
      <c r="I133" s="3">
        <v>4.01</v>
      </c>
      <c r="J133" s="3">
        <v>4.05</v>
      </c>
      <c r="K133" s="3">
        <f t="shared" si="16"/>
        <v>4.0533333333333337</v>
      </c>
      <c r="L133" s="1">
        <v>44761</v>
      </c>
      <c r="M133" s="2">
        <v>0.57013888888888886</v>
      </c>
      <c r="N133" s="3">
        <v>4.21</v>
      </c>
      <c r="O133" s="3">
        <v>4.2300000000000004</v>
      </c>
      <c r="P133" s="3">
        <v>4.2300000000000004</v>
      </c>
      <c r="Q133" s="3">
        <f t="shared" si="17"/>
        <v>4.2233333333333336</v>
      </c>
      <c r="R133" s="6">
        <f t="shared" si="18"/>
        <v>0.16999999999999993</v>
      </c>
      <c r="S133">
        <f t="shared" si="19"/>
        <v>1.0419407894736843</v>
      </c>
      <c r="T133">
        <v>28.5</v>
      </c>
    </row>
    <row r="134" spans="1:20" x14ac:dyDescent="0.25">
      <c r="A134" t="s">
        <v>60</v>
      </c>
      <c r="B134" t="s">
        <v>110</v>
      </c>
      <c r="C134" t="s">
        <v>4</v>
      </c>
      <c r="D134">
        <v>11</v>
      </c>
      <c r="E134">
        <v>30</v>
      </c>
      <c r="F134" s="1">
        <v>44776</v>
      </c>
      <c r="G134" s="2">
        <v>0.80347222222222225</v>
      </c>
      <c r="H134">
        <v>4.18</v>
      </c>
      <c r="I134">
        <v>4.18</v>
      </c>
      <c r="J134">
        <v>4.2</v>
      </c>
      <c r="K134" s="3">
        <f t="shared" si="16"/>
        <v>4.1866666666666665</v>
      </c>
      <c r="L134" s="1">
        <v>44777</v>
      </c>
      <c r="M134" s="2">
        <v>0.5756944444444444</v>
      </c>
      <c r="N134">
        <v>4.5999999999999996</v>
      </c>
      <c r="O134">
        <v>4.6100000000000003</v>
      </c>
      <c r="P134">
        <v>4.58</v>
      </c>
      <c r="Q134" s="3">
        <f t="shared" si="17"/>
        <v>4.5966666666666667</v>
      </c>
      <c r="R134" s="7">
        <f t="shared" si="18"/>
        <v>0.41000000000000014</v>
      </c>
      <c r="S134" s="17">
        <f t="shared" si="19"/>
        <v>1.0979299363057324</v>
      </c>
      <c r="T134">
        <v>30</v>
      </c>
    </row>
    <row r="135" spans="1:20" x14ac:dyDescent="0.25">
      <c r="A135" t="s">
        <v>60</v>
      </c>
      <c r="B135" t="s">
        <v>61</v>
      </c>
      <c r="C135" t="s">
        <v>4</v>
      </c>
      <c r="D135">
        <v>11</v>
      </c>
      <c r="E135">
        <v>31.5</v>
      </c>
      <c r="F135" s="1">
        <v>44789</v>
      </c>
      <c r="G135" s="2">
        <v>0.87986111111111109</v>
      </c>
      <c r="H135">
        <v>4.3099999999999996</v>
      </c>
      <c r="I135">
        <v>4.3499999999999996</v>
      </c>
      <c r="J135">
        <v>4.3099999999999996</v>
      </c>
      <c r="K135" s="3">
        <f t="shared" si="16"/>
        <v>4.3233333333333333</v>
      </c>
      <c r="L135" s="1">
        <v>44790</v>
      </c>
      <c r="M135" s="2">
        <v>0.63055555555555554</v>
      </c>
      <c r="N135">
        <v>4.28</v>
      </c>
      <c r="O135">
        <v>4.3099999999999996</v>
      </c>
      <c r="P135">
        <v>4.29</v>
      </c>
      <c r="Q135" s="3">
        <f t="shared" si="17"/>
        <v>4.293333333333333</v>
      </c>
      <c r="R135" s="4">
        <f t="shared" si="18"/>
        <v>-3.0000000000000249E-2</v>
      </c>
      <c r="S135">
        <f t="shared" si="19"/>
        <v>0.99306090979182726</v>
      </c>
      <c r="T135">
        <v>31.5</v>
      </c>
    </row>
    <row r="136" spans="1:20" x14ac:dyDescent="0.25">
      <c r="A136" t="s">
        <v>62</v>
      </c>
      <c r="B136" t="s">
        <v>102</v>
      </c>
      <c r="C136" t="s">
        <v>4</v>
      </c>
      <c r="D136">
        <v>38</v>
      </c>
      <c r="E136">
        <v>27</v>
      </c>
      <c r="F136" s="1">
        <v>44747</v>
      </c>
      <c r="G136" s="2">
        <v>0.34027777777777773</v>
      </c>
      <c r="H136" s="3">
        <v>4.4800000000000004</v>
      </c>
      <c r="I136" s="3">
        <v>4.5599999999999996</v>
      </c>
      <c r="J136" s="3">
        <v>4.5</v>
      </c>
      <c r="K136" s="3">
        <f t="shared" si="16"/>
        <v>4.5133333333333328</v>
      </c>
      <c r="L136" s="1">
        <v>44748</v>
      </c>
      <c r="M136" s="2">
        <v>0.14722222222222223</v>
      </c>
      <c r="N136" s="3">
        <v>4.41</v>
      </c>
      <c r="O136" s="3">
        <v>4.41</v>
      </c>
      <c r="P136" s="3">
        <v>4.45</v>
      </c>
      <c r="Q136" s="3">
        <f t="shared" si="17"/>
        <v>4.4233333333333329</v>
      </c>
      <c r="R136" s="4">
        <f t="shared" si="18"/>
        <v>-8.9999999999999858E-2</v>
      </c>
      <c r="S136">
        <f t="shared" si="19"/>
        <v>0.98005908419497789</v>
      </c>
      <c r="T136">
        <v>27</v>
      </c>
    </row>
    <row r="137" spans="1:20" x14ac:dyDescent="0.25">
      <c r="A137" t="s">
        <v>62</v>
      </c>
      <c r="B137" t="s">
        <v>61</v>
      </c>
      <c r="C137" t="s">
        <v>4</v>
      </c>
      <c r="D137">
        <v>38</v>
      </c>
      <c r="E137">
        <v>28.5</v>
      </c>
      <c r="F137" s="1">
        <v>44763</v>
      </c>
      <c r="G137" s="2">
        <v>0.67986111111111114</v>
      </c>
      <c r="H137" s="3">
        <v>4.93</v>
      </c>
      <c r="I137" s="3">
        <v>4.88</v>
      </c>
      <c r="J137" s="3">
        <v>4.9000000000000004</v>
      </c>
      <c r="K137" s="3">
        <f t="shared" si="16"/>
        <v>4.9033333333333333</v>
      </c>
      <c r="L137" s="1">
        <v>44764</v>
      </c>
      <c r="M137" s="2">
        <v>0.4381944444444445</v>
      </c>
      <c r="N137" s="3">
        <v>4.95</v>
      </c>
      <c r="O137" s="3">
        <v>4.99</v>
      </c>
      <c r="P137" s="3">
        <v>4.99</v>
      </c>
      <c r="Q137" s="3">
        <f t="shared" si="17"/>
        <v>4.9766666666666675</v>
      </c>
      <c r="R137" s="5">
        <f t="shared" si="18"/>
        <v>7.3333333333334139E-2</v>
      </c>
      <c r="S137">
        <f t="shared" si="19"/>
        <v>1.014955812372536</v>
      </c>
      <c r="T137">
        <v>28.5</v>
      </c>
    </row>
    <row r="138" spans="1:20" x14ac:dyDescent="0.25">
      <c r="A138" t="s">
        <v>62</v>
      </c>
      <c r="B138" t="s">
        <v>110</v>
      </c>
      <c r="C138" t="s">
        <v>4</v>
      </c>
      <c r="D138">
        <v>38</v>
      </c>
      <c r="E138">
        <v>30</v>
      </c>
      <c r="F138" s="1">
        <v>44774</v>
      </c>
      <c r="G138" s="2">
        <v>0.84861111111111109</v>
      </c>
      <c r="H138">
        <v>4.82</v>
      </c>
      <c r="I138">
        <v>4.8</v>
      </c>
      <c r="J138">
        <v>4.82</v>
      </c>
      <c r="K138" s="3">
        <f t="shared" si="16"/>
        <v>4.8133333333333335</v>
      </c>
      <c r="L138" s="1">
        <v>44775</v>
      </c>
      <c r="M138" s="2">
        <v>0.59791666666666665</v>
      </c>
      <c r="N138">
        <v>4.8499999999999996</v>
      </c>
      <c r="O138">
        <v>4.83</v>
      </c>
      <c r="P138">
        <v>4.79</v>
      </c>
      <c r="Q138" s="3">
        <f t="shared" si="17"/>
        <v>4.8233333333333333</v>
      </c>
      <c r="R138" s="5">
        <f t="shared" si="18"/>
        <v>9.9999999999997868E-3</v>
      </c>
      <c r="S138" s="17">
        <f t="shared" si="19"/>
        <v>1.0020775623268698</v>
      </c>
      <c r="T138">
        <v>30</v>
      </c>
    </row>
    <row r="139" spans="1:20" x14ac:dyDescent="0.25">
      <c r="A139" t="s">
        <v>62</v>
      </c>
      <c r="B139" t="s">
        <v>61</v>
      </c>
      <c r="C139" t="s">
        <v>4</v>
      </c>
      <c r="D139">
        <v>38</v>
      </c>
      <c r="E139">
        <v>31.5</v>
      </c>
      <c r="F139" s="1">
        <v>44795</v>
      </c>
      <c r="G139" s="2">
        <v>0.64236111111111105</v>
      </c>
      <c r="H139">
        <v>4.5199999999999996</v>
      </c>
      <c r="I139">
        <v>4.5599999999999996</v>
      </c>
      <c r="J139">
        <v>4.54</v>
      </c>
      <c r="K139" s="3">
        <f t="shared" si="16"/>
        <v>4.5399999999999991</v>
      </c>
      <c r="L139" s="1">
        <v>44794</v>
      </c>
      <c r="M139" s="2">
        <v>0.56666666666666665</v>
      </c>
      <c r="N139">
        <v>4.6100000000000003</v>
      </c>
      <c r="O139">
        <v>4.6500000000000004</v>
      </c>
      <c r="P139">
        <v>4.59</v>
      </c>
      <c r="Q139" s="3">
        <f t="shared" si="17"/>
        <v>4.6166666666666671</v>
      </c>
      <c r="R139" s="12">
        <f t="shared" si="18"/>
        <v>7.6666666666667993E-2</v>
      </c>
      <c r="S139">
        <f t="shared" si="19"/>
        <v>1.0168869309838475</v>
      </c>
      <c r="T139">
        <v>31.5</v>
      </c>
    </row>
    <row r="140" spans="1:20" x14ac:dyDescent="0.25">
      <c r="A140" t="s">
        <v>63</v>
      </c>
      <c r="B140" t="s">
        <v>102</v>
      </c>
      <c r="C140" t="s">
        <v>4</v>
      </c>
      <c r="D140">
        <v>22</v>
      </c>
      <c r="E140">
        <v>27</v>
      </c>
      <c r="F140" s="1">
        <v>44749</v>
      </c>
      <c r="G140" s="2">
        <v>0.4465277777777778</v>
      </c>
      <c r="H140" s="3">
        <v>4.3</v>
      </c>
      <c r="I140" s="3">
        <v>4.2699999999999996</v>
      </c>
      <c r="J140" s="3">
        <v>4.29</v>
      </c>
      <c r="K140" s="3">
        <f t="shared" si="16"/>
        <v>4.2866666666666662</v>
      </c>
      <c r="L140" s="1">
        <v>44748</v>
      </c>
      <c r="M140" s="2">
        <v>5.1388888888888894E-2</v>
      </c>
      <c r="N140" s="3">
        <v>4.3600000000000003</v>
      </c>
      <c r="O140" s="3">
        <v>4.38</v>
      </c>
      <c r="P140" s="3">
        <v>4.3899999999999997</v>
      </c>
      <c r="Q140" s="3">
        <f t="shared" si="17"/>
        <v>4.376666666666666</v>
      </c>
      <c r="R140" s="5">
        <f t="shared" si="18"/>
        <v>8.9999999999999858E-2</v>
      </c>
      <c r="S140">
        <f t="shared" si="19"/>
        <v>1.0209953343701399</v>
      </c>
      <c r="T140">
        <v>27</v>
      </c>
    </row>
    <row r="141" spans="1:20" x14ac:dyDescent="0.25">
      <c r="A141" t="s">
        <v>63</v>
      </c>
      <c r="B141" t="s">
        <v>61</v>
      </c>
      <c r="C141" t="s">
        <v>4</v>
      </c>
      <c r="D141">
        <v>22</v>
      </c>
      <c r="E141">
        <v>28.5</v>
      </c>
      <c r="F141" s="1">
        <v>44762</v>
      </c>
      <c r="G141" s="2">
        <v>0.68680555555555556</v>
      </c>
      <c r="H141" s="3">
        <v>4.21</v>
      </c>
      <c r="I141" s="3">
        <v>4.21</v>
      </c>
      <c r="J141" s="3">
        <v>4.18</v>
      </c>
      <c r="K141" s="3">
        <f t="shared" si="16"/>
        <v>4.2</v>
      </c>
      <c r="L141" s="1">
        <v>44763</v>
      </c>
      <c r="M141" s="2">
        <v>0.56597222222222221</v>
      </c>
      <c r="N141" s="3">
        <v>4.84</v>
      </c>
      <c r="O141" s="3">
        <v>4.82</v>
      </c>
      <c r="P141" s="3">
        <v>4.8899999999999997</v>
      </c>
      <c r="Q141" s="3">
        <f t="shared" si="17"/>
        <v>4.8500000000000005</v>
      </c>
      <c r="R141" s="7">
        <f t="shared" si="18"/>
        <v>0.65000000000000036</v>
      </c>
      <c r="S141">
        <f t="shared" si="19"/>
        <v>1.1547619047619049</v>
      </c>
      <c r="T141">
        <v>28.5</v>
      </c>
    </row>
    <row r="142" spans="1:20" x14ac:dyDescent="0.25">
      <c r="A142" t="s">
        <v>63</v>
      </c>
      <c r="B142" t="s">
        <v>110</v>
      </c>
      <c r="C142" t="s">
        <v>4</v>
      </c>
      <c r="D142">
        <v>22</v>
      </c>
      <c r="E142">
        <v>30</v>
      </c>
      <c r="F142" s="1">
        <v>44775</v>
      </c>
      <c r="G142" s="2">
        <v>0.80555555555555547</v>
      </c>
      <c r="H142">
        <v>3.98</v>
      </c>
      <c r="I142">
        <v>3.98</v>
      </c>
      <c r="J142">
        <v>3.99</v>
      </c>
      <c r="K142" s="3">
        <f t="shared" si="16"/>
        <v>3.9833333333333329</v>
      </c>
      <c r="L142" s="1">
        <v>44776</v>
      </c>
      <c r="M142" s="2">
        <v>0.54861111111111105</v>
      </c>
      <c r="N142">
        <v>4.0199999999999996</v>
      </c>
      <c r="O142">
        <v>4.0199999999999996</v>
      </c>
      <c r="P142">
        <v>3.97</v>
      </c>
      <c r="Q142" s="3">
        <f t="shared" si="17"/>
        <v>4.003333333333333</v>
      </c>
      <c r="R142" s="5">
        <f t="shared" si="18"/>
        <v>2.0000000000000018E-2</v>
      </c>
      <c r="S142" s="17">
        <f t="shared" si="19"/>
        <v>1.0050209205020921</v>
      </c>
      <c r="T142">
        <v>30</v>
      </c>
    </row>
    <row r="143" spans="1:20" x14ac:dyDescent="0.25">
      <c r="A143" t="s">
        <v>64</v>
      </c>
      <c r="B143" t="s">
        <v>61</v>
      </c>
      <c r="C143" t="s">
        <v>4</v>
      </c>
      <c r="D143">
        <v>1</v>
      </c>
      <c r="E143">
        <v>28.5</v>
      </c>
      <c r="F143" s="1">
        <v>44761</v>
      </c>
      <c r="G143" s="2">
        <v>0.78263888888888899</v>
      </c>
      <c r="H143" s="3">
        <v>3.12</v>
      </c>
      <c r="I143" s="3">
        <v>3.12</v>
      </c>
      <c r="J143" s="3">
        <v>3.12</v>
      </c>
      <c r="K143" s="3">
        <f t="shared" si="16"/>
        <v>3.1199999999999997</v>
      </c>
      <c r="L143" s="1">
        <v>44762</v>
      </c>
      <c r="M143" s="2">
        <v>0.56458333333333333</v>
      </c>
      <c r="N143" s="3">
        <v>3.28</v>
      </c>
      <c r="O143" s="3">
        <v>3.33</v>
      </c>
      <c r="P143" s="3">
        <v>3.28</v>
      </c>
      <c r="Q143" s="3">
        <f t="shared" si="17"/>
        <v>3.2966666666666664</v>
      </c>
      <c r="R143" s="5">
        <f t="shared" si="18"/>
        <v>0.17666666666666675</v>
      </c>
      <c r="S143">
        <f t="shared" si="19"/>
        <v>1.0566239316239316</v>
      </c>
      <c r="T143">
        <v>28.5</v>
      </c>
    </row>
    <row r="144" spans="1:20" x14ac:dyDescent="0.25">
      <c r="A144" t="s">
        <v>64</v>
      </c>
      <c r="B144" t="s">
        <v>110</v>
      </c>
      <c r="C144" t="s">
        <v>4</v>
      </c>
      <c r="D144">
        <v>1</v>
      </c>
      <c r="E144">
        <v>30</v>
      </c>
      <c r="F144" s="1">
        <v>44776</v>
      </c>
      <c r="G144" s="2">
        <v>0.79722222222222217</v>
      </c>
      <c r="H144">
        <v>3.76</v>
      </c>
      <c r="I144">
        <v>3.81</v>
      </c>
      <c r="J144">
        <v>3.79</v>
      </c>
      <c r="K144" s="3">
        <f t="shared" si="16"/>
        <v>3.7866666666666666</v>
      </c>
      <c r="L144" s="1">
        <v>44777</v>
      </c>
      <c r="M144" s="2">
        <v>0.57013888888888886</v>
      </c>
      <c r="N144">
        <v>4.1900000000000004</v>
      </c>
      <c r="O144">
        <v>4.17</v>
      </c>
      <c r="P144">
        <v>4.12</v>
      </c>
      <c r="Q144" s="3">
        <f t="shared" si="17"/>
        <v>4.16</v>
      </c>
      <c r="R144" s="7">
        <f t="shared" si="18"/>
        <v>0.37333333333333352</v>
      </c>
      <c r="S144" s="17">
        <f t="shared" si="19"/>
        <v>1.0985915492957747</v>
      </c>
      <c r="T144">
        <v>30</v>
      </c>
    </row>
    <row r="145" spans="1:20" x14ac:dyDescent="0.25">
      <c r="A145" s="2" t="s">
        <v>64</v>
      </c>
      <c r="B145" t="s">
        <v>61</v>
      </c>
      <c r="C145" t="s">
        <v>4</v>
      </c>
      <c r="D145">
        <v>1</v>
      </c>
      <c r="E145">
        <v>31.5</v>
      </c>
      <c r="F145" s="1">
        <v>44790</v>
      </c>
      <c r="G145" s="2">
        <v>0.85138888888888886</v>
      </c>
      <c r="H145">
        <v>3.8</v>
      </c>
      <c r="I145">
        <v>3.86</v>
      </c>
      <c r="J145">
        <v>3.86</v>
      </c>
      <c r="K145" s="3">
        <f t="shared" si="16"/>
        <v>3.84</v>
      </c>
      <c r="L145" s="1">
        <v>44791</v>
      </c>
      <c r="M145" s="2">
        <v>0.56736111111111109</v>
      </c>
      <c r="N145">
        <v>3.92</v>
      </c>
      <c r="O145">
        <v>3.96</v>
      </c>
      <c r="P145">
        <v>3.88</v>
      </c>
      <c r="Q145" s="3">
        <f t="shared" si="17"/>
        <v>3.92</v>
      </c>
      <c r="R145" s="12">
        <f t="shared" si="18"/>
        <v>8.0000000000000071E-2</v>
      </c>
      <c r="S145">
        <f t="shared" si="19"/>
        <v>1.0208333333333333</v>
      </c>
      <c r="T145">
        <v>31.5</v>
      </c>
    </row>
    <row r="146" spans="1:20" x14ac:dyDescent="0.25">
      <c r="A146" t="s">
        <v>65</v>
      </c>
      <c r="B146" t="s">
        <v>102</v>
      </c>
      <c r="C146" t="s">
        <v>4</v>
      </c>
      <c r="D146">
        <v>58</v>
      </c>
      <c r="E146">
        <v>27</v>
      </c>
      <c r="F146" s="1">
        <v>44746</v>
      </c>
      <c r="G146" s="2">
        <v>0.23819444444444446</v>
      </c>
      <c r="H146" s="3">
        <v>4.22</v>
      </c>
      <c r="I146" s="3">
        <v>4.16</v>
      </c>
      <c r="J146" s="3">
        <v>4.22</v>
      </c>
      <c r="K146" s="3">
        <f t="shared" si="16"/>
        <v>4.1999999999999993</v>
      </c>
      <c r="L146" s="1">
        <v>44747</v>
      </c>
      <c r="M146" s="2">
        <v>0.50138888888888888</v>
      </c>
      <c r="N146" s="3">
        <v>4.58</v>
      </c>
      <c r="O146" s="3">
        <v>4.55</v>
      </c>
      <c r="P146" s="3">
        <v>4.5599999999999996</v>
      </c>
      <c r="Q146" s="3">
        <f t="shared" si="17"/>
        <v>4.5633333333333326</v>
      </c>
      <c r="R146" s="7">
        <f t="shared" si="18"/>
        <v>0.36333333333333329</v>
      </c>
      <c r="S146">
        <f t="shared" si="19"/>
        <v>1.0865079365079364</v>
      </c>
      <c r="T146">
        <v>27</v>
      </c>
    </row>
    <row r="147" spans="1:20" x14ac:dyDescent="0.25">
      <c r="A147" t="s">
        <v>65</v>
      </c>
      <c r="B147" t="s">
        <v>61</v>
      </c>
      <c r="C147" t="s">
        <v>4</v>
      </c>
      <c r="D147">
        <v>58</v>
      </c>
      <c r="E147">
        <v>28.5</v>
      </c>
      <c r="F147" s="1">
        <v>44760</v>
      </c>
      <c r="G147" s="2">
        <v>0.82916666666666661</v>
      </c>
      <c r="H147" s="3">
        <v>4.1100000000000003</v>
      </c>
      <c r="I147" s="3">
        <v>4.18</v>
      </c>
      <c r="J147" s="3">
        <v>4.1100000000000003</v>
      </c>
      <c r="K147" s="3">
        <f t="shared" si="16"/>
        <v>4.1333333333333329</v>
      </c>
      <c r="L147" s="1">
        <v>44761</v>
      </c>
      <c r="M147" s="2">
        <v>0.62083333333333335</v>
      </c>
      <c r="N147" s="3">
        <v>4.2300000000000004</v>
      </c>
      <c r="O147" s="3">
        <v>4.2300000000000004</v>
      </c>
      <c r="P147" s="3">
        <v>4.18</v>
      </c>
      <c r="Q147" s="3">
        <f t="shared" si="17"/>
        <v>4.2133333333333338</v>
      </c>
      <c r="R147" s="5">
        <f t="shared" si="18"/>
        <v>8.0000000000000959E-2</v>
      </c>
      <c r="S147">
        <f t="shared" si="19"/>
        <v>1.0193548387096776</v>
      </c>
      <c r="T147">
        <v>28.5</v>
      </c>
    </row>
    <row r="148" spans="1:20" x14ac:dyDescent="0.25">
      <c r="A148" t="s">
        <v>65</v>
      </c>
      <c r="B148" t="s">
        <v>110</v>
      </c>
      <c r="C148" t="s">
        <v>4</v>
      </c>
      <c r="D148">
        <v>58</v>
      </c>
      <c r="E148">
        <v>30</v>
      </c>
      <c r="F148" s="1">
        <v>44778</v>
      </c>
      <c r="G148" s="2">
        <v>0.45555555555555555</v>
      </c>
      <c r="H148">
        <v>4.3600000000000003</v>
      </c>
      <c r="I148">
        <v>4.3499999999999996</v>
      </c>
      <c r="J148">
        <v>3.38</v>
      </c>
      <c r="K148" s="3">
        <f t="shared" si="16"/>
        <v>4.03</v>
      </c>
      <c r="L148" s="1">
        <v>44777</v>
      </c>
      <c r="M148" s="2">
        <v>0.52708333333333335</v>
      </c>
      <c r="N148">
        <v>4.4400000000000004</v>
      </c>
      <c r="O148">
        <v>4.45</v>
      </c>
      <c r="P148">
        <v>4.3899999999999997</v>
      </c>
      <c r="Q148" s="3">
        <f t="shared" si="17"/>
        <v>4.4266666666666667</v>
      </c>
      <c r="R148" s="7">
        <f t="shared" si="18"/>
        <v>0.3966666666666665</v>
      </c>
      <c r="S148" s="17">
        <f t="shared" si="19"/>
        <v>1.0984284532671629</v>
      </c>
      <c r="T148">
        <v>30</v>
      </c>
    </row>
    <row r="149" spans="1:20" x14ac:dyDescent="0.25">
      <c r="A149" t="s">
        <v>65</v>
      </c>
      <c r="B149" t="s">
        <v>61</v>
      </c>
      <c r="C149" t="s">
        <v>4</v>
      </c>
      <c r="D149">
        <v>58</v>
      </c>
      <c r="E149">
        <v>31.5</v>
      </c>
      <c r="F149" s="1">
        <v>44792</v>
      </c>
      <c r="G149" s="2">
        <v>0.55555555555555558</v>
      </c>
      <c r="H149">
        <v>4.3499999999999996</v>
      </c>
      <c r="I149">
        <v>4.3600000000000003</v>
      </c>
      <c r="J149">
        <v>4.37</v>
      </c>
      <c r="K149" s="3">
        <f t="shared" si="16"/>
        <v>4.3600000000000003</v>
      </c>
      <c r="L149" s="1">
        <v>44791</v>
      </c>
      <c r="M149" s="2">
        <v>0.57986111111111105</v>
      </c>
      <c r="N149">
        <v>4.4000000000000004</v>
      </c>
      <c r="O149">
        <v>4.3899999999999997</v>
      </c>
      <c r="P149">
        <v>4.43</v>
      </c>
      <c r="Q149" s="3">
        <f t="shared" si="17"/>
        <v>4.4066666666666663</v>
      </c>
      <c r="R149" s="12">
        <f t="shared" si="18"/>
        <v>4.6666666666665968E-2</v>
      </c>
      <c r="S149">
        <f t="shared" si="19"/>
        <v>1.010703363914373</v>
      </c>
      <c r="T149">
        <v>31.5</v>
      </c>
    </row>
    <row r="150" spans="1:20" x14ac:dyDescent="0.25">
      <c r="A150" t="s">
        <v>66</v>
      </c>
      <c r="B150" t="s">
        <v>102</v>
      </c>
      <c r="C150" t="s">
        <v>4</v>
      </c>
      <c r="D150">
        <v>13</v>
      </c>
      <c r="E150">
        <v>27</v>
      </c>
      <c r="F150" s="1">
        <v>44745</v>
      </c>
      <c r="G150" s="2">
        <v>7.1527777777777787E-2</v>
      </c>
      <c r="H150" s="3">
        <v>4.1399999999999997</v>
      </c>
      <c r="I150" s="3">
        <v>4.13</v>
      </c>
      <c r="J150" s="3">
        <v>4.1900000000000004</v>
      </c>
      <c r="K150" s="3">
        <f t="shared" si="16"/>
        <v>4.1533333333333333</v>
      </c>
      <c r="L150" s="1">
        <v>44746</v>
      </c>
      <c r="M150" s="2">
        <v>0.47430555555555554</v>
      </c>
      <c r="N150">
        <v>4.47</v>
      </c>
      <c r="O150">
        <v>4.4000000000000004</v>
      </c>
      <c r="P150">
        <v>4.4800000000000004</v>
      </c>
      <c r="Q150" s="3">
        <f t="shared" si="17"/>
        <v>4.45</v>
      </c>
      <c r="R150" s="7">
        <f t="shared" si="18"/>
        <v>0.29666666666666686</v>
      </c>
      <c r="S150">
        <f t="shared" si="19"/>
        <v>1.0714285714285714</v>
      </c>
      <c r="T150">
        <v>27</v>
      </c>
    </row>
    <row r="151" spans="1:20" x14ac:dyDescent="0.25">
      <c r="A151" t="s">
        <v>66</v>
      </c>
      <c r="B151" t="s">
        <v>61</v>
      </c>
      <c r="C151" t="s">
        <v>4</v>
      </c>
      <c r="D151">
        <v>13</v>
      </c>
      <c r="E151">
        <v>28.5</v>
      </c>
      <c r="F151" s="1">
        <v>44761</v>
      </c>
      <c r="G151" s="2">
        <v>0.80555555555555547</v>
      </c>
      <c r="H151" s="3">
        <v>3.3</v>
      </c>
      <c r="I151" s="3">
        <v>3.21</v>
      </c>
      <c r="J151" s="3">
        <v>3.25</v>
      </c>
      <c r="K151" s="3">
        <f t="shared" si="16"/>
        <v>3.2533333333333334</v>
      </c>
      <c r="L151" s="1">
        <v>44762</v>
      </c>
      <c r="M151" s="2">
        <v>0.58194444444444449</v>
      </c>
      <c r="N151" s="3">
        <v>4.03</v>
      </c>
      <c r="O151" s="3">
        <v>4.0599999999999996</v>
      </c>
      <c r="P151" s="3">
        <v>3.99</v>
      </c>
      <c r="Q151" s="3">
        <f t="shared" si="17"/>
        <v>4.0266666666666664</v>
      </c>
      <c r="R151" s="7">
        <f t="shared" si="18"/>
        <v>0.77333333333333298</v>
      </c>
      <c r="S151">
        <f t="shared" si="19"/>
        <v>1.2377049180327868</v>
      </c>
      <c r="T151">
        <v>28.5</v>
      </c>
    </row>
    <row r="152" spans="1:20" x14ac:dyDescent="0.25">
      <c r="A152" t="s">
        <v>66</v>
      </c>
      <c r="B152" t="s">
        <v>110</v>
      </c>
      <c r="C152" t="s">
        <v>4</v>
      </c>
      <c r="D152">
        <v>13</v>
      </c>
      <c r="E152">
        <v>30</v>
      </c>
      <c r="F152" s="1">
        <v>44778</v>
      </c>
      <c r="G152" s="2">
        <v>0.45069444444444445</v>
      </c>
      <c r="H152">
        <v>3.47</v>
      </c>
      <c r="I152">
        <v>3.49</v>
      </c>
      <c r="J152">
        <v>3.55</v>
      </c>
      <c r="K152" s="3">
        <f t="shared" si="16"/>
        <v>3.5033333333333339</v>
      </c>
      <c r="L152" s="1">
        <v>44776</v>
      </c>
      <c r="M152" s="2">
        <v>0.53402777777777777</v>
      </c>
      <c r="N152">
        <v>3.94</v>
      </c>
      <c r="O152">
        <v>3.9</v>
      </c>
      <c r="P152">
        <v>3.93</v>
      </c>
      <c r="Q152" s="3">
        <f t="shared" si="17"/>
        <v>3.9233333333333333</v>
      </c>
      <c r="R152" s="7">
        <f t="shared" si="18"/>
        <v>0.41999999999999948</v>
      </c>
      <c r="S152" s="17">
        <f t="shared" si="19"/>
        <v>1.1198858230256896</v>
      </c>
      <c r="T152">
        <v>30</v>
      </c>
    </row>
    <row r="153" spans="1:20" x14ac:dyDescent="0.25">
      <c r="A153" t="s">
        <v>66</v>
      </c>
      <c r="B153" t="s">
        <v>61</v>
      </c>
      <c r="C153" t="s">
        <v>4</v>
      </c>
      <c r="D153">
        <v>13</v>
      </c>
      <c r="E153">
        <v>31.5</v>
      </c>
      <c r="F153" s="1">
        <v>44791</v>
      </c>
      <c r="G153" s="2">
        <v>0.7715277777777777</v>
      </c>
      <c r="H153">
        <v>4.08</v>
      </c>
      <c r="I153">
        <v>4.05</v>
      </c>
      <c r="J153">
        <v>4.0999999999999996</v>
      </c>
      <c r="K153" s="3">
        <f t="shared" si="16"/>
        <v>4.0766666666666662</v>
      </c>
      <c r="L153" s="1">
        <v>44792</v>
      </c>
      <c r="M153" s="2">
        <v>0.53888888888888886</v>
      </c>
      <c r="N153">
        <v>4.1500000000000004</v>
      </c>
      <c r="O153">
        <v>4.1500000000000004</v>
      </c>
      <c r="P153">
        <v>4.13</v>
      </c>
      <c r="Q153" s="3">
        <f t="shared" si="17"/>
        <v>4.1433333333333335</v>
      </c>
      <c r="R153" s="12">
        <f t="shared" si="18"/>
        <v>6.6666666666667318E-2</v>
      </c>
      <c r="S153">
        <f t="shared" si="19"/>
        <v>1.0163532297628783</v>
      </c>
      <c r="T153">
        <v>31.5</v>
      </c>
    </row>
    <row r="154" spans="1:20" x14ac:dyDescent="0.25">
      <c r="A154" t="s">
        <v>68</v>
      </c>
      <c r="B154" t="s">
        <v>102</v>
      </c>
      <c r="C154" t="s">
        <v>4</v>
      </c>
      <c r="D154">
        <v>9</v>
      </c>
      <c r="E154">
        <v>27</v>
      </c>
      <c r="F154" s="1">
        <v>44745</v>
      </c>
      <c r="G154" s="2">
        <v>5.2777777777777778E-2</v>
      </c>
      <c r="H154" s="3">
        <v>4.37</v>
      </c>
      <c r="I154" s="3">
        <v>4.3600000000000003</v>
      </c>
      <c r="J154" s="3">
        <v>4.38</v>
      </c>
      <c r="K154" s="3">
        <f t="shared" si="16"/>
        <v>4.37</v>
      </c>
      <c r="L154" s="1">
        <v>44746</v>
      </c>
      <c r="M154" s="2">
        <v>0.45416666666666666</v>
      </c>
      <c r="N154">
        <v>4.43</v>
      </c>
      <c r="O154">
        <v>4.49</v>
      </c>
      <c r="P154">
        <v>4.47</v>
      </c>
      <c r="Q154" s="3">
        <f t="shared" si="17"/>
        <v>4.4633333333333338</v>
      </c>
      <c r="R154" s="5">
        <f t="shared" si="18"/>
        <v>9.3333333333333712E-2</v>
      </c>
      <c r="S154">
        <f t="shared" si="19"/>
        <v>1.021357742181541</v>
      </c>
      <c r="T154">
        <v>27</v>
      </c>
    </row>
    <row r="155" spans="1:20" x14ac:dyDescent="0.25">
      <c r="A155" t="s">
        <v>68</v>
      </c>
      <c r="B155" t="s">
        <v>61</v>
      </c>
      <c r="C155" t="s">
        <v>4</v>
      </c>
      <c r="D155">
        <v>9</v>
      </c>
      <c r="E155">
        <v>28.5</v>
      </c>
      <c r="F155" t="s">
        <v>30</v>
      </c>
      <c r="G155" t="s">
        <v>30</v>
      </c>
      <c r="H155" s="3" t="s">
        <v>30</v>
      </c>
      <c r="I155" t="s">
        <v>30</v>
      </c>
      <c r="J155" t="s">
        <v>30</v>
      </c>
      <c r="K155" t="s">
        <v>30</v>
      </c>
      <c r="L155" t="s">
        <v>30</v>
      </c>
      <c r="M155" t="s">
        <v>30</v>
      </c>
      <c r="N155" t="s">
        <v>30</v>
      </c>
      <c r="O155" t="s">
        <v>30</v>
      </c>
      <c r="P155" t="s">
        <v>30</v>
      </c>
      <c r="Q155" t="s">
        <v>30</v>
      </c>
      <c r="R155" t="s">
        <v>30</v>
      </c>
      <c r="T155">
        <v>28.5</v>
      </c>
    </row>
    <row r="156" spans="1:20" x14ac:dyDescent="0.25">
      <c r="A156" t="s">
        <v>70</v>
      </c>
      <c r="B156" t="s">
        <v>102</v>
      </c>
      <c r="C156" t="s">
        <v>4</v>
      </c>
      <c r="D156">
        <v>23</v>
      </c>
      <c r="E156">
        <v>27</v>
      </c>
      <c r="F156" s="1">
        <v>44747</v>
      </c>
      <c r="G156" s="2">
        <v>0.28194444444444444</v>
      </c>
      <c r="H156" s="3">
        <v>4.0199999999999996</v>
      </c>
      <c r="I156" s="3">
        <v>3.97</v>
      </c>
      <c r="J156" s="3">
        <v>3.93</v>
      </c>
      <c r="K156" s="3">
        <f t="shared" ref="K156:K185" si="20">AVERAGE(H156:J156)</f>
        <v>3.9733333333333332</v>
      </c>
      <c r="L156" s="1">
        <v>44748</v>
      </c>
      <c r="M156" s="2">
        <v>5.6944444444444443E-2</v>
      </c>
      <c r="N156" s="3">
        <v>4.46</v>
      </c>
      <c r="O156" s="3">
        <v>4.4800000000000004</v>
      </c>
      <c r="P156" s="3">
        <v>4.3899999999999997</v>
      </c>
      <c r="Q156" s="3">
        <f t="shared" ref="Q156:Q185" si="21">AVERAGE(N156:P156)</f>
        <v>4.4433333333333342</v>
      </c>
      <c r="R156" s="7">
        <f t="shared" ref="R156:R185" si="22">Q156-K156</f>
        <v>0.47000000000000108</v>
      </c>
      <c r="S156">
        <f t="shared" ref="S156:S185" si="23">Q156/K156</f>
        <v>1.1182885906040272</v>
      </c>
      <c r="T156">
        <v>27</v>
      </c>
    </row>
    <row r="157" spans="1:20" x14ac:dyDescent="0.25">
      <c r="A157" t="s">
        <v>70</v>
      </c>
      <c r="B157" t="s">
        <v>61</v>
      </c>
      <c r="C157" t="s">
        <v>4</v>
      </c>
      <c r="D157">
        <v>23</v>
      </c>
      <c r="E157">
        <v>28.5</v>
      </c>
      <c r="F157" s="1">
        <v>15539</v>
      </c>
      <c r="G157" s="2">
        <v>0.82708333333333339</v>
      </c>
      <c r="H157" s="3">
        <v>3.9</v>
      </c>
      <c r="I157" s="3">
        <v>3.9</v>
      </c>
      <c r="J157" s="3">
        <v>3.9</v>
      </c>
      <c r="K157" s="3">
        <f t="shared" si="20"/>
        <v>3.9</v>
      </c>
      <c r="L157" s="1">
        <v>44760</v>
      </c>
      <c r="M157" s="2">
        <v>0.54027777777777775</v>
      </c>
      <c r="N157" s="3">
        <v>4.09</v>
      </c>
      <c r="O157" s="3">
        <v>4.0999999999999996</v>
      </c>
      <c r="P157" s="3">
        <v>4.05</v>
      </c>
      <c r="Q157" s="3">
        <f t="shared" si="21"/>
        <v>4.0799999999999992</v>
      </c>
      <c r="R157" s="5">
        <f t="shared" si="22"/>
        <v>0.17999999999999927</v>
      </c>
      <c r="S157">
        <f t="shared" si="23"/>
        <v>1.046153846153846</v>
      </c>
      <c r="T157">
        <v>28.5</v>
      </c>
    </row>
    <row r="158" spans="1:20" x14ac:dyDescent="0.25">
      <c r="A158" t="s">
        <v>70</v>
      </c>
      <c r="B158" t="s">
        <v>110</v>
      </c>
      <c r="C158" t="s">
        <v>4</v>
      </c>
      <c r="D158">
        <v>23</v>
      </c>
      <c r="E158">
        <v>30</v>
      </c>
      <c r="F158" s="1">
        <v>44776</v>
      </c>
      <c r="G158" s="2">
        <v>0.78819444444444453</v>
      </c>
      <c r="H158">
        <v>3.98</v>
      </c>
      <c r="I158">
        <v>3.95</v>
      </c>
      <c r="J158">
        <v>3.97</v>
      </c>
      <c r="K158" s="3">
        <f t="shared" si="20"/>
        <v>3.9666666666666668</v>
      </c>
      <c r="L158" s="1">
        <v>44777</v>
      </c>
      <c r="M158" s="2">
        <v>0.5625</v>
      </c>
      <c r="N158">
        <v>4.3600000000000003</v>
      </c>
      <c r="O158">
        <v>4.33</v>
      </c>
      <c r="P158">
        <v>4.3899999999999997</v>
      </c>
      <c r="Q158" s="3">
        <f t="shared" si="21"/>
        <v>4.3600000000000003</v>
      </c>
      <c r="R158" s="7">
        <f t="shared" si="22"/>
        <v>0.39333333333333353</v>
      </c>
      <c r="S158" s="17">
        <f t="shared" si="23"/>
        <v>1.0991596638655463</v>
      </c>
      <c r="T158">
        <v>30</v>
      </c>
    </row>
    <row r="159" spans="1:20" x14ac:dyDescent="0.25">
      <c r="A159" t="s">
        <v>70</v>
      </c>
      <c r="B159" t="s">
        <v>61</v>
      </c>
      <c r="C159" t="s">
        <v>4</v>
      </c>
      <c r="D159">
        <v>23</v>
      </c>
      <c r="E159">
        <v>31.5</v>
      </c>
      <c r="F159" s="1">
        <v>44794</v>
      </c>
      <c r="G159" s="2">
        <v>0.63611111111111118</v>
      </c>
      <c r="H159">
        <v>3.94</v>
      </c>
      <c r="I159">
        <v>3.98</v>
      </c>
      <c r="J159">
        <v>3.96</v>
      </c>
      <c r="K159" s="3">
        <f t="shared" si="20"/>
        <v>3.9599999999999995</v>
      </c>
      <c r="L159" s="1">
        <v>44794</v>
      </c>
      <c r="M159" s="2">
        <v>0.54722222222222217</v>
      </c>
      <c r="N159">
        <v>4.09</v>
      </c>
      <c r="O159">
        <v>4.0599999999999996</v>
      </c>
      <c r="P159">
        <v>4.05</v>
      </c>
      <c r="Q159" s="3">
        <f t="shared" si="21"/>
        <v>4.0666666666666664</v>
      </c>
      <c r="R159" s="12">
        <f t="shared" si="22"/>
        <v>0.10666666666666691</v>
      </c>
      <c r="S159">
        <f t="shared" si="23"/>
        <v>1.026936026936027</v>
      </c>
      <c r="T159">
        <v>31.5</v>
      </c>
    </row>
    <row r="160" spans="1:20" x14ac:dyDescent="0.25">
      <c r="A160" t="s">
        <v>71</v>
      </c>
      <c r="B160" t="s">
        <v>102</v>
      </c>
      <c r="C160" t="s">
        <v>4</v>
      </c>
      <c r="D160">
        <v>51</v>
      </c>
      <c r="E160">
        <v>27</v>
      </c>
      <c r="F160" s="1">
        <v>44746</v>
      </c>
      <c r="G160" s="2">
        <v>0.20416666666666669</v>
      </c>
      <c r="H160" s="3">
        <v>3.01</v>
      </c>
      <c r="I160" s="3">
        <v>3.03</v>
      </c>
      <c r="J160" s="3">
        <v>3</v>
      </c>
      <c r="K160" s="3">
        <f t="shared" si="20"/>
        <v>3.0133333333333332</v>
      </c>
      <c r="L160" s="1">
        <v>44747</v>
      </c>
      <c r="M160" s="2">
        <v>0.46666666666666662</v>
      </c>
      <c r="N160" s="3">
        <v>3.12</v>
      </c>
      <c r="O160" s="3">
        <v>3.16</v>
      </c>
      <c r="P160" s="3">
        <v>3.16</v>
      </c>
      <c r="Q160" s="3">
        <f t="shared" si="21"/>
        <v>3.1466666666666669</v>
      </c>
      <c r="R160" s="5">
        <f t="shared" si="22"/>
        <v>0.13333333333333375</v>
      </c>
      <c r="S160">
        <f t="shared" si="23"/>
        <v>1.0442477876106195</v>
      </c>
      <c r="T160">
        <v>27</v>
      </c>
    </row>
    <row r="161" spans="1:20" x14ac:dyDescent="0.25">
      <c r="A161" t="s">
        <v>71</v>
      </c>
      <c r="B161" t="s">
        <v>61</v>
      </c>
      <c r="C161" t="s">
        <v>4</v>
      </c>
      <c r="D161">
        <v>51</v>
      </c>
      <c r="E161">
        <v>28.5</v>
      </c>
      <c r="F161" s="1">
        <v>44760</v>
      </c>
      <c r="G161" s="2">
        <v>0.8256944444444444</v>
      </c>
      <c r="H161" s="3">
        <v>2.74</v>
      </c>
      <c r="I161" s="3">
        <v>2.73</v>
      </c>
      <c r="J161" s="3">
        <v>2.67</v>
      </c>
      <c r="K161" s="3">
        <f t="shared" si="20"/>
        <v>2.7133333333333334</v>
      </c>
      <c r="L161" s="1">
        <v>44761</v>
      </c>
      <c r="M161" s="2">
        <v>0.61597222222222225</v>
      </c>
      <c r="N161" s="3">
        <v>3.1</v>
      </c>
      <c r="O161" s="3">
        <v>3.01</v>
      </c>
      <c r="P161" s="3">
        <v>3.02</v>
      </c>
      <c r="Q161" s="3">
        <f t="shared" si="21"/>
        <v>3.043333333333333</v>
      </c>
      <c r="R161" s="7">
        <f t="shared" si="22"/>
        <v>0.32999999999999963</v>
      </c>
      <c r="S161">
        <f t="shared" si="23"/>
        <v>1.1216216216216215</v>
      </c>
      <c r="T161">
        <v>28.5</v>
      </c>
    </row>
    <row r="162" spans="1:20" x14ac:dyDescent="0.25">
      <c r="A162" t="s">
        <v>71</v>
      </c>
      <c r="B162" t="s">
        <v>110</v>
      </c>
      <c r="C162" t="s">
        <v>4</v>
      </c>
      <c r="D162">
        <v>51</v>
      </c>
      <c r="E162">
        <v>30</v>
      </c>
      <c r="F162" s="1">
        <v>44777</v>
      </c>
      <c r="G162" s="2">
        <v>0.64583333333333337</v>
      </c>
      <c r="H162">
        <v>3.33</v>
      </c>
      <c r="I162">
        <v>3.3</v>
      </c>
      <c r="J162">
        <v>3.32</v>
      </c>
      <c r="K162" s="3">
        <f t="shared" si="20"/>
        <v>3.3166666666666664</v>
      </c>
      <c r="L162" s="1">
        <v>44778</v>
      </c>
      <c r="M162" s="2">
        <v>0.41250000000000003</v>
      </c>
      <c r="N162">
        <v>3.33</v>
      </c>
      <c r="O162">
        <v>3.37</v>
      </c>
      <c r="P162">
        <v>3.35</v>
      </c>
      <c r="Q162" s="3">
        <f t="shared" si="21"/>
        <v>3.35</v>
      </c>
      <c r="R162" s="5">
        <f t="shared" si="22"/>
        <v>3.3333333333333659E-2</v>
      </c>
      <c r="S162" s="17">
        <f t="shared" si="23"/>
        <v>1.0100502512562815</v>
      </c>
      <c r="T162">
        <v>30</v>
      </c>
    </row>
    <row r="163" spans="1:20" x14ac:dyDescent="0.25">
      <c r="A163" t="s">
        <v>71</v>
      </c>
      <c r="B163" t="s">
        <v>61</v>
      </c>
      <c r="C163" t="s">
        <v>4</v>
      </c>
      <c r="D163">
        <v>51</v>
      </c>
      <c r="E163">
        <v>31.5</v>
      </c>
      <c r="F163" s="1">
        <v>44794</v>
      </c>
      <c r="G163" s="2">
        <v>0.59513888888888888</v>
      </c>
      <c r="H163">
        <v>3.37</v>
      </c>
      <c r="I163">
        <v>3.37</v>
      </c>
      <c r="J163">
        <v>3.33</v>
      </c>
      <c r="K163" s="3">
        <f t="shared" si="20"/>
        <v>3.3566666666666669</v>
      </c>
      <c r="L163" s="1">
        <v>44792</v>
      </c>
      <c r="M163" s="2">
        <v>0.54236111111111118</v>
      </c>
      <c r="N163">
        <v>3.34</v>
      </c>
      <c r="O163">
        <v>3.39</v>
      </c>
      <c r="P163">
        <v>3.3</v>
      </c>
      <c r="Q163" s="3">
        <f t="shared" si="21"/>
        <v>3.3433333333333337</v>
      </c>
      <c r="R163" s="4">
        <f t="shared" si="22"/>
        <v>-1.3333333333333197E-2</v>
      </c>
      <c r="S163">
        <f t="shared" si="23"/>
        <v>0.99602780536246283</v>
      </c>
      <c r="T163">
        <v>31.5</v>
      </c>
    </row>
    <row r="164" spans="1:20" x14ac:dyDescent="0.25">
      <c r="A164" t="s">
        <v>72</v>
      </c>
      <c r="B164" t="s">
        <v>102</v>
      </c>
      <c r="C164" t="s">
        <v>4</v>
      </c>
      <c r="D164">
        <v>45</v>
      </c>
      <c r="E164">
        <v>27</v>
      </c>
      <c r="F164" s="1">
        <v>44746</v>
      </c>
      <c r="G164" s="2">
        <v>0.18055555555555555</v>
      </c>
      <c r="H164" s="3">
        <v>3.46</v>
      </c>
      <c r="I164" s="3">
        <v>3.42</v>
      </c>
      <c r="J164" s="3">
        <v>3.4</v>
      </c>
      <c r="K164" s="3">
        <f t="shared" si="20"/>
        <v>3.4266666666666663</v>
      </c>
      <c r="L164" s="1">
        <v>44747</v>
      </c>
      <c r="M164" s="2">
        <v>0.43958333333333338</v>
      </c>
      <c r="N164" s="3">
        <v>3.6</v>
      </c>
      <c r="O164" s="3">
        <v>3.59</v>
      </c>
      <c r="P164" s="3">
        <v>3.58</v>
      </c>
      <c r="Q164" s="3">
        <f t="shared" si="21"/>
        <v>3.59</v>
      </c>
      <c r="R164" s="5">
        <f t="shared" si="22"/>
        <v>0.16333333333333355</v>
      </c>
      <c r="S164">
        <f t="shared" si="23"/>
        <v>1.0476653696498055</v>
      </c>
      <c r="T164">
        <v>27</v>
      </c>
    </row>
    <row r="165" spans="1:20" x14ac:dyDescent="0.25">
      <c r="A165" t="s">
        <v>72</v>
      </c>
      <c r="B165" t="s">
        <v>61</v>
      </c>
      <c r="C165" t="s">
        <v>4</v>
      </c>
      <c r="D165">
        <v>45</v>
      </c>
      <c r="E165">
        <v>28.5</v>
      </c>
      <c r="F165" s="1">
        <v>929</v>
      </c>
      <c r="G165" s="2">
        <v>0.8340277777777777</v>
      </c>
      <c r="H165" s="3">
        <v>3.65</v>
      </c>
      <c r="I165" s="3">
        <v>3.61</v>
      </c>
      <c r="J165" s="3">
        <v>3.56</v>
      </c>
      <c r="K165" s="3">
        <f t="shared" si="20"/>
        <v>3.6066666666666669</v>
      </c>
      <c r="L165" s="1">
        <v>44760</v>
      </c>
      <c r="M165" s="2">
        <v>0.54791666666666672</v>
      </c>
      <c r="N165" s="3">
        <v>3.16</v>
      </c>
      <c r="O165" s="3">
        <v>3.2</v>
      </c>
      <c r="P165" s="3">
        <v>3.21</v>
      </c>
      <c r="Q165" s="3">
        <f t="shared" si="21"/>
        <v>3.19</v>
      </c>
      <c r="R165" s="9">
        <f t="shared" si="22"/>
        <v>-0.41666666666666696</v>
      </c>
      <c r="S165">
        <f t="shared" si="23"/>
        <v>0.88447319778188538</v>
      </c>
      <c r="T165">
        <v>28.5</v>
      </c>
    </row>
    <row r="166" spans="1:20" x14ac:dyDescent="0.25">
      <c r="A166" t="s">
        <v>72</v>
      </c>
      <c r="B166" t="s">
        <v>110</v>
      </c>
      <c r="C166" t="s">
        <v>4</v>
      </c>
      <c r="D166">
        <v>45</v>
      </c>
      <c r="E166">
        <v>30</v>
      </c>
      <c r="F166" s="1">
        <v>44776</v>
      </c>
      <c r="G166" s="2">
        <v>0.77569444444444446</v>
      </c>
      <c r="H166">
        <v>4.03</v>
      </c>
      <c r="I166">
        <v>4.01</v>
      </c>
      <c r="J166">
        <v>4.07</v>
      </c>
      <c r="K166" s="3">
        <f t="shared" si="20"/>
        <v>4.0366666666666662</v>
      </c>
      <c r="L166" s="1">
        <v>44777</v>
      </c>
      <c r="M166" s="2">
        <v>0.53749999999999998</v>
      </c>
      <c r="N166">
        <v>4.07</v>
      </c>
      <c r="O166">
        <v>4.03</v>
      </c>
      <c r="P166">
        <v>4.1100000000000003</v>
      </c>
      <c r="Q166" s="3">
        <f t="shared" si="21"/>
        <v>4.07</v>
      </c>
      <c r="R166" s="5">
        <f t="shared" si="22"/>
        <v>3.3333333333334103E-2</v>
      </c>
      <c r="S166" s="17">
        <f t="shared" si="23"/>
        <v>1.008257638315442</v>
      </c>
      <c r="T166">
        <v>30</v>
      </c>
    </row>
    <row r="167" spans="1:20" x14ac:dyDescent="0.25">
      <c r="A167" t="s">
        <v>72</v>
      </c>
      <c r="B167" t="s">
        <v>61</v>
      </c>
      <c r="C167" t="s">
        <v>4</v>
      </c>
      <c r="D167">
        <v>45</v>
      </c>
      <c r="E167">
        <v>31.5</v>
      </c>
      <c r="F167" s="1">
        <v>44789</v>
      </c>
      <c r="G167" s="2">
        <v>0.87569444444444444</v>
      </c>
      <c r="H167">
        <v>4.0999999999999996</v>
      </c>
      <c r="I167">
        <v>4.05</v>
      </c>
      <c r="J167">
        <v>4.1100000000000003</v>
      </c>
      <c r="K167" s="3">
        <f t="shared" si="20"/>
        <v>4.086666666666666</v>
      </c>
      <c r="L167" s="1">
        <v>44790</v>
      </c>
      <c r="M167" s="2">
        <v>0.62777777777777777</v>
      </c>
      <c r="N167">
        <v>4.12</v>
      </c>
      <c r="O167">
        <v>4.08</v>
      </c>
      <c r="P167">
        <v>4.1399999999999997</v>
      </c>
      <c r="Q167" s="3">
        <f t="shared" si="21"/>
        <v>4.1133333333333333</v>
      </c>
      <c r="R167" s="12">
        <f t="shared" si="22"/>
        <v>2.6666666666667282E-2</v>
      </c>
      <c r="S167">
        <f t="shared" si="23"/>
        <v>1.0065252854812399</v>
      </c>
      <c r="T167">
        <v>31.5</v>
      </c>
    </row>
    <row r="168" spans="1:20" x14ac:dyDescent="0.25">
      <c r="A168" t="s">
        <v>105</v>
      </c>
      <c r="B168" t="s">
        <v>102</v>
      </c>
      <c r="C168" t="s">
        <v>4</v>
      </c>
      <c r="D168">
        <v>1</v>
      </c>
      <c r="E168">
        <v>27</v>
      </c>
      <c r="F168" s="1">
        <v>44745</v>
      </c>
      <c r="G168" s="2">
        <v>0.5180555555555556</v>
      </c>
      <c r="H168" s="3">
        <v>3.21</v>
      </c>
      <c r="I168" s="3">
        <v>3.25</v>
      </c>
      <c r="J168" s="3">
        <v>3.23</v>
      </c>
      <c r="K168" s="3">
        <f t="shared" si="20"/>
        <v>3.23</v>
      </c>
      <c r="L168" s="1">
        <v>44746</v>
      </c>
      <c r="M168" s="2">
        <v>0.41805555555555557</v>
      </c>
      <c r="N168">
        <v>3.39</v>
      </c>
      <c r="O168">
        <v>3.47</v>
      </c>
      <c r="P168">
        <v>3.47</v>
      </c>
      <c r="Q168" s="3">
        <f t="shared" si="21"/>
        <v>3.4433333333333334</v>
      </c>
      <c r="R168" s="6">
        <f t="shared" si="22"/>
        <v>0.21333333333333337</v>
      </c>
      <c r="S168">
        <f t="shared" si="23"/>
        <v>1.0660474716202271</v>
      </c>
      <c r="T168">
        <v>27</v>
      </c>
    </row>
    <row r="169" spans="1:20" x14ac:dyDescent="0.25">
      <c r="A169" t="s">
        <v>73</v>
      </c>
      <c r="B169" t="s">
        <v>106</v>
      </c>
      <c r="C169" t="s">
        <v>4</v>
      </c>
      <c r="D169">
        <v>26</v>
      </c>
      <c r="E169">
        <v>27</v>
      </c>
      <c r="F169" s="1">
        <v>44747</v>
      </c>
      <c r="G169" s="2">
        <v>0.2951388888888889</v>
      </c>
      <c r="H169" s="3">
        <v>4.88</v>
      </c>
      <c r="I169" s="3">
        <v>4.91</v>
      </c>
      <c r="J169" s="3">
        <v>4.91</v>
      </c>
      <c r="K169" s="3">
        <f t="shared" si="20"/>
        <v>4.8999999999999995</v>
      </c>
      <c r="L169" s="1">
        <v>44748</v>
      </c>
      <c r="M169" s="2">
        <v>6.9444444444444434E-2</v>
      </c>
      <c r="N169" s="3">
        <v>5.13</v>
      </c>
      <c r="O169" s="3">
        <v>5.14</v>
      </c>
      <c r="P169" s="3">
        <v>5.14</v>
      </c>
      <c r="Q169" s="3">
        <f t="shared" si="21"/>
        <v>5.1366666666666667</v>
      </c>
      <c r="R169" s="6">
        <f t="shared" si="22"/>
        <v>0.23666666666666725</v>
      </c>
      <c r="S169">
        <f t="shared" si="23"/>
        <v>1.0482993197278914</v>
      </c>
      <c r="T169">
        <v>27</v>
      </c>
    </row>
    <row r="170" spans="1:20" x14ac:dyDescent="0.25">
      <c r="A170" t="s">
        <v>73</v>
      </c>
      <c r="B170" t="s">
        <v>74</v>
      </c>
      <c r="C170" t="s">
        <v>4</v>
      </c>
      <c r="D170">
        <v>26</v>
      </c>
      <c r="E170">
        <v>28.5</v>
      </c>
      <c r="F170" s="1">
        <v>44760</v>
      </c>
      <c r="G170" s="2">
        <v>0.81666666666666676</v>
      </c>
      <c r="H170" s="3">
        <v>4.29</v>
      </c>
      <c r="I170" s="3">
        <v>4.29</v>
      </c>
      <c r="J170" s="3">
        <v>4.26</v>
      </c>
      <c r="K170" s="3">
        <f t="shared" si="20"/>
        <v>4.28</v>
      </c>
      <c r="L170" s="1">
        <v>44761</v>
      </c>
      <c r="M170" s="2">
        <v>0.60833333333333328</v>
      </c>
      <c r="N170" s="3">
        <v>4.87</v>
      </c>
      <c r="O170" s="3">
        <v>4.82</v>
      </c>
      <c r="P170" s="3">
        <v>4.8099999999999996</v>
      </c>
      <c r="Q170" s="3">
        <f t="shared" si="21"/>
        <v>4.833333333333333</v>
      </c>
      <c r="R170" s="7">
        <f t="shared" si="22"/>
        <v>0.55333333333333279</v>
      </c>
      <c r="S170">
        <f t="shared" si="23"/>
        <v>1.1292834890965731</v>
      </c>
      <c r="T170">
        <v>28.5</v>
      </c>
    </row>
    <row r="171" spans="1:20" x14ac:dyDescent="0.25">
      <c r="A171" t="s">
        <v>75</v>
      </c>
      <c r="B171" t="s">
        <v>106</v>
      </c>
      <c r="C171" t="s">
        <v>4</v>
      </c>
      <c r="D171">
        <v>56</v>
      </c>
      <c r="E171">
        <v>27</v>
      </c>
      <c r="F171" s="1">
        <v>44746</v>
      </c>
      <c r="G171" s="2">
        <v>0.2298611111111111</v>
      </c>
      <c r="H171" s="3">
        <v>4.49</v>
      </c>
      <c r="I171" s="3">
        <v>4.53</v>
      </c>
      <c r="J171" s="3">
        <v>4.59</v>
      </c>
      <c r="K171" s="3">
        <f t="shared" si="20"/>
        <v>4.5366666666666662</v>
      </c>
      <c r="L171" s="1">
        <v>44747</v>
      </c>
      <c r="M171" s="2">
        <v>0.49374999999999997</v>
      </c>
      <c r="N171" s="3">
        <v>4.59</v>
      </c>
      <c r="O171" s="3">
        <v>4.51</v>
      </c>
      <c r="P171" s="3">
        <v>4.55</v>
      </c>
      <c r="Q171" s="3">
        <f t="shared" si="21"/>
        <v>4.55</v>
      </c>
      <c r="R171" s="5">
        <f t="shared" si="22"/>
        <v>1.3333333333333641E-2</v>
      </c>
      <c r="S171">
        <f t="shared" si="23"/>
        <v>1.002939015429831</v>
      </c>
      <c r="T171">
        <v>27</v>
      </c>
    </row>
    <row r="172" spans="1:20" x14ac:dyDescent="0.25">
      <c r="A172" t="s">
        <v>75</v>
      </c>
      <c r="B172" t="s">
        <v>74</v>
      </c>
      <c r="C172" t="s">
        <v>4</v>
      </c>
      <c r="D172">
        <v>56</v>
      </c>
      <c r="E172">
        <v>28.5</v>
      </c>
      <c r="F172" s="1">
        <v>44763</v>
      </c>
      <c r="G172" s="2">
        <v>0.67013888888888884</v>
      </c>
      <c r="H172" s="3">
        <v>4.21</v>
      </c>
      <c r="I172" s="3">
        <v>4.28</v>
      </c>
      <c r="J172" s="3">
        <v>4.24</v>
      </c>
      <c r="K172" s="3">
        <f t="shared" si="20"/>
        <v>4.2433333333333332</v>
      </c>
      <c r="L172" s="1">
        <v>44764</v>
      </c>
      <c r="M172" s="2">
        <v>0.4284722222222222</v>
      </c>
      <c r="N172" s="3">
        <v>5.15</v>
      </c>
      <c r="O172" s="3">
        <v>5.13</v>
      </c>
      <c r="P172" s="3">
        <v>5.14</v>
      </c>
      <c r="Q172" s="3">
        <f t="shared" si="21"/>
        <v>5.1400000000000006</v>
      </c>
      <c r="R172" s="7">
        <f t="shared" si="22"/>
        <v>0.89666666666666739</v>
      </c>
      <c r="S172">
        <f t="shared" si="23"/>
        <v>1.2113118617439123</v>
      </c>
      <c r="T172">
        <v>28.5</v>
      </c>
    </row>
    <row r="173" spans="1:20" x14ac:dyDescent="0.25">
      <c r="A173" t="s">
        <v>75</v>
      </c>
      <c r="B173" t="s">
        <v>74</v>
      </c>
      <c r="C173" t="s">
        <v>4</v>
      </c>
      <c r="D173">
        <v>56</v>
      </c>
      <c r="E173">
        <v>31.5</v>
      </c>
      <c r="F173" s="1">
        <v>44791</v>
      </c>
      <c r="G173" s="2">
        <v>0.74722222222222223</v>
      </c>
      <c r="H173">
        <v>4.55</v>
      </c>
      <c r="I173">
        <v>4.5599999999999996</v>
      </c>
      <c r="J173">
        <v>4.57</v>
      </c>
      <c r="K173" s="3">
        <f t="shared" si="20"/>
        <v>4.5599999999999996</v>
      </c>
      <c r="L173" s="1">
        <v>44792</v>
      </c>
      <c r="M173" s="2">
        <v>0.51180555555555551</v>
      </c>
      <c r="N173">
        <v>4.63</v>
      </c>
      <c r="O173">
        <v>4.63</v>
      </c>
      <c r="P173">
        <v>4.59</v>
      </c>
      <c r="Q173" s="3">
        <f t="shared" si="21"/>
        <v>4.6166666666666663</v>
      </c>
      <c r="R173" s="12">
        <f t="shared" si="22"/>
        <v>5.6666666666666643E-2</v>
      </c>
      <c r="S173">
        <f t="shared" si="23"/>
        <v>1.0124269005847952</v>
      </c>
      <c r="T173">
        <v>31.5</v>
      </c>
    </row>
    <row r="174" spans="1:20" x14ac:dyDescent="0.25">
      <c r="A174" t="s">
        <v>76</v>
      </c>
      <c r="B174" t="s">
        <v>106</v>
      </c>
      <c r="C174" t="s">
        <v>4</v>
      </c>
      <c r="D174">
        <v>25</v>
      </c>
      <c r="E174">
        <v>27</v>
      </c>
      <c r="F174" s="1">
        <v>44747</v>
      </c>
      <c r="G174" s="2">
        <v>0.28958333333333336</v>
      </c>
      <c r="H174" s="3">
        <v>4.41</v>
      </c>
      <c r="I174" s="3">
        <v>4.41</v>
      </c>
      <c r="J174" s="3">
        <v>4.46</v>
      </c>
      <c r="K174" s="3">
        <f t="shared" si="20"/>
        <v>4.4266666666666667</v>
      </c>
      <c r="L174" s="1">
        <v>44748</v>
      </c>
      <c r="M174" s="2">
        <v>6.458333333333334E-2</v>
      </c>
      <c r="N174" s="3">
        <v>5.0199999999999996</v>
      </c>
      <c r="O174" s="3">
        <v>5</v>
      </c>
      <c r="P174" s="3">
        <v>4.93</v>
      </c>
      <c r="Q174" s="3">
        <f t="shared" si="21"/>
        <v>4.9833333333333334</v>
      </c>
      <c r="R174" s="7">
        <f t="shared" si="22"/>
        <v>0.55666666666666664</v>
      </c>
      <c r="S174">
        <f t="shared" si="23"/>
        <v>1.1257530120481927</v>
      </c>
      <c r="T174">
        <v>27</v>
      </c>
    </row>
    <row r="175" spans="1:20" x14ac:dyDescent="0.25">
      <c r="A175" t="s">
        <v>76</v>
      </c>
      <c r="B175" t="s">
        <v>74</v>
      </c>
      <c r="C175" t="s">
        <v>4</v>
      </c>
      <c r="D175">
        <v>25</v>
      </c>
      <c r="E175">
        <v>28.5</v>
      </c>
      <c r="F175" s="1">
        <v>44760</v>
      </c>
      <c r="G175" s="2">
        <v>0.78888888888888886</v>
      </c>
      <c r="H175" s="3">
        <v>4.2</v>
      </c>
      <c r="I175" s="3">
        <v>4.25</v>
      </c>
      <c r="J175" s="3">
        <v>4.2699999999999996</v>
      </c>
      <c r="K175" s="3">
        <f t="shared" si="20"/>
        <v>4.2399999999999993</v>
      </c>
      <c r="L175" s="1">
        <v>44761</v>
      </c>
      <c r="M175" s="2">
        <v>0.57986111111111105</v>
      </c>
      <c r="N175" s="3">
        <v>4.59</v>
      </c>
      <c r="O175" s="3">
        <v>4.62</v>
      </c>
      <c r="P175" s="3">
        <v>4.6399999999999997</v>
      </c>
      <c r="Q175" s="3">
        <f t="shared" si="21"/>
        <v>4.6166666666666671</v>
      </c>
      <c r="R175" s="7">
        <f t="shared" si="22"/>
        <v>0.37666666666666782</v>
      </c>
      <c r="S175">
        <f t="shared" si="23"/>
        <v>1.0888364779874216</v>
      </c>
      <c r="T175">
        <v>28.5</v>
      </c>
    </row>
    <row r="176" spans="1:20" x14ac:dyDescent="0.25">
      <c r="A176" t="s">
        <v>76</v>
      </c>
      <c r="B176" t="s">
        <v>106</v>
      </c>
      <c r="C176" t="s">
        <v>4</v>
      </c>
      <c r="D176">
        <v>25</v>
      </c>
      <c r="E176">
        <v>30</v>
      </c>
      <c r="F176" s="1">
        <v>44776</v>
      </c>
      <c r="G176" s="2">
        <v>0.77986111111111101</v>
      </c>
      <c r="H176">
        <v>4.6399999999999997</v>
      </c>
      <c r="I176">
        <v>4.6100000000000003</v>
      </c>
      <c r="J176">
        <v>4.6399999999999997</v>
      </c>
      <c r="K176" s="3">
        <f t="shared" si="20"/>
        <v>4.63</v>
      </c>
      <c r="L176" s="1">
        <v>44777</v>
      </c>
      <c r="M176" s="2">
        <v>0.55486111111111114</v>
      </c>
      <c r="N176">
        <v>5.13</v>
      </c>
      <c r="O176">
        <v>5.1100000000000003</v>
      </c>
      <c r="P176">
        <v>5.1100000000000003</v>
      </c>
      <c r="Q176" s="3">
        <f t="shared" si="21"/>
        <v>5.1166666666666671</v>
      </c>
      <c r="R176" s="7">
        <f t="shared" si="22"/>
        <v>0.48666666666666725</v>
      </c>
      <c r="S176" s="17">
        <f t="shared" si="23"/>
        <v>1.1051115910727143</v>
      </c>
      <c r="T176">
        <v>30</v>
      </c>
    </row>
    <row r="177" spans="1:20" x14ac:dyDescent="0.25">
      <c r="A177" t="s">
        <v>76</v>
      </c>
      <c r="B177" t="s">
        <v>74</v>
      </c>
      <c r="C177" t="s">
        <v>4</v>
      </c>
      <c r="D177">
        <v>25</v>
      </c>
      <c r="E177">
        <v>31.5</v>
      </c>
      <c r="F177" s="1">
        <v>44793</v>
      </c>
      <c r="G177" s="2">
        <v>0.73611111111111116</v>
      </c>
      <c r="H177">
        <v>4.28</v>
      </c>
      <c r="I177">
        <v>4.2300000000000004</v>
      </c>
      <c r="J177">
        <v>4.2300000000000004</v>
      </c>
      <c r="K177" s="3">
        <f t="shared" si="20"/>
        <v>4.246666666666667</v>
      </c>
      <c r="L177" s="1">
        <v>44794</v>
      </c>
      <c r="M177" s="2">
        <v>0.57430555555555551</v>
      </c>
      <c r="N177">
        <v>4.2699999999999996</v>
      </c>
      <c r="O177">
        <v>4.2699999999999996</v>
      </c>
      <c r="P177">
        <v>4.2699999999999996</v>
      </c>
      <c r="Q177" s="3">
        <f t="shared" si="21"/>
        <v>4.2699999999999996</v>
      </c>
      <c r="R177" s="12">
        <f t="shared" si="22"/>
        <v>2.333333333333254E-2</v>
      </c>
      <c r="S177">
        <f t="shared" si="23"/>
        <v>1.0054945054945053</v>
      </c>
      <c r="T177">
        <v>31.5</v>
      </c>
    </row>
    <row r="178" spans="1:20" x14ac:dyDescent="0.25">
      <c r="A178" t="s">
        <v>77</v>
      </c>
      <c r="B178" t="s">
        <v>106</v>
      </c>
      <c r="C178" t="s">
        <v>4</v>
      </c>
      <c r="D178">
        <v>33</v>
      </c>
      <c r="E178">
        <v>27</v>
      </c>
      <c r="F178" s="1">
        <v>44747</v>
      </c>
      <c r="G178" s="2">
        <v>0.31944444444444448</v>
      </c>
      <c r="H178" s="3">
        <v>5.03</v>
      </c>
      <c r="I178" s="3">
        <v>5.0999999999999996</v>
      </c>
      <c r="J178" s="3">
        <v>5.07</v>
      </c>
      <c r="K178" s="3">
        <f t="shared" si="20"/>
        <v>5.0666666666666664</v>
      </c>
      <c r="L178" s="1">
        <v>44748</v>
      </c>
      <c r="M178" s="2">
        <v>9.3055555555555558E-2</v>
      </c>
      <c r="N178" s="3">
        <v>5.2</v>
      </c>
      <c r="O178" s="3">
        <v>5.17</v>
      </c>
      <c r="P178" s="3">
        <v>5.23</v>
      </c>
      <c r="Q178" s="3">
        <f t="shared" si="21"/>
        <v>5.2</v>
      </c>
      <c r="R178" s="5">
        <f t="shared" si="22"/>
        <v>0.13333333333333375</v>
      </c>
      <c r="S178">
        <f t="shared" si="23"/>
        <v>1.0263157894736843</v>
      </c>
      <c r="T178">
        <v>27</v>
      </c>
    </row>
    <row r="179" spans="1:20" x14ac:dyDescent="0.25">
      <c r="A179" t="s">
        <v>77</v>
      </c>
      <c r="B179" t="s">
        <v>74</v>
      </c>
      <c r="C179" t="s">
        <v>4</v>
      </c>
      <c r="D179">
        <v>33</v>
      </c>
      <c r="E179">
        <v>28.5</v>
      </c>
      <c r="F179" s="1">
        <v>44761</v>
      </c>
      <c r="G179" s="2">
        <v>0.76597222222222217</v>
      </c>
      <c r="H179" s="3">
        <v>4.37</v>
      </c>
      <c r="I179" s="3">
        <v>4.38</v>
      </c>
      <c r="J179" s="3">
        <v>4.3899999999999997</v>
      </c>
      <c r="K179" s="3">
        <f t="shared" si="20"/>
        <v>4.38</v>
      </c>
      <c r="L179" s="1">
        <v>44762</v>
      </c>
      <c r="M179" s="2">
        <v>0.55069444444444449</v>
      </c>
      <c r="N179" s="3">
        <v>4.9400000000000004</v>
      </c>
      <c r="O179" s="3">
        <v>4.9400000000000004</v>
      </c>
      <c r="P179" s="3">
        <v>4.8899999999999997</v>
      </c>
      <c r="Q179" s="3">
        <f t="shared" si="21"/>
        <v>4.9233333333333329</v>
      </c>
      <c r="R179" s="7">
        <f t="shared" si="22"/>
        <v>0.543333333333333</v>
      </c>
      <c r="S179">
        <f t="shared" si="23"/>
        <v>1.1240487062404869</v>
      </c>
      <c r="T179">
        <v>28.5</v>
      </c>
    </row>
    <row r="180" spans="1:20" x14ac:dyDescent="0.25">
      <c r="A180" t="s">
        <v>77</v>
      </c>
      <c r="B180" t="s">
        <v>106</v>
      </c>
      <c r="C180" t="s">
        <v>4</v>
      </c>
      <c r="D180">
        <v>33</v>
      </c>
      <c r="E180">
        <v>30</v>
      </c>
      <c r="F180" s="1">
        <v>44775</v>
      </c>
      <c r="G180" s="2">
        <v>0.77847222222222223</v>
      </c>
      <c r="H180">
        <v>4.62</v>
      </c>
      <c r="I180">
        <v>4.62</v>
      </c>
      <c r="J180">
        <v>4.6399999999999997</v>
      </c>
      <c r="K180" s="3">
        <f t="shared" si="20"/>
        <v>4.626666666666666</v>
      </c>
      <c r="L180" s="1">
        <v>44776</v>
      </c>
      <c r="M180" s="2">
        <v>0.52083333333333337</v>
      </c>
      <c r="N180">
        <v>4.71</v>
      </c>
      <c r="O180">
        <v>4.71</v>
      </c>
      <c r="P180">
        <v>4.78</v>
      </c>
      <c r="Q180" s="3">
        <f t="shared" si="21"/>
        <v>4.7333333333333334</v>
      </c>
      <c r="R180" s="6">
        <f t="shared" si="22"/>
        <v>0.10666666666666735</v>
      </c>
      <c r="S180" s="17">
        <f t="shared" si="23"/>
        <v>1.0230547550432278</v>
      </c>
      <c r="T180">
        <v>30</v>
      </c>
    </row>
    <row r="181" spans="1:20" x14ac:dyDescent="0.25">
      <c r="A181" t="s">
        <v>77</v>
      </c>
      <c r="B181" t="s">
        <v>74</v>
      </c>
      <c r="C181" t="s">
        <v>4</v>
      </c>
      <c r="D181">
        <v>33</v>
      </c>
      <c r="E181">
        <v>31.5</v>
      </c>
      <c r="F181" s="1">
        <v>44790</v>
      </c>
      <c r="G181" s="2">
        <v>0.86805555555555547</v>
      </c>
      <c r="H181">
        <v>4.8899999999999997</v>
      </c>
      <c r="I181">
        <v>4.8600000000000003</v>
      </c>
      <c r="J181">
        <v>4.82</v>
      </c>
      <c r="K181" s="3">
        <f t="shared" si="20"/>
        <v>4.8566666666666665</v>
      </c>
      <c r="L181" s="1">
        <v>44791</v>
      </c>
      <c r="M181" s="2">
        <v>0.58194444444444449</v>
      </c>
      <c r="N181">
        <v>4.9400000000000004</v>
      </c>
      <c r="O181">
        <v>4.95</v>
      </c>
      <c r="P181">
        <v>4.93</v>
      </c>
      <c r="Q181" s="3">
        <f t="shared" si="21"/>
        <v>4.9400000000000004</v>
      </c>
      <c r="R181" s="12">
        <f t="shared" si="22"/>
        <v>8.3333333333333925E-2</v>
      </c>
      <c r="S181">
        <f t="shared" si="23"/>
        <v>1.0171585449553879</v>
      </c>
      <c r="T181">
        <v>31.5</v>
      </c>
    </row>
    <row r="182" spans="1:20" x14ac:dyDescent="0.25">
      <c r="A182" t="s">
        <v>78</v>
      </c>
      <c r="B182" t="s">
        <v>106</v>
      </c>
      <c r="C182" t="s">
        <v>4</v>
      </c>
      <c r="D182">
        <v>37</v>
      </c>
      <c r="E182">
        <v>27</v>
      </c>
      <c r="F182" s="1">
        <v>44747</v>
      </c>
      <c r="G182" s="2">
        <v>0.33680555555555558</v>
      </c>
      <c r="H182" s="3">
        <v>3.04</v>
      </c>
      <c r="I182" s="3">
        <v>3</v>
      </c>
      <c r="J182" s="3">
        <v>2.95</v>
      </c>
      <c r="K182" s="3">
        <f t="shared" si="20"/>
        <v>2.9966666666666666</v>
      </c>
      <c r="L182" s="1">
        <v>44748</v>
      </c>
      <c r="M182" s="2">
        <v>0.1423611111111111</v>
      </c>
      <c r="N182" s="3">
        <v>3.1</v>
      </c>
      <c r="O182" s="3">
        <v>3.07</v>
      </c>
      <c r="P182" s="3">
        <v>3.09</v>
      </c>
      <c r="Q182" s="3">
        <f t="shared" si="21"/>
        <v>3.0866666666666664</v>
      </c>
      <c r="R182" s="5">
        <f t="shared" si="22"/>
        <v>8.9999999999999858E-2</v>
      </c>
      <c r="S182">
        <f t="shared" si="23"/>
        <v>1.0300333704115683</v>
      </c>
      <c r="T182">
        <v>27</v>
      </c>
    </row>
    <row r="183" spans="1:20" x14ac:dyDescent="0.25">
      <c r="A183" t="s">
        <v>78</v>
      </c>
      <c r="B183" t="s">
        <v>74</v>
      </c>
      <c r="C183" t="s">
        <v>4</v>
      </c>
      <c r="D183">
        <v>37</v>
      </c>
      <c r="E183">
        <v>28.5</v>
      </c>
      <c r="F183" s="1">
        <v>44762</v>
      </c>
      <c r="G183" s="2">
        <v>0.67222222222222217</v>
      </c>
      <c r="H183" s="3">
        <v>3.07</v>
      </c>
      <c r="I183" s="3">
        <v>3.06</v>
      </c>
      <c r="J183" s="3">
        <v>3.05</v>
      </c>
      <c r="K183" s="3">
        <f t="shared" si="20"/>
        <v>3.06</v>
      </c>
      <c r="L183" s="1">
        <v>44763</v>
      </c>
      <c r="M183" s="2">
        <v>0.55277777777777781</v>
      </c>
      <c r="N183" s="3">
        <v>4.37</v>
      </c>
      <c r="O183" s="3">
        <v>4.3499999999999996</v>
      </c>
      <c r="P183" s="3">
        <v>4.4400000000000004</v>
      </c>
      <c r="Q183" s="3">
        <f t="shared" si="21"/>
        <v>4.3866666666666667</v>
      </c>
      <c r="R183" s="7">
        <f t="shared" si="22"/>
        <v>1.3266666666666667</v>
      </c>
      <c r="S183">
        <f t="shared" si="23"/>
        <v>1.4335511982570806</v>
      </c>
      <c r="T183">
        <v>28.5</v>
      </c>
    </row>
    <row r="184" spans="1:20" x14ac:dyDescent="0.25">
      <c r="A184" t="s">
        <v>78</v>
      </c>
      <c r="B184" t="s">
        <v>106</v>
      </c>
      <c r="C184" t="s">
        <v>4</v>
      </c>
      <c r="D184">
        <v>37</v>
      </c>
      <c r="E184">
        <v>30</v>
      </c>
      <c r="F184" s="1">
        <v>44779</v>
      </c>
      <c r="G184" s="2">
        <v>0.45069444444444445</v>
      </c>
      <c r="H184">
        <v>3.46</v>
      </c>
      <c r="I184">
        <v>3.42</v>
      </c>
      <c r="J184">
        <v>3.38</v>
      </c>
      <c r="K184" s="3">
        <f t="shared" si="20"/>
        <v>3.42</v>
      </c>
      <c r="L184" s="1">
        <v>44776</v>
      </c>
      <c r="M184" s="2">
        <v>0.53749999999999998</v>
      </c>
      <c r="N184">
        <v>3.56</v>
      </c>
      <c r="O184">
        <v>3.58</v>
      </c>
      <c r="P184">
        <v>3.55</v>
      </c>
      <c r="Q184" s="3">
        <f t="shared" si="21"/>
        <v>3.5633333333333339</v>
      </c>
      <c r="R184" s="6">
        <f t="shared" si="22"/>
        <v>0.14333333333333398</v>
      </c>
      <c r="S184" s="17">
        <f t="shared" si="23"/>
        <v>1.0419103313840157</v>
      </c>
      <c r="T184">
        <v>30</v>
      </c>
    </row>
    <row r="185" spans="1:20" x14ac:dyDescent="0.25">
      <c r="A185" t="s">
        <v>78</v>
      </c>
      <c r="B185" t="s">
        <v>74</v>
      </c>
      <c r="C185" t="s">
        <v>4</v>
      </c>
      <c r="D185">
        <v>37</v>
      </c>
      <c r="E185">
        <v>31.5</v>
      </c>
      <c r="F185" s="1">
        <v>44789</v>
      </c>
      <c r="G185" s="2">
        <v>0.87222222222222223</v>
      </c>
      <c r="H185">
        <v>3.52</v>
      </c>
      <c r="I185">
        <v>3.47</v>
      </c>
      <c r="J185">
        <v>3.45</v>
      </c>
      <c r="K185" s="3">
        <f t="shared" si="20"/>
        <v>3.4800000000000004</v>
      </c>
      <c r="L185" s="1">
        <v>44790</v>
      </c>
      <c r="M185" s="2">
        <v>0.62430555555555556</v>
      </c>
      <c r="N185">
        <v>3.69</v>
      </c>
      <c r="O185">
        <v>3.71</v>
      </c>
      <c r="P185">
        <v>3.72</v>
      </c>
      <c r="Q185" s="3">
        <f t="shared" si="21"/>
        <v>3.706666666666667</v>
      </c>
      <c r="R185" s="7">
        <f t="shared" si="22"/>
        <v>0.22666666666666657</v>
      </c>
      <c r="S185">
        <f t="shared" si="23"/>
        <v>1.0651340996168581</v>
      </c>
      <c r="T185">
        <v>31.5</v>
      </c>
    </row>
  </sheetData>
  <autoFilter ref="A1:T185" xr:uid="{25FFFCBF-8A06-4691-BC27-76302FD29882}"/>
  <sortState xmlns:xlrd2="http://schemas.microsoft.com/office/spreadsheetml/2017/richdata2" ref="A2:T185">
    <sortCondition ref="A2:A1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</vt:lpstr>
      <vt:lpstr>27</vt:lpstr>
      <vt:lpstr>28.5</vt:lpstr>
      <vt:lpstr>30</vt:lpstr>
      <vt:lpstr>31.5</vt:lpstr>
      <vt:lpstr>all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Elliott Schmidt</dc:creator>
  <cp:keywords/>
  <dc:description/>
  <cp:lastModifiedBy>Elliott Schmidt</cp:lastModifiedBy>
  <cp:revision/>
  <dcterms:created xsi:type="dcterms:W3CDTF">2022-07-04T02:07:36Z</dcterms:created>
  <dcterms:modified xsi:type="dcterms:W3CDTF">2024-04-24T01:48:56Z</dcterms:modified>
  <cp:category/>
  <cp:contentStatus/>
</cp:coreProperties>
</file>