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AE8AF269-EC74-4001-8EF3-6186970C4FE6}" xr6:coauthVersionLast="47" xr6:coauthVersionMax="47" xr10:uidLastSave="{00000000-0000-0000-0000-000000000000}"/>
  <bookViews>
    <workbookView xWindow="34635" yWindow="1920" windowWidth="2578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F15" i="1"/>
  <c r="F108" i="1"/>
  <c r="E108" i="1"/>
  <c r="F107" i="1"/>
  <c r="B107" i="1"/>
  <c r="E107" i="1" s="1"/>
  <c r="F106" i="1"/>
  <c r="B106" i="1"/>
  <c r="E106" i="1" s="1"/>
  <c r="F105" i="1"/>
  <c r="B105" i="1"/>
  <c r="E105" i="1" s="1"/>
  <c r="F104" i="1"/>
  <c r="B104" i="1"/>
  <c r="E104" i="1" s="1"/>
  <c r="F103" i="1"/>
  <c r="B103" i="1"/>
  <c r="E103" i="1" s="1"/>
  <c r="F102" i="1"/>
  <c r="B102" i="1"/>
  <c r="E102" i="1" s="1"/>
  <c r="F101" i="1"/>
  <c r="B101" i="1"/>
  <c r="E101" i="1" s="1"/>
  <c r="F100" i="1"/>
  <c r="B100" i="1"/>
  <c r="E100" i="1" s="1"/>
  <c r="F99" i="1"/>
  <c r="B99" i="1"/>
  <c r="E99" i="1" s="1"/>
  <c r="F98" i="1"/>
  <c r="B98" i="1"/>
  <c r="E98" i="1" s="1"/>
  <c r="F97" i="1"/>
  <c r="B97" i="1"/>
  <c r="E97" i="1" s="1"/>
  <c r="F96" i="1"/>
  <c r="B96" i="1"/>
  <c r="E96" i="1" s="1"/>
  <c r="F95" i="1"/>
  <c r="B95" i="1"/>
  <c r="E95" i="1" s="1"/>
  <c r="F94" i="1"/>
  <c r="B94" i="1"/>
  <c r="E94" i="1" s="1"/>
  <c r="F93" i="1"/>
  <c r="B93" i="1"/>
  <c r="E93" i="1" s="1"/>
  <c r="F92" i="1"/>
  <c r="B92" i="1"/>
  <c r="E92" i="1" s="1"/>
  <c r="F91" i="1"/>
  <c r="B91" i="1"/>
  <c r="E91" i="1" s="1"/>
  <c r="F90" i="1"/>
  <c r="B90" i="1"/>
  <c r="E90" i="1" s="1"/>
  <c r="F89" i="1"/>
  <c r="B89" i="1"/>
  <c r="E89" i="1" s="1"/>
  <c r="F88" i="1"/>
  <c r="B88" i="1"/>
  <c r="E88" i="1" s="1"/>
  <c r="F87" i="1"/>
  <c r="B87" i="1"/>
  <c r="E87" i="1" s="1"/>
  <c r="F86" i="1"/>
  <c r="B86" i="1"/>
  <c r="E86" i="1" s="1"/>
  <c r="F85" i="1"/>
  <c r="B85" i="1"/>
  <c r="E85" i="1" s="1"/>
  <c r="F84" i="1"/>
  <c r="B84" i="1"/>
  <c r="E84" i="1" s="1"/>
  <c r="F83" i="1"/>
  <c r="B83" i="1"/>
  <c r="E83" i="1" s="1"/>
  <c r="F82" i="1"/>
  <c r="B82" i="1"/>
  <c r="E82" i="1" s="1"/>
  <c r="F81" i="1"/>
  <c r="B81" i="1"/>
  <c r="E81" i="1" s="1"/>
  <c r="F80" i="1"/>
  <c r="B80" i="1"/>
  <c r="E80" i="1" s="1"/>
  <c r="F79" i="1"/>
  <c r="B79" i="1"/>
  <c r="E79" i="1" s="1"/>
  <c r="F78" i="1"/>
  <c r="B78" i="1"/>
  <c r="E78" i="1" s="1"/>
  <c r="F77" i="1"/>
  <c r="B77" i="1"/>
  <c r="E77" i="1" s="1"/>
  <c r="F76" i="1"/>
  <c r="B76" i="1"/>
  <c r="E76" i="1" s="1"/>
  <c r="F75" i="1"/>
  <c r="B75" i="1"/>
  <c r="E75" i="1" s="1"/>
  <c r="F74" i="1"/>
  <c r="B74" i="1"/>
  <c r="E74" i="1" s="1"/>
  <c r="F73" i="1"/>
  <c r="B73" i="1"/>
  <c r="E73" i="1" s="1"/>
  <c r="F72" i="1"/>
  <c r="B72" i="1"/>
  <c r="E72" i="1" s="1"/>
  <c r="F71" i="1"/>
  <c r="B71" i="1"/>
  <c r="E71" i="1" s="1"/>
  <c r="F70" i="1"/>
  <c r="B70" i="1"/>
  <c r="E70" i="1" s="1"/>
  <c r="F69" i="1"/>
  <c r="B69" i="1"/>
  <c r="E69" i="1" s="1"/>
  <c r="F68" i="1"/>
  <c r="B68" i="1"/>
  <c r="E68" i="1" s="1"/>
  <c r="F67" i="1"/>
  <c r="B67" i="1"/>
  <c r="E67" i="1" s="1"/>
  <c r="F66" i="1"/>
  <c r="B66" i="1"/>
  <c r="E66" i="1" s="1"/>
  <c r="F65" i="1"/>
  <c r="B65" i="1"/>
  <c r="E65" i="1" s="1"/>
  <c r="F64" i="1"/>
  <c r="B64" i="1"/>
  <c r="E64" i="1" s="1"/>
  <c r="F63" i="1"/>
  <c r="B63" i="1"/>
  <c r="E63" i="1" s="1"/>
  <c r="F62" i="1"/>
  <c r="B62" i="1"/>
  <c r="E62" i="1" s="1"/>
  <c r="F61" i="1"/>
  <c r="B61" i="1"/>
  <c r="E61" i="1" s="1"/>
  <c r="F60" i="1"/>
  <c r="B60" i="1"/>
  <c r="E60" i="1" s="1"/>
  <c r="F59" i="1"/>
  <c r="B59" i="1"/>
  <c r="E59" i="1" s="1"/>
  <c r="F58" i="1"/>
  <c r="B58" i="1"/>
  <c r="E58" i="1" s="1"/>
  <c r="F57" i="1"/>
  <c r="B57" i="1"/>
  <c r="E57" i="1" s="1"/>
  <c r="F56" i="1"/>
  <c r="B56" i="1"/>
  <c r="E56" i="1" s="1"/>
  <c r="F55" i="1"/>
  <c r="B55" i="1"/>
  <c r="E55" i="1" s="1"/>
  <c r="F54" i="1"/>
  <c r="B54" i="1"/>
  <c r="E54" i="1" s="1"/>
  <c r="F53" i="1"/>
  <c r="B53" i="1"/>
  <c r="E53" i="1" s="1"/>
  <c r="F52" i="1"/>
  <c r="B52" i="1"/>
  <c r="E52" i="1" s="1"/>
  <c r="F51" i="1"/>
  <c r="B51" i="1"/>
  <c r="E51" i="1" s="1"/>
  <c r="F50" i="1"/>
  <c r="B50" i="1"/>
  <c r="E50" i="1" s="1"/>
  <c r="F49" i="1"/>
  <c r="B49" i="1"/>
  <c r="E49" i="1" s="1"/>
  <c r="F48" i="1"/>
  <c r="B48" i="1"/>
  <c r="E48" i="1" s="1"/>
  <c r="F47" i="1"/>
  <c r="B47" i="1"/>
  <c r="E47" i="1" s="1"/>
  <c r="F46" i="1"/>
  <c r="B46" i="1"/>
  <c r="E46" i="1" s="1"/>
  <c r="F45" i="1"/>
  <c r="B45" i="1"/>
  <c r="E45" i="1" s="1"/>
  <c r="F44" i="1"/>
  <c r="B44" i="1"/>
  <c r="E44" i="1" s="1"/>
  <c r="F43" i="1"/>
  <c r="B43" i="1"/>
  <c r="E43" i="1" s="1"/>
  <c r="F42" i="1"/>
  <c r="B42" i="1"/>
  <c r="E42" i="1" s="1"/>
  <c r="F41" i="1"/>
  <c r="B41" i="1"/>
  <c r="E41" i="1" s="1"/>
  <c r="F40" i="1"/>
  <c r="B40" i="1"/>
  <c r="E40" i="1" s="1"/>
  <c r="F39" i="1"/>
  <c r="B39" i="1"/>
  <c r="E39" i="1" s="1"/>
  <c r="F38" i="1"/>
  <c r="B38" i="1"/>
  <c r="E38" i="1" s="1"/>
  <c r="F37" i="1"/>
  <c r="B37" i="1"/>
  <c r="E37" i="1" s="1"/>
  <c r="F36" i="1"/>
  <c r="B36" i="1"/>
  <c r="E36" i="1" s="1"/>
  <c r="F35" i="1"/>
  <c r="B35" i="1"/>
  <c r="E35" i="1" s="1"/>
  <c r="F34" i="1"/>
  <c r="B34" i="1"/>
  <c r="E34" i="1" s="1"/>
  <c r="F33" i="1"/>
  <c r="B33" i="1"/>
  <c r="E33" i="1" s="1"/>
  <c r="F32" i="1"/>
  <c r="B32" i="1"/>
  <c r="E32" i="1" s="1"/>
  <c r="F31" i="1"/>
  <c r="B31" i="1"/>
  <c r="E31" i="1" s="1"/>
  <c r="F30" i="1"/>
  <c r="B30" i="1"/>
  <c r="E30" i="1" s="1"/>
  <c r="F29" i="1"/>
  <c r="B29" i="1"/>
  <c r="E29" i="1" s="1"/>
  <c r="F28" i="1"/>
  <c r="B28" i="1"/>
  <c r="E28" i="1" s="1"/>
  <c r="F27" i="1"/>
  <c r="B27" i="1"/>
  <c r="E27" i="1" s="1"/>
  <c r="F26" i="1"/>
  <c r="B26" i="1"/>
  <c r="E26" i="1" s="1"/>
  <c r="F25" i="1"/>
  <c r="B25" i="1"/>
  <c r="E25" i="1" s="1"/>
  <c r="F24" i="1"/>
  <c r="B24" i="1"/>
  <c r="E24" i="1" s="1"/>
  <c r="F23" i="1"/>
  <c r="B23" i="1"/>
  <c r="E23" i="1" s="1"/>
  <c r="F22" i="1"/>
  <c r="B22" i="1"/>
  <c r="E22" i="1" s="1"/>
  <c r="F21" i="1"/>
  <c r="B21" i="1"/>
  <c r="E21" i="1" s="1"/>
  <c r="F20" i="1"/>
  <c r="B20" i="1"/>
  <c r="E20" i="1" s="1"/>
  <c r="F19" i="1"/>
  <c r="B19" i="1"/>
  <c r="E19" i="1" s="1"/>
  <c r="F18" i="1"/>
  <c r="B18" i="1"/>
  <c r="E18" i="1" s="1"/>
  <c r="F17" i="1"/>
  <c r="B17" i="1"/>
  <c r="E17" i="1" s="1"/>
  <c r="F16" i="1"/>
</calcChain>
</file>

<file path=xl/sharedStrings.xml><?xml version="1.0" encoding="utf-8"?>
<sst xmlns="http://schemas.openxmlformats.org/spreadsheetml/2006/main" count="110" uniqueCount="106">
  <si>
    <t>Date</t>
  </si>
  <si>
    <t>Two-party-preferred</t>
  </si>
  <si>
    <t>ALP</t>
  </si>
  <si>
    <t>Lib/Nat</t>
  </si>
  <si>
    <t>Days Since Election</t>
  </si>
  <si>
    <t>Net on 2PP (Incumbent - Oppositon) - 2022</t>
  </si>
  <si>
    <t>31 January–3 February 2024</t>
  </si>
  <si>
    <t>24–28 January 2024</t>
  </si>
  <si>
    <t>22–27 January 2024</t>
  </si>
  <si>
    <t>15–21 January 2024</t>
  </si>
  <si>
    <t>12–17 January 2024</t>
  </si>
  <si>
    <t>8–14 January 2024</t>
  </si>
  <si>
    <t>10–11 January 2024</t>
  </si>
  <si>
    <t>1–7 January 2024</t>
  </si>
  <si>
    <t>15–17 December 2023</t>
  </si>
  <si>
    <t>11–17 December 2023</t>
  </si>
  <si>
    <t>11–15 December 2023</t>
  </si>
  <si>
    <t>6–11 December 2023</t>
  </si>
  <si>
    <t>1–5 December 2023</t>
  </si>
  <si>
    <t>29 November–3 December 2023</t>
  </si>
  <si>
    <t>27 November–3 December 2023</t>
  </si>
  <si>
    <t>22–26 November 2023</t>
  </si>
  <si>
    <t>20–26 November 2023</t>
  </si>
  <si>
    <t>20–24 November 2023</t>
  </si>
  <si>
    <t>13–19 November 2023</t>
  </si>
  <si>
    <t>10–14 November 2023</t>
  </si>
  <si>
    <t>8–12 November 2023</t>
  </si>
  <si>
    <t>6–12 November 2023</t>
  </si>
  <si>
    <t>1–5 November 2023</t>
  </si>
  <si>
    <t>30 October–3 November 2023</t>
  </si>
  <si>
    <t>25–29 October 2023</t>
  </si>
  <si>
    <t>23–29 October 2023</t>
  </si>
  <si>
    <t>16–22 October 2023</t>
  </si>
  <si>
    <t>4–12 October 2023</t>
  </si>
  <si>
    <t>6–10 October 2023</t>
  </si>
  <si>
    <t>3–6 October 2023</t>
  </si>
  <si>
    <t>22 September–4 October 2023</t>
  </si>
  <si>
    <t>27 September–1 October 2023</t>
  </si>
  <si>
    <t>25–29 September 2023</t>
  </si>
  <si>
    <t>22–24 September 2023</t>
  </si>
  <si>
    <t>18–22 September 2023</t>
  </si>
  <si>
    <t>13–17 September 2023</t>
  </si>
  <si>
    <t>4–10 September 2023</t>
  </si>
  <si>
    <t>6–9 September 2023</t>
  </si>
  <si>
    <t>30 August–3 September 2023</t>
  </si>
  <si>
    <t>28 August–3 September 2023</t>
  </si>
  <si>
    <t>28 August–1 September 2023</t>
  </si>
  <si>
    <t>16–20 August 2023</t>
  </si>
  <si>
    <t>9–13 August 2023</t>
  </si>
  <si>
    <t>2–6 August 2023</t>
  </si>
  <si>
    <t>19–23 July 2023</t>
  </si>
  <si>
    <t>12–15 July 2023</t>
  </si>
  <si>
    <t>5–9 July 2023</t>
  </si>
  <si>
    <t>21–25 June 2023</t>
  </si>
  <si>
    <t>16–24 June 2023</t>
  </si>
  <si>
    <t>7–11 June 2023</t>
  </si>
  <si>
    <t>6–11 June 2023</t>
  </si>
  <si>
    <t>31 May – 3 June 2023</t>
  </si>
  <si>
    <t>24–28 May 2023</t>
  </si>
  <si>
    <t>15–17 May 2023</t>
  </si>
  <si>
    <t>10–14 May 2023</t>
  </si>
  <si>
    <t>11–13 May 2023</t>
  </si>
  <si>
    <t>10–13 May 2023</t>
  </si>
  <si>
    <t>26–30 April 2023</t>
  </si>
  <si>
    <t>19–22 April 2023</t>
  </si>
  <si>
    <t>12–16 April 2023</t>
  </si>
  <si>
    <t>29 March – 2 April 2023</t>
  </si>
  <si>
    <t>29 March – 1 April 2023</t>
  </si>
  <si>
    <t>15–20 March 2023</t>
  </si>
  <si>
    <t>12–16 March 2023</t>
  </si>
  <si>
    <t>1–5 March 2023</t>
  </si>
  <si>
    <t>27 February – 5 March 2023</t>
  </si>
  <si>
    <t>1–4 March 2023</t>
  </si>
  <si>
    <t>20–26 February 2023</t>
  </si>
  <si>
    <t>15–19 February 2023</t>
  </si>
  <si>
    <t>13–19 February 2023</t>
  </si>
  <si>
    <t>1–6 February 2023</t>
  </si>
  <si>
    <t>1–4 February 2023</t>
  </si>
  <si>
    <t>23–29 January 2023</t>
  </si>
  <si>
    <t>18–22 January 2023</t>
  </si>
  <si>
    <t>17–22 January 2023</t>
  </si>
  <si>
    <t>16–18 December 2022</t>
  </si>
  <si>
    <t>7–11 December 2022</t>
  </si>
  <si>
    <t>30 November–4 December 2022</t>
  </si>
  <si>
    <t>30 November–3 December 2022</t>
  </si>
  <si>
    <t>23–27 November 2022</t>
  </si>
  <si>
    <t>27–30 October 2022</t>
  </si>
  <si>
    <t>26–30 October 2022</t>
  </si>
  <si>
    <t>5–9 October 2022</t>
  </si>
  <si>
    <t>14–18 September 2022</t>
  </si>
  <si>
    <t>31 August–3 September 2022</t>
  </si>
  <si>
    <t>17–21 August 2022</t>
  </si>
  <si>
    <t>27–30 July 2022</t>
  </si>
  <si>
    <t>14–17 June 2022</t>
  </si>
  <si>
    <t>13–19 June 2022</t>
  </si>
  <si>
    <t>26 February – 3 March 2024</t>
  </si>
  <si>
    <t>21–25 February 2024</t>
  </si>
  <si>
    <t>19–25 February 2024</t>
  </si>
  <si>
    <t>19–23 February 2024</t>
  </si>
  <si>
    <t>16–18 February 2024</t>
  </si>
  <si>
    <t>12–18 February 2024</t>
  </si>
  <si>
    <t>7–11 February 2024</t>
  </si>
  <si>
    <t>5–11 February 2024</t>
  </si>
  <si>
    <t>2–7 February 2024</t>
  </si>
  <si>
    <t>30 January – 7 February 2024</t>
  </si>
  <si>
    <t>29 January – 4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</si>
</sst>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  <fill>
      <patternFill patternType="solid">
        <fgColor rgb="FFFF6666"/>
        <bgColor indexed="64"/>
      </patternFill>
    </fill>
    <fill>
      <patternFill patternType="solid">
        <fgColor rgb="FF00B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5" fontId="0" fillId="0" borderId="0" xfId="0" applyNumberFormat="1"/>
    <xf numFmtId="9" fontId="2" fillId="3" borderId="0" xfId="0" applyNumberFormat="1" applyFont="1" applyFill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0" fontId="2" fillId="3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2" fillId="4" borderId="0" xfId="0" applyNumberFormat="1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2" fillId="4" borderId="0" xfId="0" applyNumberFormat="1" applyFont="1" applyFill="1" applyAlignment="1">
      <alignment vertical="center" wrapText="1"/>
    </xf>
    <xf numFmtId="10" fontId="1" fillId="3" borderId="0" xfId="1" applyNumberFormat="1" applyFill="1" applyAlignment="1">
      <alignment horizontal="center" vertical="center" wrapText="1"/>
    </xf>
    <xf numFmtId="15" fontId="2" fillId="5" borderId="0" xfId="0" applyNumberFormat="1" applyFont="1" applyFill="1" applyAlignment="1">
      <alignment horizontal="right" vertical="center" wrapText="1"/>
    </xf>
    <xf numFmtId="10" fontId="2" fillId="5" borderId="0" xfId="0" applyNumberFormat="1" applyFont="1" applyFill="1" applyAlignment="1">
      <alignment vertical="center" wrapText="1"/>
    </xf>
    <xf numFmtId="10" fontId="0" fillId="5" borderId="0" xfId="0" applyNumberFormat="1" applyFill="1" applyAlignment="1">
      <alignment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vertical="center" wrapText="1"/>
    </xf>
    <xf numFmtId="10" fontId="4" fillId="6" borderId="0" xfId="0" applyNumberFormat="1" applyFont="1" applyFill="1" applyAlignment="1">
      <alignment horizontal="center" vertical="center" wrapText="1"/>
    </xf>
    <xf numFmtId="9" fontId="4" fillId="7" borderId="0" xfId="0" applyNumberFormat="1" applyFont="1" applyFill="1" applyAlignment="1">
      <alignment vertical="center" wrapText="1"/>
    </xf>
    <xf numFmtId="9" fontId="4" fillId="0" borderId="0" xfId="0" applyNumberFormat="1" applyFont="1" applyAlignment="1">
      <alignment horizontal="center" vertical="center" wrapText="1"/>
    </xf>
    <xf numFmtId="9" fontId="4" fillId="6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Opinion_polling_for_the_next_Australian_federal_election" TargetMode="External"/><Relationship Id="rId1" Type="http://schemas.openxmlformats.org/officeDocument/2006/relationships/hyperlink" Target="https://en.wikipedia.org/wiki/Opinion_polling_for_the_next_Australian_feder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topLeftCell="A96" zoomScale="70" zoomScaleNormal="70" workbookViewId="0">
      <selection activeCell="I5" sqref="I5"/>
    </sheetView>
  </sheetViews>
  <sheetFormatPr defaultRowHeight="15" x14ac:dyDescent="0.25"/>
  <cols>
    <col min="2" max="2" width="16.42578125" customWidth="1"/>
  </cols>
  <sheetData>
    <row r="1" spans="1:6" x14ac:dyDescent="0.25">
      <c r="A1" s="22">
        <v>2022</v>
      </c>
      <c r="B1" s="22"/>
      <c r="C1" s="22"/>
      <c r="D1" s="22"/>
      <c r="E1" s="22"/>
      <c r="F1" s="22"/>
    </row>
    <row r="2" spans="1:6" ht="25.5" x14ac:dyDescent="0.25">
      <c r="B2" s="1" t="s">
        <v>0</v>
      </c>
      <c r="C2" s="2" t="s">
        <v>1</v>
      </c>
      <c r="D2" s="2"/>
      <c r="E2" s="3"/>
      <c r="F2" s="4"/>
    </row>
    <row r="3" spans="1:6" ht="90" x14ac:dyDescent="0.25">
      <c r="B3" s="1"/>
      <c r="C3" s="5" t="s">
        <v>2</v>
      </c>
      <c r="D3" s="5" t="s">
        <v>3</v>
      </c>
      <c r="E3" s="3" t="s">
        <v>4</v>
      </c>
      <c r="F3" s="4" t="s">
        <v>5</v>
      </c>
    </row>
    <row r="4" spans="1:6" ht="75" x14ac:dyDescent="0.25">
      <c r="A4" s="23" t="s">
        <v>95</v>
      </c>
      <c r="B4" s="7">
        <f t="shared" ref="B4:B14" si="0">DATEVALUE(_xlfn.TEXTAFTER(A4,"–"))</f>
        <v>45354</v>
      </c>
      <c r="C4" s="24">
        <v>0.53500000000000003</v>
      </c>
      <c r="D4" s="16">
        <v>0.46500000000000002</v>
      </c>
      <c r="E4">
        <f>DATEDIF($B$108,B4,"d")</f>
        <v>652</v>
      </c>
      <c r="F4" s="10">
        <f t="shared" ref="F4:F14" si="1">C4-D4</f>
        <v>7.0000000000000007E-2</v>
      </c>
    </row>
    <row r="5" spans="1:6" ht="45" x14ac:dyDescent="0.25">
      <c r="A5" s="23" t="s">
        <v>96</v>
      </c>
      <c r="B5" s="7">
        <f t="shared" si="0"/>
        <v>45347</v>
      </c>
      <c r="C5" s="9">
        <v>0.47</v>
      </c>
      <c r="D5" s="25">
        <v>0.48</v>
      </c>
      <c r="E5">
        <f>DATEDIF($B$108,B5,"d")</f>
        <v>645</v>
      </c>
      <c r="F5" s="10">
        <f t="shared" si="1"/>
        <v>-1.0000000000000009E-2</v>
      </c>
    </row>
    <row r="6" spans="1:6" ht="45" x14ac:dyDescent="0.25">
      <c r="A6" s="23" t="s">
        <v>97</v>
      </c>
      <c r="B6" s="7">
        <f t="shared" si="0"/>
        <v>45347</v>
      </c>
      <c r="C6" s="26">
        <v>0.5</v>
      </c>
      <c r="D6" s="26">
        <v>0.5</v>
      </c>
      <c r="E6">
        <f>DATEDIF($B$108,B6,"d")</f>
        <v>645</v>
      </c>
      <c r="F6" s="10">
        <f t="shared" si="1"/>
        <v>0</v>
      </c>
    </row>
    <row r="7" spans="1:6" ht="45" x14ac:dyDescent="0.25">
      <c r="A7" s="23" t="s">
        <v>98</v>
      </c>
      <c r="B7" s="7">
        <f t="shared" si="0"/>
        <v>45345</v>
      </c>
      <c r="C7" s="27">
        <v>0.52</v>
      </c>
      <c r="D7" s="9">
        <v>0.48</v>
      </c>
      <c r="E7">
        <f>DATEDIF($B$108,B7,"d")</f>
        <v>643</v>
      </c>
      <c r="F7" s="10">
        <f t="shared" si="1"/>
        <v>4.0000000000000036E-2</v>
      </c>
    </row>
    <row r="8" spans="1:6" ht="45" x14ac:dyDescent="0.25">
      <c r="A8" s="23" t="s">
        <v>99</v>
      </c>
      <c r="B8" s="7">
        <f t="shared" si="0"/>
        <v>45340</v>
      </c>
      <c r="C8" s="27">
        <v>0.51</v>
      </c>
      <c r="D8" s="9">
        <v>0.49</v>
      </c>
      <c r="E8">
        <f>DATEDIF($B$108,B8,"d")</f>
        <v>638</v>
      </c>
      <c r="F8" s="10">
        <f t="shared" si="1"/>
        <v>2.0000000000000018E-2</v>
      </c>
    </row>
    <row r="9" spans="1:6" ht="45" x14ac:dyDescent="0.25">
      <c r="A9" s="23" t="s">
        <v>100</v>
      </c>
      <c r="B9" s="7">
        <f t="shared" si="0"/>
        <v>45340</v>
      </c>
      <c r="C9" s="24">
        <v>0.52500000000000002</v>
      </c>
      <c r="D9" s="16">
        <v>0.47499999999999998</v>
      </c>
      <c r="E9">
        <f>DATEDIF($B$108,B9,"d")</f>
        <v>638</v>
      </c>
      <c r="F9" s="10">
        <f t="shared" si="1"/>
        <v>5.0000000000000044E-2</v>
      </c>
    </row>
    <row r="10" spans="1:6" ht="45" x14ac:dyDescent="0.25">
      <c r="A10" s="23" t="s">
        <v>101</v>
      </c>
      <c r="B10" s="7">
        <f t="shared" si="0"/>
        <v>45333</v>
      </c>
      <c r="C10" s="27">
        <v>0.5</v>
      </c>
      <c r="D10" s="9">
        <v>0.46</v>
      </c>
      <c r="E10">
        <f>DATEDIF($B$108,B10,"d")</f>
        <v>631</v>
      </c>
      <c r="F10" s="10">
        <f t="shared" si="1"/>
        <v>3.999999999999998E-2</v>
      </c>
    </row>
    <row r="11" spans="1:6" ht="45" x14ac:dyDescent="0.25">
      <c r="A11" s="23" t="s">
        <v>102</v>
      </c>
      <c r="B11" s="7">
        <f t="shared" si="0"/>
        <v>45333</v>
      </c>
      <c r="C11" s="27">
        <v>0.52</v>
      </c>
      <c r="D11" s="9">
        <v>0.48</v>
      </c>
      <c r="E11">
        <f>DATEDIF($B$108,B11,"d")</f>
        <v>631</v>
      </c>
      <c r="F11" s="10">
        <f t="shared" si="1"/>
        <v>4.0000000000000036E-2</v>
      </c>
    </row>
    <row r="12" spans="1:6" ht="45" x14ac:dyDescent="0.25">
      <c r="A12" s="23" t="s">
        <v>103</v>
      </c>
      <c r="B12" s="7">
        <f t="shared" si="0"/>
        <v>45329</v>
      </c>
      <c r="C12" s="27">
        <v>0.52</v>
      </c>
      <c r="D12" s="9">
        <v>0.48</v>
      </c>
      <c r="E12">
        <f>DATEDIF($B$108,B12,"d")</f>
        <v>627</v>
      </c>
      <c r="F12" s="10">
        <f t="shared" si="1"/>
        <v>4.0000000000000036E-2</v>
      </c>
    </row>
    <row r="13" spans="1:6" ht="75" x14ac:dyDescent="0.25">
      <c r="A13" s="23" t="s">
        <v>104</v>
      </c>
      <c r="B13" s="7">
        <f t="shared" si="0"/>
        <v>45329</v>
      </c>
      <c r="C13" s="24">
        <v>0.51200000000000001</v>
      </c>
      <c r="D13" s="16">
        <v>0.48799999999999999</v>
      </c>
      <c r="E13">
        <f>DATEDIF($B$108,B13,"d")</f>
        <v>627</v>
      </c>
      <c r="F13" s="10">
        <f t="shared" si="1"/>
        <v>2.4000000000000021E-2</v>
      </c>
    </row>
    <row r="14" spans="1:6" ht="75" x14ac:dyDescent="0.25">
      <c r="A14" s="23" t="s">
        <v>105</v>
      </c>
      <c r="B14" s="7">
        <f t="shared" si="0"/>
        <v>45326</v>
      </c>
      <c r="C14" s="27">
        <v>0.53</v>
      </c>
      <c r="D14" s="9">
        <v>0.47</v>
      </c>
      <c r="E14">
        <f>DATEDIF($B$108,B14,"d")</f>
        <v>624</v>
      </c>
      <c r="F14" s="10">
        <f t="shared" si="1"/>
        <v>6.0000000000000053E-2</v>
      </c>
    </row>
    <row r="15" spans="1:6" ht="75" x14ac:dyDescent="0.25">
      <c r="A15" s="6" t="s">
        <v>6</v>
      </c>
      <c r="B15" s="7">
        <f>DATEVALUE(_xlfn.TEXTAFTER(A15,"–"))</f>
        <v>45325</v>
      </c>
      <c r="C15" s="8">
        <v>0.52</v>
      </c>
      <c r="D15" s="9">
        <v>0.48</v>
      </c>
      <c r="E15">
        <f>DATEDIF($B$108,B15,"d")</f>
        <v>623</v>
      </c>
      <c r="F15" s="10">
        <f>C15-D15</f>
        <v>4.0000000000000036E-2</v>
      </c>
    </row>
    <row r="16" spans="1:6" ht="45" x14ac:dyDescent="0.25">
      <c r="A16" s="6" t="s">
        <v>7</v>
      </c>
      <c r="B16" s="7">
        <f>DATEVALUE(_xlfn.TEXTAFTER(A16,"–"))</f>
        <v>45319</v>
      </c>
      <c r="C16" s="8">
        <v>0.48</v>
      </c>
      <c r="D16" s="9">
        <v>0.46</v>
      </c>
      <c r="E16">
        <f>DATEDIF($B$108,B16,"d")</f>
        <v>617</v>
      </c>
      <c r="F16" s="10">
        <f>C16-D16</f>
        <v>1.9999999999999962E-2</v>
      </c>
    </row>
    <row r="17" spans="1:6" ht="45" x14ac:dyDescent="0.25">
      <c r="A17" s="6" t="s">
        <v>8</v>
      </c>
      <c r="B17" s="7">
        <f>DATEVALUE(_xlfn.TEXTAFTER(A17,"–"))</f>
        <v>45318</v>
      </c>
      <c r="C17" s="11">
        <v>0.505</v>
      </c>
      <c r="D17" s="12">
        <v>0.495</v>
      </c>
      <c r="E17">
        <f>DATEDIF($B$108,B17,"d")</f>
        <v>616</v>
      </c>
      <c r="F17" s="10">
        <f>C17-D17</f>
        <v>1.0000000000000009E-2</v>
      </c>
    </row>
    <row r="18" spans="1:6" ht="45" x14ac:dyDescent="0.25">
      <c r="A18" s="6" t="s">
        <v>9</v>
      </c>
      <c r="B18" s="7">
        <f>DATEVALUE(_xlfn.TEXTAFTER(A18,"–"))</f>
        <v>45312</v>
      </c>
      <c r="C18" s="11">
        <v>0.52500000000000002</v>
      </c>
      <c r="D18" s="12">
        <v>0.47499999999999998</v>
      </c>
      <c r="E18">
        <f>DATEDIF($B$108,B18,"d")</f>
        <v>610</v>
      </c>
      <c r="F18" s="10">
        <f>C18-D18</f>
        <v>5.0000000000000044E-2</v>
      </c>
    </row>
    <row r="19" spans="1:6" x14ac:dyDescent="0.25">
      <c r="A19" s="6" t="s">
        <v>10</v>
      </c>
      <c r="B19" s="7">
        <f>DATEVALUE(_xlfn.TEXTAFTER(A19,"–"))</f>
        <v>45308</v>
      </c>
      <c r="C19" s="8">
        <v>0.52</v>
      </c>
      <c r="D19" s="13">
        <v>0.48</v>
      </c>
      <c r="E19">
        <f>DATEDIF($B$108,B19,"d")</f>
        <v>606</v>
      </c>
      <c r="F19" s="10">
        <f>C19-D19</f>
        <v>4.0000000000000036E-2</v>
      </c>
    </row>
    <row r="20" spans="1:6" ht="45" x14ac:dyDescent="0.25">
      <c r="A20" s="6" t="s">
        <v>11</v>
      </c>
      <c r="B20" s="7">
        <f>DATEVALUE(_xlfn.TEXTAFTER(A20,"–"))</f>
        <v>45305</v>
      </c>
      <c r="C20" s="11">
        <v>0.51500000000000001</v>
      </c>
      <c r="D20" s="12">
        <v>0.48499999999999999</v>
      </c>
      <c r="E20">
        <f>DATEDIF($B$108,B20,"d")</f>
        <v>603</v>
      </c>
      <c r="F20" s="10">
        <f>C20-D20</f>
        <v>3.0000000000000027E-2</v>
      </c>
    </row>
    <row r="21" spans="1:6" ht="45" x14ac:dyDescent="0.25">
      <c r="A21" s="14" t="s">
        <v>12</v>
      </c>
      <c r="B21" s="7">
        <f>DATEVALUE(_xlfn.TEXTAFTER(A21,"–"))</f>
        <v>45302</v>
      </c>
      <c r="C21" s="13">
        <v>0.5</v>
      </c>
      <c r="D21" s="13">
        <v>0.5</v>
      </c>
      <c r="E21">
        <f>DATEDIF($B$108,B21,"d")</f>
        <v>600</v>
      </c>
      <c r="F21" s="10">
        <f>C21-D21</f>
        <v>0</v>
      </c>
    </row>
    <row r="22" spans="1:6" ht="45" x14ac:dyDescent="0.25">
      <c r="A22" s="6" t="s">
        <v>13</v>
      </c>
      <c r="B22" s="7">
        <f>DATEVALUE(_xlfn.TEXTAFTER(A22,"–"))</f>
        <v>45298</v>
      </c>
      <c r="C22" s="9">
        <v>0.49</v>
      </c>
      <c r="D22" s="15">
        <v>0.51</v>
      </c>
      <c r="E22">
        <f>DATEDIF($B$108,B22,"d")</f>
        <v>596</v>
      </c>
      <c r="F22" s="10">
        <f>C22-D22</f>
        <v>-2.0000000000000018E-2</v>
      </c>
    </row>
    <row r="23" spans="1:6" ht="45" x14ac:dyDescent="0.25">
      <c r="A23" s="6" t="s">
        <v>14</v>
      </c>
      <c r="B23" s="7">
        <f>DATEVALUE(_xlfn.TEXTAFTER(A23,"–"))</f>
        <v>45277</v>
      </c>
      <c r="C23" s="13">
        <v>0.5</v>
      </c>
      <c r="D23" s="13">
        <v>0.5</v>
      </c>
      <c r="E23">
        <f>DATEDIF($B$108,B23,"d")</f>
        <v>575</v>
      </c>
      <c r="F23" s="10">
        <f>C23-D23</f>
        <v>0</v>
      </c>
    </row>
    <row r="24" spans="1:6" ht="45" x14ac:dyDescent="0.25">
      <c r="A24" s="6" t="s">
        <v>15</v>
      </c>
      <c r="B24" s="7">
        <f>DATEVALUE(_xlfn.TEXTAFTER(A24,"–"))</f>
        <v>45277</v>
      </c>
      <c r="C24" s="13">
        <v>0.5</v>
      </c>
      <c r="D24" s="13">
        <v>0.5</v>
      </c>
      <c r="E24">
        <f>DATEDIF($B$108,B24,"d")</f>
        <v>575</v>
      </c>
      <c r="F24" s="10">
        <f>C24-D24</f>
        <v>0</v>
      </c>
    </row>
    <row r="25" spans="1:6" ht="45" x14ac:dyDescent="0.25">
      <c r="A25" s="6" t="s">
        <v>16</v>
      </c>
      <c r="B25" s="7">
        <f>DATEVALUE(_xlfn.TEXTAFTER(A25,"–"))</f>
        <v>45275</v>
      </c>
      <c r="C25" s="8">
        <v>0.52</v>
      </c>
      <c r="D25" s="9">
        <v>0.48</v>
      </c>
      <c r="E25">
        <f>DATEDIF($B$108,B25,"d")</f>
        <v>573</v>
      </c>
      <c r="F25" s="10">
        <f>C25-D25</f>
        <v>4.0000000000000036E-2</v>
      </c>
    </row>
    <row r="26" spans="1:6" ht="45" x14ac:dyDescent="0.25">
      <c r="A26" s="6" t="s">
        <v>17</v>
      </c>
      <c r="B26" s="7">
        <f>DATEVALUE(_xlfn.TEXTAFTER(A26,"–"))</f>
        <v>45271</v>
      </c>
      <c r="C26" s="8">
        <v>0.49</v>
      </c>
      <c r="D26" s="9">
        <v>0.46</v>
      </c>
      <c r="E26">
        <f>DATEDIF($B$108,B26,"d")</f>
        <v>569</v>
      </c>
      <c r="F26" s="10">
        <f>C26-D26</f>
        <v>2.9999999999999971E-2</v>
      </c>
    </row>
    <row r="27" spans="1:6" ht="45" x14ac:dyDescent="0.25">
      <c r="A27" s="6" t="s">
        <v>17</v>
      </c>
      <c r="B27" s="7">
        <f>DATEVALUE(_xlfn.TEXTAFTER(A27,"–"))</f>
        <v>45271</v>
      </c>
      <c r="C27" s="11">
        <v>0.52800000000000002</v>
      </c>
      <c r="D27" s="16">
        <v>0.47199999999999998</v>
      </c>
      <c r="E27">
        <f>DATEDIF($B$108,B27,"d")</f>
        <v>569</v>
      </c>
      <c r="F27" s="10">
        <f>C27-D27</f>
        <v>5.600000000000005E-2</v>
      </c>
    </row>
    <row r="28" spans="1:6" ht="45" x14ac:dyDescent="0.25">
      <c r="A28" s="6" t="s">
        <v>18</v>
      </c>
      <c r="B28" s="7">
        <f>DATEVALUE(_xlfn.TEXTAFTER(A28,"–"))</f>
        <v>45265</v>
      </c>
      <c r="C28" s="8">
        <v>0.51</v>
      </c>
      <c r="D28" s="9">
        <v>0.49</v>
      </c>
      <c r="E28">
        <f>DATEDIF($B$108,B28,"d")</f>
        <v>563</v>
      </c>
      <c r="F28" s="10">
        <f>C28-D28</f>
        <v>2.0000000000000018E-2</v>
      </c>
    </row>
    <row r="29" spans="1:6" ht="75" x14ac:dyDescent="0.25">
      <c r="A29" s="6" t="s">
        <v>19</v>
      </c>
      <c r="B29" s="7">
        <f>DATEVALUE(_xlfn.TEXTAFTER(A29,"–"))</f>
        <v>45263</v>
      </c>
      <c r="C29" s="8">
        <v>0.55000000000000004</v>
      </c>
      <c r="D29" s="9">
        <v>0.45</v>
      </c>
      <c r="E29">
        <f>DATEDIF($B$108,B29,"d")</f>
        <v>561</v>
      </c>
      <c r="F29" s="10">
        <f>C29-D29</f>
        <v>0.10000000000000003</v>
      </c>
    </row>
    <row r="30" spans="1:6" ht="75" x14ac:dyDescent="0.25">
      <c r="A30" s="6" t="s">
        <v>20</v>
      </c>
      <c r="B30" s="7">
        <f>DATEVALUE(_xlfn.TEXTAFTER(A30,"–"))</f>
        <v>45263</v>
      </c>
      <c r="C30" s="8">
        <v>0.51</v>
      </c>
      <c r="D30" s="9">
        <v>0.49</v>
      </c>
      <c r="E30">
        <f>DATEDIF($B$108,B30,"d")</f>
        <v>561</v>
      </c>
      <c r="F30" s="10">
        <f>C30-D30</f>
        <v>2.0000000000000018E-2</v>
      </c>
    </row>
    <row r="31" spans="1:6" ht="45" x14ac:dyDescent="0.25">
      <c r="A31" s="6" t="s">
        <v>21</v>
      </c>
      <c r="B31" s="7">
        <f>DATEVALUE(_xlfn.TEXTAFTER(A31,"–"))</f>
        <v>45256</v>
      </c>
      <c r="C31" s="8">
        <v>0.48</v>
      </c>
      <c r="D31" s="9">
        <v>0.47</v>
      </c>
      <c r="E31">
        <f>DATEDIF($B$108,B31,"d")</f>
        <v>554</v>
      </c>
      <c r="F31" s="10">
        <f>C31-D31</f>
        <v>1.0000000000000009E-2</v>
      </c>
    </row>
    <row r="32" spans="1:6" ht="45" x14ac:dyDescent="0.25">
      <c r="A32" s="6" t="s">
        <v>22</v>
      </c>
      <c r="B32" s="7">
        <f>DATEVALUE(_xlfn.TEXTAFTER(A32,"–"))</f>
        <v>45256</v>
      </c>
      <c r="C32" s="11">
        <v>0.52500000000000002</v>
      </c>
      <c r="D32" s="16">
        <v>0.47499999999999998</v>
      </c>
      <c r="E32">
        <f>DATEDIF($B$108,B32,"d")</f>
        <v>554</v>
      </c>
      <c r="F32" s="10">
        <f>C32-D32</f>
        <v>5.0000000000000044E-2</v>
      </c>
    </row>
    <row r="33" spans="1:6" ht="45" x14ac:dyDescent="0.25">
      <c r="A33" s="6" t="s">
        <v>23</v>
      </c>
      <c r="B33" s="7">
        <f>DATEVALUE(_xlfn.TEXTAFTER(A33,"–"))</f>
        <v>45254</v>
      </c>
      <c r="C33" s="13">
        <v>0.5</v>
      </c>
      <c r="D33" s="13">
        <v>0.5</v>
      </c>
      <c r="E33">
        <f>DATEDIF($B$108,B33,"d")</f>
        <v>552</v>
      </c>
      <c r="F33" s="10">
        <f>C33-D33</f>
        <v>0</v>
      </c>
    </row>
    <row r="34" spans="1:6" ht="45" x14ac:dyDescent="0.25">
      <c r="A34" s="6" t="s">
        <v>24</v>
      </c>
      <c r="B34" s="7">
        <f>DATEVALUE(_xlfn.TEXTAFTER(A34,"–"))</f>
        <v>45249</v>
      </c>
      <c r="C34" s="16">
        <v>0.495</v>
      </c>
      <c r="D34" s="17">
        <v>0.505</v>
      </c>
      <c r="E34">
        <f>DATEDIF($B$108,B34,"d")</f>
        <v>547</v>
      </c>
      <c r="F34" s="10">
        <f>C34-D34</f>
        <v>-1.0000000000000009E-2</v>
      </c>
    </row>
    <row r="35" spans="1:6" ht="45" x14ac:dyDescent="0.25">
      <c r="A35" s="6" t="s">
        <v>25</v>
      </c>
      <c r="B35" s="7">
        <f>DATEVALUE(_xlfn.TEXTAFTER(A35,"–"))</f>
        <v>45244</v>
      </c>
      <c r="C35" s="8">
        <v>0.51</v>
      </c>
      <c r="D35" s="9">
        <v>0.49</v>
      </c>
      <c r="E35">
        <f>DATEDIF($B$108,B35,"d")</f>
        <v>542</v>
      </c>
      <c r="F35" s="10">
        <f>C35-D35</f>
        <v>2.0000000000000018E-2</v>
      </c>
    </row>
    <row r="36" spans="1:6" ht="45" x14ac:dyDescent="0.25">
      <c r="A36" s="6" t="s">
        <v>26</v>
      </c>
      <c r="B36" s="7">
        <f>DATEVALUE(_xlfn.TEXTAFTER(A36,"–"))</f>
        <v>45242</v>
      </c>
      <c r="C36" s="8">
        <v>0.49</v>
      </c>
      <c r="D36" s="9">
        <v>0.47</v>
      </c>
      <c r="E36">
        <f>DATEDIF($B$108,B36,"d")</f>
        <v>540</v>
      </c>
      <c r="F36" s="10">
        <f>C36-D36</f>
        <v>2.0000000000000018E-2</v>
      </c>
    </row>
    <row r="37" spans="1:6" ht="45" x14ac:dyDescent="0.25">
      <c r="A37" s="6" t="s">
        <v>27</v>
      </c>
      <c r="B37" s="7">
        <f>DATEVALUE(_xlfn.TEXTAFTER(A37,"–"))</f>
        <v>45242</v>
      </c>
      <c r="C37" s="13">
        <v>0.5</v>
      </c>
      <c r="D37" s="13">
        <v>0.5</v>
      </c>
      <c r="E37">
        <f>DATEDIF($B$108,B37,"d")</f>
        <v>540</v>
      </c>
      <c r="F37" s="10">
        <f>C37-D37</f>
        <v>0</v>
      </c>
    </row>
    <row r="38" spans="1:6" ht="45" x14ac:dyDescent="0.25">
      <c r="A38" s="6" t="s">
        <v>28</v>
      </c>
      <c r="B38" s="7">
        <f>DATEVALUE(_xlfn.TEXTAFTER(A38,"–"))</f>
        <v>45235</v>
      </c>
      <c r="C38" s="8">
        <v>0.56999999999999995</v>
      </c>
      <c r="D38" s="9">
        <v>0.43</v>
      </c>
      <c r="E38">
        <f>DATEDIF($B$108,B38,"d")</f>
        <v>533</v>
      </c>
      <c r="F38" s="10">
        <f>C38-D38</f>
        <v>0.13999999999999996</v>
      </c>
    </row>
    <row r="39" spans="1:6" ht="75" x14ac:dyDescent="0.25">
      <c r="A39" s="6" t="s">
        <v>29</v>
      </c>
      <c r="B39" s="7">
        <f>DATEVALUE(_xlfn.TEXTAFTER(A39,"–"))</f>
        <v>45233</v>
      </c>
      <c r="C39" s="8">
        <v>0.52</v>
      </c>
      <c r="D39" s="9">
        <v>0.48</v>
      </c>
      <c r="E39">
        <f>DATEDIF($B$108,B39,"d")</f>
        <v>531</v>
      </c>
      <c r="F39" s="10">
        <f>C39-D39</f>
        <v>4.0000000000000036E-2</v>
      </c>
    </row>
    <row r="40" spans="1:6" ht="45" x14ac:dyDescent="0.25">
      <c r="A40" s="6" t="s">
        <v>30</v>
      </c>
      <c r="B40" s="7">
        <f>DATEVALUE(_xlfn.TEXTAFTER(A40,"–"))</f>
        <v>45228</v>
      </c>
      <c r="C40" s="8">
        <v>0.48</v>
      </c>
      <c r="D40" s="9">
        <v>0.46</v>
      </c>
      <c r="E40">
        <f>DATEDIF($B$108,B40,"d")</f>
        <v>526</v>
      </c>
      <c r="F40" s="10">
        <f>C40-D40</f>
        <v>1.9999999999999962E-2</v>
      </c>
    </row>
    <row r="41" spans="1:6" ht="45" x14ac:dyDescent="0.25">
      <c r="A41" s="6" t="s">
        <v>31</v>
      </c>
      <c r="B41" s="7">
        <f>DATEVALUE(_xlfn.TEXTAFTER(A41,"–"))</f>
        <v>45228</v>
      </c>
      <c r="C41" s="8">
        <v>0.53</v>
      </c>
      <c r="D41" s="9">
        <v>0.47</v>
      </c>
      <c r="E41">
        <f>DATEDIF($B$108,B41,"d")</f>
        <v>526</v>
      </c>
      <c r="F41" s="10">
        <f>C41-D41</f>
        <v>6.0000000000000053E-2</v>
      </c>
    </row>
    <row r="42" spans="1:6" ht="45" x14ac:dyDescent="0.25">
      <c r="A42" s="6" t="s">
        <v>32</v>
      </c>
      <c r="B42" s="7">
        <f>DATEVALUE(_xlfn.TEXTAFTER(A42,"–"))</f>
        <v>45221</v>
      </c>
      <c r="C42" s="16">
        <v>0.495</v>
      </c>
      <c r="D42" s="17">
        <v>0.505</v>
      </c>
      <c r="E42">
        <f>DATEDIF($B$108,B42,"d")</f>
        <v>519</v>
      </c>
      <c r="F42" s="10">
        <f>C42-D42</f>
        <v>-1.0000000000000009E-2</v>
      </c>
    </row>
    <row r="43" spans="1:6" ht="45" x14ac:dyDescent="0.25">
      <c r="A43" s="6" t="s">
        <v>33</v>
      </c>
      <c r="B43" s="7">
        <f>DATEVALUE(_xlfn.TEXTAFTER(A43,"–"))</f>
        <v>45211</v>
      </c>
      <c r="C43" s="8">
        <v>0.54</v>
      </c>
      <c r="D43" s="9">
        <v>0.46</v>
      </c>
      <c r="E43">
        <f>DATEDIF($B$108,B43,"d")</f>
        <v>509</v>
      </c>
      <c r="F43" s="10">
        <f>C43-D43</f>
        <v>8.0000000000000016E-2</v>
      </c>
    </row>
    <row r="44" spans="1:6" ht="45" x14ac:dyDescent="0.25">
      <c r="A44" s="6" t="s">
        <v>34</v>
      </c>
      <c r="B44" s="7">
        <f>DATEVALUE(_xlfn.TEXTAFTER(A44,"–"))</f>
        <v>45209</v>
      </c>
      <c r="C44" s="8">
        <v>0.53</v>
      </c>
      <c r="D44" s="9">
        <v>0.47</v>
      </c>
      <c r="E44">
        <f>DATEDIF($B$108,B44,"d")</f>
        <v>507</v>
      </c>
      <c r="F44" s="10">
        <f>C44-D44</f>
        <v>6.0000000000000053E-2</v>
      </c>
    </row>
    <row r="45" spans="1:6" ht="45" x14ac:dyDescent="0.25">
      <c r="A45" s="6" t="s">
        <v>35</v>
      </c>
      <c r="B45" s="7">
        <f>DATEVALUE(_xlfn.TEXTAFTER(A45,"–"))</f>
        <v>45205</v>
      </c>
      <c r="C45" s="8">
        <v>0.53</v>
      </c>
      <c r="D45" s="9">
        <v>0.47</v>
      </c>
      <c r="E45">
        <f>DATEDIF($B$108,B45,"d")</f>
        <v>503</v>
      </c>
      <c r="F45" s="10">
        <f>C45-D45</f>
        <v>6.0000000000000053E-2</v>
      </c>
    </row>
    <row r="46" spans="1:6" ht="75" x14ac:dyDescent="0.25">
      <c r="A46" s="6" t="s">
        <v>36</v>
      </c>
      <c r="B46" s="7">
        <f>DATEVALUE(_xlfn.TEXTAFTER(A46,"–"))</f>
        <v>45203</v>
      </c>
      <c r="C46" s="8">
        <v>0.56999999999999995</v>
      </c>
      <c r="D46" s="9">
        <v>0.43</v>
      </c>
      <c r="E46">
        <f>DATEDIF($B$108,B46,"d")</f>
        <v>501</v>
      </c>
      <c r="F46" s="10">
        <f>C46-D46</f>
        <v>0.13999999999999996</v>
      </c>
    </row>
    <row r="47" spans="1:6" ht="75" x14ac:dyDescent="0.25">
      <c r="A47" s="6" t="s">
        <v>37</v>
      </c>
      <c r="B47" s="7">
        <f>DATEVALUE(_xlfn.TEXTAFTER(A47,"–"))</f>
        <v>45200</v>
      </c>
      <c r="C47" s="8">
        <v>0.5</v>
      </c>
      <c r="D47" s="9">
        <v>0.45</v>
      </c>
      <c r="E47">
        <f>DATEDIF($B$108,B47,"d")</f>
        <v>498</v>
      </c>
      <c r="F47" s="10">
        <f>C47-D47</f>
        <v>4.9999999999999989E-2</v>
      </c>
    </row>
    <row r="48" spans="1:6" ht="45" x14ac:dyDescent="0.25">
      <c r="A48" s="6" t="s">
        <v>38</v>
      </c>
      <c r="B48" s="7">
        <f>DATEVALUE(_xlfn.TEXTAFTER(A48,"–"))</f>
        <v>45198</v>
      </c>
      <c r="C48" s="8">
        <v>0.53</v>
      </c>
      <c r="D48" s="9">
        <v>0.47</v>
      </c>
      <c r="E48">
        <f>DATEDIF($B$108,B48,"d")</f>
        <v>496</v>
      </c>
      <c r="F48" s="10">
        <f>C48-D48</f>
        <v>6.0000000000000053E-2</v>
      </c>
    </row>
    <row r="49" spans="1:6" ht="45" x14ac:dyDescent="0.25">
      <c r="A49" s="6" t="s">
        <v>39</v>
      </c>
      <c r="B49" s="7">
        <f>DATEVALUE(_xlfn.TEXTAFTER(A49,"–"))</f>
        <v>45193</v>
      </c>
      <c r="C49" s="8">
        <v>0.51</v>
      </c>
      <c r="D49" s="9">
        <v>0.49</v>
      </c>
      <c r="E49">
        <f>DATEDIF($B$108,B49,"d")</f>
        <v>491</v>
      </c>
      <c r="F49" s="10">
        <f>C49-D49</f>
        <v>2.0000000000000018E-2</v>
      </c>
    </row>
    <row r="50" spans="1:6" ht="45" x14ac:dyDescent="0.25">
      <c r="A50" s="6" t="s">
        <v>40</v>
      </c>
      <c r="B50" s="7">
        <f>DATEVALUE(_xlfn.TEXTAFTER(A50,"–"))</f>
        <v>45191</v>
      </c>
      <c r="C50" s="8">
        <v>0.54</v>
      </c>
      <c r="D50" s="9">
        <v>0.46</v>
      </c>
      <c r="E50">
        <f>DATEDIF($B$108,B50,"d")</f>
        <v>489</v>
      </c>
      <c r="F50" s="10">
        <f>C50-D50</f>
        <v>8.0000000000000016E-2</v>
      </c>
    </row>
    <row r="51" spans="1:6" ht="45" x14ac:dyDescent="0.25">
      <c r="A51" s="6" t="s">
        <v>41</v>
      </c>
      <c r="B51" s="7">
        <f>DATEVALUE(_xlfn.TEXTAFTER(A51,"–"))</f>
        <v>45186</v>
      </c>
      <c r="C51" s="8">
        <v>0.49</v>
      </c>
      <c r="D51" s="9">
        <v>0.45</v>
      </c>
      <c r="E51">
        <f>DATEDIF($B$108,B51,"d")</f>
        <v>484</v>
      </c>
      <c r="F51" s="10">
        <f>C51-D51</f>
        <v>3.999999999999998E-2</v>
      </c>
    </row>
    <row r="52" spans="1:6" ht="45" x14ac:dyDescent="0.25">
      <c r="A52" s="6" t="s">
        <v>42</v>
      </c>
      <c r="B52" s="7">
        <f>DATEVALUE(_xlfn.TEXTAFTER(A52,"–"))</f>
        <v>45179</v>
      </c>
      <c r="C52" s="11">
        <v>0.52500000000000002</v>
      </c>
      <c r="D52" s="16">
        <v>0.47499999999999998</v>
      </c>
      <c r="E52">
        <f>DATEDIF($B$108,B52,"d")</f>
        <v>477</v>
      </c>
      <c r="F52" s="10">
        <f>C52-D52</f>
        <v>5.0000000000000044E-2</v>
      </c>
    </row>
    <row r="53" spans="1:6" ht="45" x14ac:dyDescent="0.25">
      <c r="A53" s="6" t="s">
        <v>43</v>
      </c>
      <c r="B53" s="7">
        <f>DATEVALUE(_xlfn.TEXTAFTER(A53,"–"))</f>
        <v>45178</v>
      </c>
      <c r="C53" s="11">
        <v>0.55500000000000005</v>
      </c>
      <c r="D53" s="16">
        <v>0.44500000000000001</v>
      </c>
      <c r="E53">
        <f>DATEDIF($B$108,B53,"d")</f>
        <v>476</v>
      </c>
      <c r="F53" s="10">
        <f>C53-D53</f>
        <v>0.11000000000000004</v>
      </c>
    </row>
    <row r="54" spans="1:6" ht="60" x14ac:dyDescent="0.25">
      <c r="A54" s="6" t="s">
        <v>44</v>
      </c>
      <c r="B54" s="7">
        <f>DATEVALUE(_xlfn.TEXTAFTER(A54,"–"))</f>
        <v>45172</v>
      </c>
      <c r="C54" s="8">
        <v>0.51</v>
      </c>
      <c r="D54" s="9">
        <v>0.43</v>
      </c>
      <c r="E54">
        <f>DATEDIF($B$108,B54,"d")</f>
        <v>470</v>
      </c>
      <c r="F54" s="10">
        <f>C54-D54</f>
        <v>8.0000000000000016E-2</v>
      </c>
    </row>
    <row r="55" spans="1:6" ht="60" x14ac:dyDescent="0.25">
      <c r="A55" s="6" t="s">
        <v>45</v>
      </c>
      <c r="B55" s="7">
        <f>DATEVALUE(_xlfn.TEXTAFTER(A55,"–"))</f>
        <v>45172</v>
      </c>
      <c r="C55" s="8">
        <v>0.53</v>
      </c>
      <c r="D55" s="9">
        <v>0.47</v>
      </c>
      <c r="E55">
        <f>DATEDIF($B$108,B55,"d")</f>
        <v>470</v>
      </c>
      <c r="F55" s="10">
        <f>C55-D55</f>
        <v>6.0000000000000053E-2</v>
      </c>
    </row>
    <row r="56" spans="1:6" ht="60" x14ac:dyDescent="0.25">
      <c r="A56" s="6" t="s">
        <v>46</v>
      </c>
      <c r="B56" s="7">
        <f>DATEVALUE(_xlfn.TEXTAFTER(A56,"–"))</f>
        <v>45170</v>
      </c>
      <c r="C56" s="8">
        <v>0.53</v>
      </c>
      <c r="D56" s="9">
        <v>0.47</v>
      </c>
      <c r="E56">
        <f>DATEDIF($B$108,B56,"d")</f>
        <v>468</v>
      </c>
      <c r="F56" s="10">
        <f>C56-D56</f>
        <v>6.0000000000000053E-2</v>
      </c>
    </row>
    <row r="57" spans="1:6" ht="45" x14ac:dyDescent="0.25">
      <c r="A57" s="6" t="s">
        <v>47</v>
      </c>
      <c r="B57" s="7">
        <f>DATEVALUE(_xlfn.TEXTAFTER(A57,"–"))</f>
        <v>45158</v>
      </c>
      <c r="C57" s="8">
        <v>0.51</v>
      </c>
      <c r="D57" s="9">
        <v>0.43</v>
      </c>
      <c r="E57">
        <f>DATEDIF($B$108,B57,"d")</f>
        <v>456</v>
      </c>
      <c r="F57" s="10">
        <f>C57-D57</f>
        <v>8.0000000000000016E-2</v>
      </c>
    </row>
    <row r="58" spans="1:6" ht="45" x14ac:dyDescent="0.25">
      <c r="A58" s="6" t="s">
        <v>48</v>
      </c>
      <c r="B58" s="7">
        <f>DATEVALUE(_xlfn.TEXTAFTER(A58,"–"))</f>
        <v>45151</v>
      </c>
      <c r="C58" s="8">
        <v>0.56000000000000005</v>
      </c>
      <c r="D58" s="9">
        <v>0.44</v>
      </c>
      <c r="E58">
        <f>DATEDIF($B$108,B58,"d")</f>
        <v>449</v>
      </c>
      <c r="F58" s="10">
        <f>C58-D58</f>
        <v>0.12000000000000005</v>
      </c>
    </row>
    <row r="59" spans="1:6" ht="45" x14ac:dyDescent="0.25">
      <c r="A59" s="6" t="s">
        <v>49</v>
      </c>
      <c r="B59" s="7">
        <f>DATEVALUE(_xlfn.TEXTAFTER(A59,"–"))</f>
        <v>45144</v>
      </c>
      <c r="C59" s="8">
        <v>0.52</v>
      </c>
      <c r="D59" s="9">
        <v>0.42</v>
      </c>
      <c r="E59">
        <f>DATEDIF($B$108,B59,"d")</f>
        <v>442</v>
      </c>
      <c r="F59" s="10">
        <f>C59-D59</f>
        <v>0.10000000000000003</v>
      </c>
    </row>
    <row r="60" spans="1:6" ht="30" x14ac:dyDescent="0.25">
      <c r="A60" s="6" t="s">
        <v>50</v>
      </c>
      <c r="B60" s="7">
        <f>DATEVALUE(_xlfn.TEXTAFTER(A60,"–"))</f>
        <v>45130</v>
      </c>
      <c r="C60" s="8">
        <v>0.5</v>
      </c>
      <c r="D60" s="9">
        <v>0.45</v>
      </c>
      <c r="E60">
        <f>DATEDIF($B$108,B60,"d")</f>
        <v>428</v>
      </c>
      <c r="F60" s="10">
        <f>C60-D60</f>
        <v>4.9999999999999989E-2</v>
      </c>
    </row>
    <row r="61" spans="1:6" ht="30" x14ac:dyDescent="0.25">
      <c r="A61" s="6" t="s">
        <v>51</v>
      </c>
      <c r="B61" s="7">
        <f>DATEVALUE(_xlfn.TEXTAFTER(A61,"–"))</f>
        <v>45122</v>
      </c>
      <c r="C61" s="8">
        <v>0.59</v>
      </c>
      <c r="D61" s="9">
        <v>0.41</v>
      </c>
      <c r="E61">
        <f>DATEDIF($B$108,B61,"d")</f>
        <v>420</v>
      </c>
      <c r="F61" s="10">
        <f>C61-D61</f>
        <v>0.18</v>
      </c>
    </row>
    <row r="62" spans="1:6" ht="30" x14ac:dyDescent="0.25">
      <c r="A62" s="6" t="s">
        <v>51</v>
      </c>
      <c r="B62" s="7">
        <f>DATEVALUE(_xlfn.TEXTAFTER(A62,"–"))</f>
        <v>45122</v>
      </c>
      <c r="C62" s="8">
        <v>0.55000000000000004</v>
      </c>
      <c r="D62" s="9">
        <v>0.45</v>
      </c>
      <c r="E62">
        <f>DATEDIF($B$108,B62,"d")</f>
        <v>420</v>
      </c>
      <c r="F62" s="10">
        <f>C62-D62</f>
        <v>0.10000000000000003</v>
      </c>
    </row>
    <row r="63" spans="1:6" ht="30" x14ac:dyDescent="0.25">
      <c r="A63" s="6" t="s">
        <v>52</v>
      </c>
      <c r="B63" s="7">
        <f>DATEVALUE(_xlfn.TEXTAFTER(A63,"–"))</f>
        <v>45116</v>
      </c>
      <c r="C63" s="8">
        <v>0.51</v>
      </c>
      <c r="D63" s="9">
        <v>0.44</v>
      </c>
      <c r="E63">
        <f>DATEDIF($B$108,B63,"d")</f>
        <v>414</v>
      </c>
      <c r="F63" s="10">
        <f>C63-D63</f>
        <v>7.0000000000000007E-2</v>
      </c>
    </row>
    <row r="64" spans="1:6" ht="45" x14ac:dyDescent="0.25">
      <c r="A64" s="6" t="s">
        <v>53</v>
      </c>
      <c r="B64" s="7">
        <f>DATEVALUE(_xlfn.TEXTAFTER(A64,"–"))</f>
        <v>45102</v>
      </c>
      <c r="C64" s="8">
        <v>0.52</v>
      </c>
      <c r="D64" s="9">
        <v>0.42</v>
      </c>
      <c r="E64">
        <f>DATEDIF($B$108,B64,"d")</f>
        <v>400</v>
      </c>
      <c r="F64" s="10">
        <f>C64-D64</f>
        <v>0.10000000000000003</v>
      </c>
    </row>
    <row r="65" spans="1:6" ht="45" x14ac:dyDescent="0.25">
      <c r="A65" s="6" t="s">
        <v>54</v>
      </c>
      <c r="B65" s="7">
        <f>DATEVALUE(_xlfn.TEXTAFTER(A65,"–"))</f>
        <v>45101</v>
      </c>
      <c r="C65" s="8">
        <v>0.54</v>
      </c>
      <c r="D65" s="9">
        <v>0.46</v>
      </c>
      <c r="E65">
        <f>DATEDIF($B$108,B65,"d")</f>
        <v>399</v>
      </c>
      <c r="F65" s="10">
        <f>C65-D65</f>
        <v>8.0000000000000016E-2</v>
      </c>
    </row>
    <row r="66" spans="1:6" ht="45" x14ac:dyDescent="0.25">
      <c r="A66" s="6" t="s">
        <v>55</v>
      </c>
      <c r="B66" s="7">
        <f>DATEVALUE(_xlfn.TEXTAFTER(A66,"–"))</f>
        <v>45088</v>
      </c>
      <c r="C66" s="8">
        <v>0.52</v>
      </c>
      <c r="D66" s="9">
        <v>0.42</v>
      </c>
      <c r="E66">
        <f>DATEDIF($B$108,B66,"d")</f>
        <v>386</v>
      </c>
      <c r="F66" s="10">
        <f>C66-D66</f>
        <v>0.10000000000000003</v>
      </c>
    </row>
    <row r="67" spans="1:6" ht="45" x14ac:dyDescent="0.25">
      <c r="A67" s="6" t="s">
        <v>56</v>
      </c>
      <c r="B67" s="7">
        <f>DATEVALUE(_xlfn.TEXTAFTER(A67,"–"))</f>
        <v>45088</v>
      </c>
      <c r="C67" s="8">
        <v>0.6</v>
      </c>
      <c r="D67" s="9">
        <v>0.4</v>
      </c>
      <c r="E67">
        <f>DATEDIF($B$108,B67,"d")</f>
        <v>386</v>
      </c>
      <c r="F67" s="10">
        <f>C67-D67</f>
        <v>0.19999999999999996</v>
      </c>
    </row>
    <row r="68" spans="1:6" ht="45" x14ac:dyDescent="0.25">
      <c r="A68" s="6" t="s">
        <v>57</v>
      </c>
      <c r="B68" s="7">
        <f>DATEVALUE(_xlfn.TEXTAFTER(A68,"–"))</f>
        <v>45080</v>
      </c>
      <c r="C68" s="8">
        <v>0.55000000000000004</v>
      </c>
      <c r="D68" s="9">
        <v>0.45</v>
      </c>
      <c r="E68">
        <f>DATEDIF($B$108,B68,"d")</f>
        <v>378</v>
      </c>
      <c r="F68" s="10">
        <f>C68-D68</f>
        <v>0.10000000000000003</v>
      </c>
    </row>
    <row r="69" spans="1:6" ht="45" x14ac:dyDescent="0.25">
      <c r="A69" s="6" t="s">
        <v>58</v>
      </c>
      <c r="B69" s="7">
        <f>DATEVALUE(_xlfn.TEXTAFTER(A69,"–"))</f>
        <v>45074</v>
      </c>
      <c r="C69" s="8">
        <v>0.52</v>
      </c>
      <c r="D69" s="9">
        <v>0.43</v>
      </c>
      <c r="E69">
        <f>DATEDIF($B$108,B69,"d")</f>
        <v>372</v>
      </c>
      <c r="F69" s="10">
        <f>C69-D69</f>
        <v>9.0000000000000024E-2</v>
      </c>
    </row>
    <row r="70" spans="1:6" ht="45" x14ac:dyDescent="0.25">
      <c r="A70" s="6" t="s">
        <v>59</v>
      </c>
      <c r="B70" s="7">
        <f>DATEVALUE(_xlfn.TEXTAFTER(A70,"–"))</f>
        <v>45063</v>
      </c>
      <c r="C70" s="8">
        <v>0.52</v>
      </c>
      <c r="D70" s="9">
        <v>0.48</v>
      </c>
      <c r="E70">
        <f>DATEDIF($B$108,B70,"d")</f>
        <v>361</v>
      </c>
      <c r="F70" s="10">
        <f>C70-D70</f>
        <v>4.0000000000000036E-2</v>
      </c>
    </row>
    <row r="71" spans="1:6" ht="45" x14ac:dyDescent="0.25">
      <c r="A71" s="6" t="s">
        <v>60</v>
      </c>
      <c r="B71" s="7">
        <f>DATEVALUE(_xlfn.TEXTAFTER(A71,"–"))</f>
        <v>45060</v>
      </c>
      <c r="C71" s="8">
        <v>0.53</v>
      </c>
      <c r="D71" s="9">
        <v>0.42</v>
      </c>
      <c r="E71">
        <f>DATEDIF($B$108,B71,"d")</f>
        <v>358</v>
      </c>
      <c r="F71" s="10">
        <f>C71-D71</f>
        <v>0.11000000000000004</v>
      </c>
    </row>
    <row r="72" spans="1:6" ht="45" x14ac:dyDescent="0.25">
      <c r="A72" s="6" t="s">
        <v>61</v>
      </c>
      <c r="B72" s="7">
        <f>DATEVALUE(_xlfn.TEXTAFTER(A72,"–"))</f>
        <v>45059</v>
      </c>
      <c r="C72" s="8">
        <v>0.55000000000000004</v>
      </c>
      <c r="D72" s="9">
        <v>0.45</v>
      </c>
      <c r="E72">
        <f>DATEDIF($B$108,B72,"d")</f>
        <v>357</v>
      </c>
      <c r="F72" s="10">
        <f>C72-D72</f>
        <v>0.10000000000000003</v>
      </c>
    </row>
    <row r="73" spans="1:6" ht="45" x14ac:dyDescent="0.25">
      <c r="A73" s="6" t="s">
        <v>62</v>
      </c>
      <c r="B73" s="7">
        <f>DATEVALUE(_xlfn.TEXTAFTER(A73,"–"))</f>
        <v>45059</v>
      </c>
      <c r="C73" s="8">
        <v>0.61</v>
      </c>
      <c r="D73" s="9">
        <v>0.39</v>
      </c>
      <c r="E73">
        <f>DATEDIF($B$108,B73,"d")</f>
        <v>357</v>
      </c>
      <c r="F73" s="10">
        <f>C73-D73</f>
        <v>0.21999999999999997</v>
      </c>
    </row>
    <row r="74" spans="1:6" ht="45" x14ac:dyDescent="0.25">
      <c r="A74" s="6" t="s">
        <v>63</v>
      </c>
      <c r="B74" s="7">
        <f>DATEVALUE(_xlfn.TEXTAFTER(A74,"–"))</f>
        <v>45046</v>
      </c>
      <c r="C74" s="8">
        <v>0.53</v>
      </c>
      <c r="D74" s="9">
        <v>0.41</v>
      </c>
      <c r="E74">
        <f>DATEDIF($B$108,B74,"d")</f>
        <v>344</v>
      </c>
      <c r="F74" s="10">
        <f>C74-D74</f>
        <v>0.12000000000000005</v>
      </c>
    </row>
    <row r="75" spans="1:6" ht="45" x14ac:dyDescent="0.25">
      <c r="A75" s="6" t="s">
        <v>64</v>
      </c>
      <c r="B75" s="7">
        <f>DATEVALUE(_xlfn.TEXTAFTER(A75,"–"))</f>
        <v>45038</v>
      </c>
      <c r="C75" s="8">
        <v>0.56000000000000005</v>
      </c>
      <c r="D75" s="9">
        <v>0.44</v>
      </c>
      <c r="E75">
        <f>DATEDIF($B$108,B75,"d")</f>
        <v>336</v>
      </c>
      <c r="F75" s="10">
        <f>C75-D75</f>
        <v>0.12000000000000005</v>
      </c>
    </row>
    <row r="76" spans="1:6" ht="45" x14ac:dyDescent="0.25">
      <c r="A76" s="6" t="s">
        <v>65</v>
      </c>
      <c r="B76" s="7">
        <f>DATEVALUE(_xlfn.TEXTAFTER(A76,"–"))</f>
        <v>45032</v>
      </c>
      <c r="C76" s="8">
        <v>0.52</v>
      </c>
      <c r="D76" s="9">
        <v>0.43</v>
      </c>
      <c r="E76">
        <f>DATEDIF($B$108,B76,"d")</f>
        <v>330</v>
      </c>
      <c r="F76" s="10">
        <f>C76-D76</f>
        <v>9.0000000000000024E-2</v>
      </c>
    </row>
    <row r="77" spans="1:6" ht="45" x14ac:dyDescent="0.25">
      <c r="A77" s="6" t="s">
        <v>65</v>
      </c>
      <c r="B77" s="7">
        <f>DATEVALUE(_xlfn.TEXTAFTER(A77,"–"))</f>
        <v>45032</v>
      </c>
      <c r="C77" s="11">
        <v>0.61499999999999999</v>
      </c>
      <c r="D77" s="16">
        <v>0.38500000000000001</v>
      </c>
      <c r="E77">
        <f>DATEDIF($B$108,B77,"d")</f>
        <v>330</v>
      </c>
      <c r="F77" s="10">
        <f>C77-D77</f>
        <v>0.22999999999999998</v>
      </c>
    </row>
    <row r="78" spans="1:6" ht="45" x14ac:dyDescent="0.25">
      <c r="A78" s="6" t="s">
        <v>66</v>
      </c>
      <c r="B78" s="7">
        <f>DATEVALUE(_xlfn.TEXTAFTER(A78,"–"))</f>
        <v>45018</v>
      </c>
      <c r="C78" s="8">
        <v>0.53</v>
      </c>
      <c r="D78" s="9">
        <v>0.42</v>
      </c>
      <c r="E78">
        <f>DATEDIF($B$108,B78,"d")</f>
        <v>316</v>
      </c>
      <c r="F78" s="10">
        <f>C78-D78</f>
        <v>0.11000000000000004</v>
      </c>
    </row>
    <row r="79" spans="1:6" ht="45" x14ac:dyDescent="0.25">
      <c r="A79" s="6" t="s">
        <v>67</v>
      </c>
      <c r="B79" s="7">
        <f>DATEVALUE(_xlfn.TEXTAFTER(A79,"–"))</f>
        <v>45017</v>
      </c>
      <c r="C79" s="8">
        <v>0.55000000000000004</v>
      </c>
      <c r="D79" s="9">
        <v>0.45</v>
      </c>
      <c r="E79">
        <f>DATEDIF($B$108,B79,"d")</f>
        <v>315</v>
      </c>
      <c r="F79" s="10">
        <f t="shared" ref="F79:F108" si="2">C79-D79</f>
        <v>0.10000000000000003</v>
      </c>
    </row>
    <row r="80" spans="1:6" ht="45" x14ac:dyDescent="0.25">
      <c r="A80" s="6" t="s">
        <v>68</v>
      </c>
      <c r="B80" s="7">
        <f>DATEVALUE(_xlfn.TEXTAFTER(A80,"–"))</f>
        <v>45005</v>
      </c>
      <c r="C80" s="8">
        <v>0.52</v>
      </c>
      <c r="D80" s="9">
        <v>0.43</v>
      </c>
      <c r="E80">
        <f>DATEDIF($B$108,B80,"d")</f>
        <v>303</v>
      </c>
      <c r="F80" s="10">
        <f t="shared" si="2"/>
        <v>9.0000000000000024E-2</v>
      </c>
    </row>
    <row r="81" spans="1:6" ht="45" x14ac:dyDescent="0.25">
      <c r="A81" s="6" t="s">
        <v>69</v>
      </c>
      <c r="B81" s="7">
        <f>DATEVALUE(_xlfn.TEXTAFTER(A81,"–"))</f>
        <v>45001</v>
      </c>
      <c r="C81" s="8">
        <v>0.6</v>
      </c>
      <c r="D81" s="9">
        <v>0.4</v>
      </c>
      <c r="E81">
        <f>DATEDIF($B$108,B81,"d")</f>
        <v>299</v>
      </c>
      <c r="F81" s="10">
        <f t="shared" si="2"/>
        <v>0.19999999999999996</v>
      </c>
    </row>
    <row r="82" spans="1:6" ht="45" x14ac:dyDescent="0.25">
      <c r="A82" s="6" t="s">
        <v>70</v>
      </c>
      <c r="B82" s="7">
        <f>DATEVALUE(_xlfn.TEXTAFTER(A82,"–"))</f>
        <v>44990</v>
      </c>
      <c r="C82" s="8">
        <v>0.49</v>
      </c>
      <c r="D82" s="9">
        <v>0.44</v>
      </c>
      <c r="E82">
        <f>DATEDIF($B$108,B82,"d")</f>
        <v>288</v>
      </c>
      <c r="F82" s="10">
        <f t="shared" si="2"/>
        <v>4.9999999999999989E-2</v>
      </c>
    </row>
    <row r="83" spans="1:6" ht="75" x14ac:dyDescent="0.25">
      <c r="A83" s="6" t="s">
        <v>71</v>
      </c>
      <c r="B83" s="7">
        <f>DATEVALUE(_xlfn.TEXTAFTER(A83,"–"))</f>
        <v>44990</v>
      </c>
      <c r="C83" s="11">
        <v>0.54500000000000004</v>
      </c>
      <c r="D83" s="16">
        <v>0.45500000000000002</v>
      </c>
      <c r="E83">
        <f>DATEDIF($B$108,B83,"d")</f>
        <v>288</v>
      </c>
      <c r="F83" s="10">
        <f t="shared" si="2"/>
        <v>9.0000000000000024E-2</v>
      </c>
    </row>
    <row r="84" spans="1:6" ht="45" x14ac:dyDescent="0.25">
      <c r="A84" s="6" t="s">
        <v>72</v>
      </c>
      <c r="B84" s="7">
        <f>DATEVALUE(_xlfn.TEXTAFTER(A84,"–"))</f>
        <v>44989</v>
      </c>
      <c r="C84" s="8">
        <v>0.54</v>
      </c>
      <c r="D84" s="9">
        <v>0.46</v>
      </c>
      <c r="E84">
        <f>DATEDIF($B$108,B84,"d")</f>
        <v>287</v>
      </c>
      <c r="F84" s="10">
        <f t="shared" si="2"/>
        <v>8.0000000000000016E-2</v>
      </c>
    </row>
    <row r="85" spans="1:6" ht="45" x14ac:dyDescent="0.25">
      <c r="A85" s="6" t="s">
        <v>73</v>
      </c>
      <c r="B85" s="7">
        <f>DATEVALUE(_xlfn.TEXTAFTER(A85,"–"))</f>
        <v>44983</v>
      </c>
      <c r="C85" s="11">
        <v>0.56499999999999995</v>
      </c>
      <c r="D85" s="16">
        <v>0.435</v>
      </c>
      <c r="E85">
        <f>DATEDIF($B$108,B85,"d")</f>
        <v>281</v>
      </c>
      <c r="F85" s="10">
        <f t="shared" si="2"/>
        <v>0.12999999999999995</v>
      </c>
    </row>
    <row r="86" spans="1:6" ht="45" x14ac:dyDescent="0.25">
      <c r="A86" s="6" t="s">
        <v>74</v>
      </c>
      <c r="B86" s="7">
        <f>DATEVALUE(_xlfn.TEXTAFTER(A86,"–"))</f>
        <v>44976</v>
      </c>
      <c r="C86" s="8">
        <v>0.51</v>
      </c>
      <c r="D86" s="9">
        <v>0.42</v>
      </c>
      <c r="E86">
        <f>DATEDIF($B$108,B86,"d")</f>
        <v>274</v>
      </c>
      <c r="F86" s="10">
        <f t="shared" si="2"/>
        <v>9.0000000000000024E-2</v>
      </c>
    </row>
    <row r="87" spans="1:6" ht="45" x14ac:dyDescent="0.25">
      <c r="A87" s="6" t="s">
        <v>74</v>
      </c>
      <c r="B87" s="7">
        <f>DATEVALUE(_xlfn.TEXTAFTER(A87,"–"))</f>
        <v>44976</v>
      </c>
      <c r="C87" s="11">
        <v>0.57899999999999996</v>
      </c>
      <c r="D87" s="16">
        <v>0.42099999999999999</v>
      </c>
      <c r="E87">
        <f>DATEDIF($B$108,B87,"d")</f>
        <v>274</v>
      </c>
      <c r="F87" s="10">
        <f t="shared" si="2"/>
        <v>0.15799999999999997</v>
      </c>
    </row>
    <row r="88" spans="1:6" ht="45" x14ac:dyDescent="0.25">
      <c r="A88" s="6" t="s">
        <v>75</v>
      </c>
      <c r="B88" s="7">
        <f>DATEVALUE(_xlfn.TEXTAFTER(A88,"–"))</f>
        <v>44976</v>
      </c>
      <c r="C88" s="11">
        <v>0.58499999999999996</v>
      </c>
      <c r="D88" s="16">
        <v>0.41499999999999998</v>
      </c>
      <c r="E88">
        <f>DATEDIF($B$108,B88,"d")</f>
        <v>274</v>
      </c>
      <c r="F88" s="10">
        <f t="shared" si="2"/>
        <v>0.16999999999999998</v>
      </c>
    </row>
    <row r="89" spans="1:6" ht="45" x14ac:dyDescent="0.25">
      <c r="A89" s="6" t="s">
        <v>76</v>
      </c>
      <c r="B89" s="7">
        <f>DATEVALUE(_xlfn.TEXTAFTER(A89,"–"))</f>
        <v>44963</v>
      </c>
      <c r="C89" s="8">
        <v>0.55000000000000004</v>
      </c>
      <c r="D89" s="9">
        <v>0.4</v>
      </c>
      <c r="E89">
        <f>DATEDIF($B$108,B89,"d")</f>
        <v>261</v>
      </c>
      <c r="F89" s="10">
        <f t="shared" si="2"/>
        <v>0.15000000000000002</v>
      </c>
    </row>
    <row r="90" spans="1:6" ht="45" x14ac:dyDescent="0.25">
      <c r="A90" s="6" t="s">
        <v>77</v>
      </c>
      <c r="B90" s="7">
        <f>DATEVALUE(_xlfn.TEXTAFTER(A90,"–"))</f>
        <v>44961</v>
      </c>
      <c r="C90" s="8">
        <v>0.55000000000000004</v>
      </c>
      <c r="D90" s="9">
        <v>0.45</v>
      </c>
      <c r="E90">
        <f>DATEDIF($B$108,B90,"d")</f>
        <v>259</v>
      </c>
      <c r="F90" s="10">
        <f t="shared" si="2"/>
        <v>0.10000000000000003</v>
      </c>
    </row>
    <row r="91" spans="1:6" ht="45" x14ac:dyDescent="0.25">
      <c r="A91" s="6" t="s">
        <v>78</v>
      </c>
      <c r="B91" s="7">
        <f>DATEVALUE(_xlfn.TEXTAFTER(A91,"–"))</f>
        <v>44955</v>
      </c>
      <c r="C91" s="8">
        <v>0.56999999999999995</v>
      </c>
      <c r="D91" s="9">
        <v>0.43</v>
      </c>
      <c r="E91">
        <f>DATEDIF($B$108,B91,"d")</f>
        <v>253</v>
      </c>
      <c r="F91" s="10">
        <f t="shared" si="2"/>
        <v>0.13999999999999996</v>
      </c>
    </row>
    <row r="92" spans="1:6" ht="45" x14ac:dyDescent="0.25">
      <c r="A92" s="6" t="s">
        <v>79</v>
      </c>
      <c r="B92" s="7">
        <f>DATEVALUE(_xlfn.TEXTAFTER(A92,"–"))</f>
        <v>44948</v>
      </c>
      <c r="C92" s="8">
        <v>0.53</v>
      </c>
      <c r="D92" s="9">
        <v>0.42</v>
      </c>
      <c r="E92">
        <f>DATEDIF($B$108,B92,"d")</f>
        <v>246</v>
      </c>
      <c r="F92" s="10">
        <f t="shared" si="2"/>
        <v>0.11000000000000004</v>
      </c>
    </row>
    <row r="93" spans="1:6" ht="45" x14ac:dyDescent="0.25">
      <c r="A93" s="6" t="s">
        <v>80</v>
      </c>
      <c r="B93" s="7">
        <f>DATEVALUE(_xlfn.TEXTAFTER(A93,"–"))</f>
        <v>44948</v>
      </c>
      <c r="C93" s="8">
        <v>0.6</v>
      </c>
      <c r="D93" s="9">
        <v>0.4</v>
      </c>
      <c r="E93">
        <f>DATEDIF($B$108,B93,"d")</f>
        <v>246</v>
      </c>
      <c r="F93" s="10">
        <f t="shared" si="2"/>
        <v>0.19999999999999996</v>
      </c>
    </row>
    <row r="94" spans="1:6" ht="45" x14ac:dyDescent="0.25">
      <c r="A94" s="6" t="s">
        <v>81</v>
      </c>
      <c r="B94" s="7">
        <f>DATEVALUE(_xlfn.TEXTAFTER(A94,"–"))</f>
        <v>44913</v>
      </c>
      <c r="C94" s="8">
        <v>0.54</v>
      </c>
      <c r="D94" s="9">
        <v>0.46</v>
      </c>
      <c r="E94">
        <f>DATEDIF($B$108,B94,"d")</f>
        <v>211</v>
      </c>
      <c r="F94" s="10">
        <f t="shared" si="2"/>
        <v>8.0000000000000016E-2</v>
      </c>
    </row>
    <row r="95" spans="1:6" ht="45" x14ac:dyDescent="0.25">
      <c r="A95" s="6" t="s">
        <v>82</v>
      </c>
      <c r="B95" s="7">
        <f>DATEVALUE(_xlfn.TEXTAFTER(A95,"–"))</f>
        <v>44906</v>
      </c>
      <c r="C95" s="8">
        <v>0.51</v>
      </c>
      <c r="D95" s="9">
        <v>0.44</v>
      </c>
      <c r="E95">
        <f>DATEDIF($B$108,B95,"d")</f>
        <v>204</v>
      </c>
      <c r="F95" s="10">
        <f t="shared" si="2"/>
        <v>7.0000000000000007E-2</v>
      </c>
    </row>
    <row r="96" spans="1:6" ht="75" x14ac:dyDescent="0.25">
      <c r="A96" s="6" t="s">
        <v>83</v>
      </c>
      <c r="B96" s="7">
        <f>DATEVALUE(_xlfn.TEXTAFTER(A96,"–"))</f>
        <v>44899</v>
      </c>
      <c r="C96" s="8">
        <v>0.6</v>
      </c>
      <c r="D96" s="9">
        <v>0.4</v>
      </c>
      <c r="E96">
        <f>DATEDIF($B$108,B96,"d")</f>
        <v>197</v>
      </c>
      <c r="F96" s="10">
        <f t="shared" si="2"/>
        <v>0.19999999999999996</v>
      </c>
    </row>
    <row r="97" spans="1:6" ht="75" x14ac:dyDescent="0.25">
      <c r="A97" s="6" t="s">
        <v>84</v>
      </c>
      <c r="B97" s="7">
        <f>DATEVALUE(_xlfn.TEXTAFTER(A97,"–"))</f>
        <v>44898</v>
      </c>
      <c r="C97" s="8">
        <v>0.55000000000000004</v>
      </c>
      <c r="D97" s="9">
        <v>0.45</v>
      </c>
      <c r="E97">
        <f>DATEDIF($B$108,B97,"d")</f>
        <v>196</v>
      </c>
      <c r="F97" s="10">
        <f t="shared" si="2"/>
        <v>0.10000000000000003</v>
      </c>
    </row>
    <row r="98" spans="1:6" ht="45" x14ac:dyDescent="0.25">
      <c r="A98" s="6" t="s">
        <v>85</v>
      </c>
      <c r="B98" s="7">
        <f>DATEVALUE(_xlfn.TEXTAFTER(A98,"–"))</f>
        <v>44892</v>
      </c>
      <c r="C98" s="8">
        <v>0.51</v>
      </c>
      <c r="D98" s="9">
        <v>0.43</v>
      </c>
      <c r="E98">
        <f>DATEDIF($B$108,B98,"d")</f>
        <v>190</v>
      </c>
      <c r="F98" s="10">
        <f t="shared" si="2"/>
        <v>8.0000000000000016E-2</v>
      </c>
    </row>
    <row r="99" spans="1:6" ht="45" x14ac:dyDescent="0.25">
      <c r="A99" s="6" t="s">
        <v>86</v>
      </c>
      <c r="B99" s="7">
        <f>DATEVALUE(_xlfn.TEXTAFTER(A99,"–"))</f>
        <v>44864</v>
      </c>
      <c r="C99" s="8">
        <v>0.55000000000000004</v>
      </c>
      <c r="D99" s="9">
        <v>0.45</v>
      </c>
      <c r="E99">
        <f>DATEDIF($B$108,B99,"d")</f>
        <v>162</v>
      </c>
      <c r="F99" s="10">
        <f t="shared" si="2"/>
        <v>0.10000000000000003</v>
      </c>
    </row>
    <row r="100" spans="1:6" ht="45" x14ac:dyDescent="0.25">
      <c r="A100" s="6" t="s">
        <v>87</v>
      </c>
      <c r="B100" s="7">
        <f>DATEVALUE(_xlfn.TEXTAFTER(A100,"–"))</f>
        <v>44864</v>
      </c>
      <c r="C100" s="18">
        <v>0.57399999999999995</v>
      </c>
      <c r="D100" s="16">
        <v>0.42599999999999999</v>
      </c>
      <c r="E100">
        <f>DATEDIF($B$108,B100,"d")</f>
        <v>162</v>
      </c>
      <c r="F100" s="10">
        <f t="shared" si="2"/>
        <v>0.14799999999999996</v>
      </c>
    </row>
    <row r="101" spans="1:6" ht="45" x14ac:dyDescent="0.25">
      <c r="A101" s="6" t="s">
        <v>88</v>
      </c>
      <c r="B101" s="7">
        <f>DATEVALUE(_xlfn.TEXTAFTER(A101,"–"))</f>
        <v>44843</v>
      </c>
      <c r="C101" s="11">
        <v>0.58299999999999996</v>
      </c>
      <c r="D101" s="16">
        <v>0.41699999999999998</v>
      </c>
      <c r="E101">
        <f>DATEDIF($B$108,B101,"d")</f>
        <v>141</v>
      </c>
      <c r="F101" s="10">
        <f t="shared" si="2"/>
        <v>0.16599999999999998</v>
      </c>
    </row>
    <row r="102" spans="1:6" ht="45" x14ac:dyDescent="0.25">
      <c r="A102" s="6" t="s">
        <v>89</v>
      </c>
      <c r="B102" s="7">
        <f>DATEVALUE(_xlfn.TEXTAFTER(A102,"–"))</f>
        <v>44822</v>
      </c>
      <c r="C102" s="8">
        <v>0.56999999999999995</v>
      </c>
      <c r="D102" s="9">
        <v>0.43</v>
      </c>
      <c r="E102">
        <f>DATEDIF($B$108,B102,"d")</f>
        <v>120</v>
      </c>
      <c r="F102" s="10">
        <f t="shared" si="2"/>
        <v>0.13999999999999996</v>
      </c>
    </row>
    <row r="103" spans="1:6" ht="60" x14ac:dyDescent="0.25">
      <c r="A103" s="6" t="s">
        <v>90</v>
      </c>
      <c r="B103" s="7">
        <f>DATEVALUE(_xlfn.TEXTAFTER(A103,"–"))</f>
        <v>44807</v>
      </c>
      <c r="C103" s="8">
        <v>0.56999999999999995</v>
      </c>
      <c r="D103" s="9">
        <v>0.43</v>
      </c>
      <c r="E103">
        <f>DATEDIF($B$108,B103,"d")</f>
        <v>105</v>
      </c>
      <c r="F103" s="10">
        <f t="shared" si="2"/>
        <v>0.13999999999999996</v>
      </c>
    </row>
    <row r="104" spans="1:6" ht="45" x14ac:dyDescent="0.25">
      <c r="A104" s="6" t="s">
        <v>91</v>
      </c>
      <c r="B104" s="7">
        <f>DATEVALUE(_xlfn.TEXTAFTER(A104,"–"))</f>
        <v>44794</v>
      </c>
      <c r="C104" s="11">
        <v>0.61299999999999999</v>
      </c>
      <c r="D104" s="16">
        <v>0.38700000000000001</v>
      </c>
      <c r="E104">
        <f>DATEDIF($B$108,B104,"d")</f>
        <v>92</v>
      </c>
      <c r="F104" s="10">
        <f t="shared" si="2"/>
        <v>0.22599999999999998</v>
      </c>
    </row>
    <row r="105" spans="1:6" ht="30" x14ac:dyDescent="0.25">
      <c r="A105" s="6" t="s">
        <v>92</v>
      </c>
      <c r="B105" s="7">
        <f>DATEVALUE(_xlfn.TEXTAFTER(A105,"–"))</f>
        <v>44772</v>
      </c>
      <c r="C105" s="8">
        <v>0.56000000000000005</v>
      </c>
      <c r="D105" s="9">
        <v>0.44</v>
      </c>
      <c r="E105">
        <f>DATEDIF($B$108,B105,"d")</f>
        <v>70</v>
      </c>
      <c r="F105" s="10">
        <f t="shared" si="2"/>
        <v>0.12000000000000005</v>
      </c>
    </row>
    <row r="106" spans="1:6" ht="45" x14ac:dyDescent="0.25">
      <c r="A106" s="6" t="s">
        <v>93</v>
      </c>
      <c r="B106" s="7">
        <f>DATEVALUE(_xlfn.TEXTAFTER(A106,"–"))</f>
        <v>44729</v>
      </c>
      <c r="C106" s="18">
        <v>0.52200000000000002</v>
      </c>
      <c r="D106" s="16">
        <v>0.47799999999999998</v>
      </c>
      <c r="E106">
        <f>DATEDIF($B$108,B106,"d")</f>
        <v>27</v>
      </c>
      <c r="F106" s="10">
        <f t="shared" si="2"/>
        <v>4.4000000000000039E-2</v>
      </c>
    </row>
    <row r="107" spans="1:6" ht="45" x14ac:dyDescent="0.25">
      <c r="A107" s="6" t="s">
        <v>94</v>
      </c>
      <c r="B107" s="7">
        <f>DATEVALUE(_xlfn.TEXTAFTER(A107,"–"))</f>
        <v>44731</v>
      </c>
      <c r="C107" s="8">
        <v>0.53</v>
      </c>
      <c r="D107" s="9">
        <v>0.47</v>
      </c>
      <c r="E107">
        <f>DATEDIF($B$108,B107,"d")</f>
        <v>29</v>
      </c>
      <c r="F107" s="10">
        <f t="shared" si="2"/>
        <v>6.0000000000000053E-2</v>
      </c>
    </row>
    <row r="108" spans="1:6" x14ac:dyDescent="0.25">
      <c r="A108" s="19">
        <v>44702</v>
      </c>
      <c r="B108" s="19">
        <v>44702</v>
      </c>
      <c r="C108" s="20">
        <v>0.52100000000000002</v>
      </c>
      <c r="D108" s="21">
        <v>0.47899999999999998</v>
      </c>
      <c r="E108">
        <f>DATEDIF($B$108,B108,"d")</f>
        <v>0</v>
      </c>
      <c r="F108" s="10">
        <f t="shared" si="2"/>
        <v>4.2000000000000037E-2</v>
      </c>
    </row>
  </sheetData>
  <mergeCells count="1">
    <mergeCell ref="A1:F1"/>
  </mergeCells>
  <hyperlinks>
    <hyperlink ref="C100" r:id="rId1" location="cite_note-ArmariumInterrata-81" display="https://en.wikipedia.org/wiki/Opinion_polling_for_the_next_Australian_federal_election - cite_note-ArmariumInterrata-81" xr:uid="{32EB6D41-13F3-4E72-A698-BD3E7F23D469}"/>
    <hyperlink ref="C106" r:id="rId2" location="cite_note-ArmariumInterreta-93" display="https://en.wikipedia.org/wiki/Opinion_polling_for_the_next_Australian_federal_election - cite_note-ArmariumInterreta-93" xr:uid="{E58F7CD0-E4AF-411C-A294-733A1FC36C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 van den Wall Bake</cp:lastModifiedBy>
  <dcterms:created xsi:type="dcterms:W3CDTF">2024-03-06T02:54:25Z</dcterms:created>
  <dcterms:modified xsi:type="dcterms:W3CDTF">2024-03-06T08:36:53Z</dcterms:modified>
</cp:coreProperties>
</file>