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ass" sheetId="1" state="visible" r:id="rId2"/>
    <sheet name="Lyons" sheetId="2" state="visible" r:id="rId3"/>
    <sheet name="Clark" sheetId="3" state="visible" r:id="rId4"/>
    <sheet name="Braddon" sheetId="4" state="visible" r:id="rId5"/>
    <sheet name="Franklin" sheetId="5" state="visible" r:id="rId6"/>
    <sheet name="Sheet1" sheetId="6" state="visible" r:id="rId7"/>
  </sheets>
  <calcPr/>
</workbook>
</file>

<file path=xl/sharedStrings.xml><?xml version="1.0" encoding="utf-8"?>
<sst xmlns="http://schemas.openxmlformats.org/spreadsheetml/2006/main" count="1577" uniqueCount="1577">
  <si>
    <t>Column1</t>
  </si>
  <si>
    <t>LIB</t>
  </si>
  <si>
    <t>LIB2</t>
  </si>
  <si>
    <t>LIB3</t>
  </si>
  <si>
    <t>LIB4</t>
  </si>
  <si>
    <t>LIB5</t>
  </si>
  <si>
    <t>LIB6</t>
  </si>
  <si>
    <t>ALP</t>
  </si>
  <si>
    <t>ALP2</t>
  </si>
  <si>
    <t>ALP3</t>
  </si>
  <si>
    <t>ALP4</t>
  </si>
  <si>
    <t>ALP5</t>
  </si>
  <si>
    <t>AJP</t>
  </si>
  <si>
    <t>Greens</t>
  </si>
  <si>
    <t>Greens2</t>
  </si>
  <si>
    <t>Greens3</t>
  </si>
  <si>
    <t>Greens4</t>
  </si>
  <si>
    <t>Greens5</t>
  </si>
  <si>
    <t xml:space="preserve">Tas SFFP</t>
  </si>
  <si>
    <t>Ungrouped</t>
  </si>
  <si>
    <t>Column21</t>
  </si>
  <si>
    <t>Column22</t>
  </si>
  <si>
    <t>Column23</t>
  </si>
  <si>
    <t>Column24</t>
  </si>
  <si>
    <t>Column25</t>
  </si>
  <si>
    <t>Count</t>
  </si>
  <si>
    <t>ALEXANDER</t>
  </si>
  <si>
    <t>COURTNEY</t>
  </si>
  <si>
    <t>FERGUSON</t>
  </si>
  <si>
    <t>GUTWEIN</t>
  </si>
  <si>
    <t>KIESER</t>
  </si>
  <si>
    <t>WOOD</t>
  </si>
  <si>
    <t>FINLAY</t>
  </si>
  <si>
    <t>HINDS</t>
  </si>
  <si>
    <t>HOUSTON</t>
  </si>
  <si>
    <t>O'BYRNE</t>
  </si>
  <si>
    <t>POWELL</t>
  </si>
  <si>
    <t>WOODBURY</t>
  </si>
  <si>
    <t>DAVENPORT</t>
  </si>
  <si>
    <t>HALL</t>
  </si>
  <si>
    <t>HOUGHTON</t>
  </si>
  <si>
    <t>LAYTON-BENNETT</t>
  </si>
  <si>
    <t>ROSOL</t>
  </si>
  <si>
    <t>HARVEY</t>
  </si>
  <si>
    <t>RAMAGE</t>
  </si>
  <si>
    <t xml:space="preserve">Votes Exhausted at Count</t>
  </si>
  <si>
    <t xml:space="preserve">Loss (Gain) by Fraction</t>
  </si>
  <si>
    <t xml:space="preserve">Total Votes at the End of
the count</t>
  </si>
  <si>
    <t>Remarks</t>
  </si>
  <si>
    <t>1</t>
  </si>
  <si>
    <t>511</t>
  </si>
  <si>
    <t>2227</t>
  </si>
  <si>
    <t>3806</t>
  </si>
  <si>
    <t>32482</t>
  </si>
  <si>
    <t>646</t>
  </si>
  <si>
    <t>707</t>
  </si>
  <si>
    <t>5830</t>
  </si>
  <si>
    <t>1663</t>
  </si>
  <si>
    <t>1512</t>
  </si>
  <si>
    <t>7813</t>
  </si>
  <si>
    <t>706</t>
  </si>
  <si>
    <t>1242</t>
  </si>
  <si>
    <t>2952</t>
  </si>
  <si>
    <t>886</t>
  </si>
  <si>
    <t>561</t>
  </si>
  <si>
    <t>1091</t>
  </si>
  <si>
    <t>691</t>
  </si>
  <si>
    <t>1649</t>
  </si>
  <si>
    <t>377</t>
  </si>
  <si>
    <t>0</t>
  </si>
  <si>
    <t/>
  </si>
  <si>
    <t>67352</t>
  </si>
  <si>
    <t xml:space="preserve">GUTWEIN elected 1</t>
  </si>
  <si>
    <t>2</t>
  </si>
  <si>
    <t>914</t>
  </si>
  <si>
    <t>9294</t>
  </si>
  <si>
    <t>7208</t>
  </si>
  <si>
    <t xml:space="preserve">- 21256</t>
  </si>
  <si>
    <t>797</t>
  </si>
  <si>
    <t>1108</t>
  </si>
  <si>
    <t>496</t>
  </si>
  <si>
    <t>113</t>
  </si>
  <si>
    <t>90</t>
  </si>
  <si>
    <t>577</t>
  </si>
  <si>
    <t>38</t>
  </si>
  <si>
    <t>125</t>
  </si>
  <si>
    <t>75</t>
  </si>
  <si>
    <t>39</t>
  </si>
  <si>
    <t>24</t>
  </si>
  <si>
    <t>37</t>
  </si>
  <si>
    <t>23</t>
  </si>
  <si>
    <t>255</t>
  </si>
  <si>
    <t>32</t>
  </si>
  <si>
    <t xml:space="preserve">GUTWEIN's surplus distributed</t>
  </si>
  <si>
    <t>1425</t>
  </si>
  <si>
    <t>11521</t>
  </si>
  <si>
    <t>11014</t>
  </si>
  <si>
    <t>11226</t>
  </si>
  <si>
    <t>1443</t>
  </si>
  <si>
    <t>1815</t>
  </si>
  <si>
    <t>6326</t>
  </si>
  <si>
    <t>1776</t>
  </si>
  <si>
    <t>1602</t>
  </si>
  <si>
    <t>8390</t>
  </si>
  <si>
    <t>744</t>
  </si>
  <si>
    <t>1367</t>
  </si>
  <si>
    <t>3027</t>
  </si>
  <si>
    <t>925</t>
  </si>
  <si>
    <t>585</t>
  </si>
  <si>
    <t>1128</t>
  </si>
  <si>
    <t>714</t>
  </si>
  <si>
    <t>1904</t>
  </si>
  <si>
    <t>409</t>
  </si>
  <si>
    <t xml:space="preserve">COURTNEY elected 2</t>
  </si>
  <si>
    <t>3</t>
  </si>
  <si>
    <t>70</t>
  </si>
  <si>
    <t xml:space="preserve">- 295</t>
  </si>
  <si>
    <t>141</t>
  </si>
  <si>
    <t>14</t>
  </si>
  <si>
    <t>47</t>
  </si>
  <si>
    <t>6</t>
  </si>
  <si>
    <t>7</t>
  </si>
  <si>
    <t xml:space="preserve">COURTNEY's surplus distributed</t>
  </si>
  <si>
    <t>1495</t>
  </si>
  <si>
    <t>11155</t>
  </si>
  <si>
    <t>1457</t>
  </si>
  <si>
    <t>1862</t>
  </si>
  <si>
    <t>6332</t>
  </si>
  <si>
    <t>1777</t>
  </si>
  <si>
    <t>8397</t>
  </si>
  <si>
    <t>1368</t>
  </si>
  <si>
    <t>1905</t>
  </si>
  <si>
    <t xml:space="preserve">RAMAGE excluded</t>
  </si>
  <si>
    <t xml:space="preserve">4 to 6</t>
  </si>
  <si>
    <t>8</t>
  </si>
  <si>
    <t>10</t>
  </si>
  <si>
    <t>33</t>
  </si>
  <si>
    <t>12</t>
  </si>
  <si>
    <t>11</t>
  </si>
  <si>
    <t>4</t>
  </si>
  <si>
    <t>31</t>
  </si>
  <si>
    <t>15</t>
  </si>
  <si>
    <t>13</t>
  </si>
  <si>
    <t>156</t>
  </si>
  <si>
    <t xml:space="preserve">- 409</t>
  </si>
  <si>
    <t xml:space="preserve">RAMAGE's votes distributed</t>
  </si>
  <si>
    <t xml:space="preserve">7 to 9</t>
  </si>
  <si>
    <t>1503</t>
  </si>
  <si>
    <t>11165</t>
  </si>
  <si>
    <t>1463</t>
  </si>
  <si>
    <t>1869</t>
  </si>
  <si>
    <t>6365</t>
  </si>
  <si>
    <t>1787</t>
  </si>
  <si>
    <t>1614</t>
  </si>
  <si>
    <t>8408</t>
  </si>
  <si>
    <t>748</t>
  </si>
  <si>
    <t>1438</t>
  </si>
  <si>
    <t>3058</t>
  </si>
  <si>
    <t>940</t>
  </si>
  <si>
    <t>593</t>
  </si>
  <si>
    <t>1141</t>
  </si>
  <si>
    <t>722</t>
  </si>
  <si>
    <t>2061</t>
  </si>
  <si>
    <t xml:space="preserve">RAMAGE fully excluded, HOUGHTON excluded
HOUGHTON's votes distributed</t>
  </si>
  <si>
    <t>9</t>
  </si>
  <si>
    <t>237</t>
  </si>
  <si>
    <t>52</t>
  </si>
  <si>
    <t xml:space="preserve">- 593</t>
  </si>
  <si>
    <t>192</t>
  </si>
  <si>
    <t>46</t>
  </si>
  <si>
    <t xml:space="preserve">10 to 12</t>
  </si>
  <si>
    <t>1505</t>
  </si>
  <si>
    <t>11169</t>
  </si>
  <si>
    <t>1464</t>
  </si>
  <si>
    <t>6377</t>
  </si>
  <si>
    <t>1790</t>
  </si>
  <si>
    <t>1626</t>
  </si>
  <si>
    <t>8417</t>
  </si>
  <si>
    <t>750</t>
  </si>
  <si>
    <t>1447</t>
  </si>
  <si>
    <t>3295</t>
  </si>
  <si>
    <t>992</t>
  </si>
  <si>
    <t>1333</t>
  </si>
  <si>
    <t>768</t>
  </si>
  <si>
    <t>2067</t>
  </si>
  <si>
    <t xml:space="preserve">HOUGHTON fully excluded, POWELL excluded
POWELL's votes distributed</t>
  </si>
  <si>
    <t>5</t>
  </si>
  <si>
    <t>79</t>
  </si>
  <si>
    <t>263</t>
  </si>
  <si>
    <t>201</t>
  </si>
  <si>
    <t>111</t>
  </si>
  <si>
    <t xml:space="preserve">- 750</t>
  </si>
  <si>
    <t>17</t>
  </si>
  <si>
    <t xml:space="preserve">13 to 15</t>
  </si>
  <si>
    <t>11181</t>
  </si>
  <si>
    <t>1469</t>
  </si>
  <si>
    <t>1878</t>
  </si>
  <si>
    <t>6456</t>
  </si>
  <si>
    <t>2053</t>
  </si>
  <si>
    <t>1827</t>
  </si>
  <si>
    <t>8528</t>
  </si>
  <si>
    <t>1462</t>
  </si>
  <si>
    <t>3307</t>
  </si>
  <si>
    <t>1009</t>
  </si>
  <si>
    <t>1337</t>
  </si>
  <si>
    <t>770</t>
  </si>
  <si>
    <t>2074</t>
  </si>
  <si>
    <t xml:space="preserve">POWELL fully excluded, ROSOL excluded
ROSOL's votes distributed</t>
  </si>
  <si>
    <t>25</t>
  </si>
  <si>
    <t>19</t>
  </si>
  <si>
    <t>252</t>
  </si>
  <si>
    <t>219</t>
  </si>
  <si>
    <t>218</t>
  </si>
  <si>
    <t xml:space="preserve">- 770</t>
  </si>
  <si>
    <t xml:space="preserve">16 to 18</t>
  </si>
  <si>
    <t>11184</t>
  </si>
  <si>
    <t>1471</t>
  </si>
  <si>
    <t>1881</t>
  </si>
  <si>
    <t>6481</t>
  </si>
  <si>
    <t>2055</t>
  </si>
  <si>
    <t>1832</t>
  </si>
  <si>
    <t>8547</t>
  </si>
  <si>
    <t>1476</t>
  </si>
  <si>
    <t>3559</t>
  </si>
  <si>
    <t>1228</t>
  </si>
  <si>
    <t>1555</t>
  </si>
  <si>
    <t>2077</t>
  </si>
  <si>
    <t xml:space="preserve">ROSOL fully excluded, HALL excluded
HALL's votes distributed</t>
  </si>
  <si>
    <t>35</t>
  </si>
  <si>
    <t>493</t>
  </si>
  <si>
    <t xml:space="preserve">- 1228</t>
  </si>
  <si>
    <t>536</t>
  </si>
  <si>
    <t>16</t>
  </si>
  <si>
    <t>1520</t>
  </si>
  <si>
    <t>11199</t>
  </si>
  <si>
    <t>1474</t>
  </si>
  <si>
    <t>1886</t>
  </si>
  <si>
    <t>6528</t>
  </si>
  <si>
    <t>2068</t>
  </si>
  <si>
    <t>1851</t>
  </si>
  <si>
    <t>8582</t>
  </si>
  <si>
    <t>1509</t>
  </si>
  <si>
    <t>4052</t>
  </si>
  <si>
    <t>2091</t>
  </si>
  <si>
    <t>2093</t>
  </si>
  <si>
    <t xml:space="preserve">HALL fully excluded, KIESER excluded
KIESER's votes distributed</t>
  </si>
  <si>
    <t>146</t>
  </si>
  <si>
    <t>212</t>
  </si>
  <si>
    <t xml:space="preserve">- 659</t>
  </si>
  <si>
    <t>202</t>
  </si>
  <si>
    <t>22</t>
  </si>
  <si>
    <t xml:space="preserve">20 to 21</t>
  </si>
  <si>
    <t>1666</t>
  </si>
  <si>
    <t>11411</t>
  </si>
  <si>
    <t>815</t>
  </si>
  <si>
    <t>2088</t>
  </si>
  <si>
    <t>6550</t>
  </si>
  <si>
    <t>2080</t>
  </si>
  <si>
    <t>1861</t>
  </si>
  <si>
    <t>8604</t>
  </si>
  <si>
    <t>4055</t>
  </si>
  <si>
    <t>2095</t>
  </si>
  <si>
    <t>2108</t>
  </si>
  <si>
    <t xml:space="preserve">FERGUSON elected 3, KIESER partially excluded
KIESER's votes distributed</t>
  </si>
  <si>
    <t>214</t>
  </si>
  <si>
    <t xml:space="preserve">- 815</t>
  </si>
  <si>
    <t>538</t>
  </si>
  <si>
    <t>20</t>
  </si>
  <si>
    <t>1880</t>
  </si>
  <si>
    <t>2626</t>
  </si>
  <si>
    <t>6563</t>
  </si>
  <si>
    <t>2085</t>
  </si>
  <si>
    <t>1864</t>
  </si>
  <si>
    <t>8624</t>
  </si>
  <si>
    <t>1524</t>
  </si>
  <si>
    <t>4056</t>
  </si>
  <si>
    <t>2097</t>
  </si>
  <si>
    <t>2119</t>
  </si>
  <si>
    <t xml:space="preserve">KIESER fully excluded
FERGUSON's surplus distributed</t>
  </si>
  <si>
    <t xml:space="preserve">- 185</t>
  </si>
  <si>
    <t>96</t>
  </si>
  <si>
    <t xml:space="preserve">23 to 26</t>
  </si>
  <si>
    <t>1950</t>
  </si>
  <si>
    <t>2722</t>
  </si>
  <si>
    <t>6565</t>
  </si>
  <si>
    <t>2086</t>
  </si>
  <si>
    <t>1865</t>
  </si>
  <si>
    <t>8628</t>
  </si>
  <si>
    <t>1525</t>
  </si>
  <si>
    <t>2122</t>
  </si>
  <si>
    <t xml:space="preserve">WOODBURY excluded
WOODBURY's votes distributed</t>
  </si>
  <si>
    <t>94</t>
  </si>
  <si>
    <t>126</t>
  </si>
  <si>
    <t>53</t>
  </si>
  <si>
    <t>71</t>
  </si>
  <si>
    <t>166</t>
  </si>
  <si>
    <t xml:space="preserve">- 1525</t>
  </si>
  <si>
    <t>271</t>
  </si>
  <si>
    <t>261</t>
  </si>
  <si>
    <t>391</t>
  </si>
  <si>
    <t xml:space="preserve">27 to 30</t>
  </si>
  <si>
    <t>2044</t>
  </si>
  <si>
    <t>2797</t>
  </si>
  <si>
    <t>6691</t>
  </si>
  <si>
    <t>2139</t>
  </si>
  <si>
    <t>1936</t>
  </si>
  <si>
    <t>8794</t>
  </si>
  <si>
    <t>4327</t>
  </si>
  <si>
    <t>2358</t>
  </si>
  <si>
    <t>2513</t>
  </si>
  <si>
    <t xml:space="preserve">WOODBURY fully excluded, HOUSTON excluded
HOUSTON's votes distributed</t>
  </si>
  <si>
    <t>550</t>
  </si>
  <si>
    <t>430</t>
  </si>
  <si>
    <t xml:space="preserve">- 1936</t>
  </si>
  <si>
    <t>50</t>
  </si>
  <si>
    <t>41</t>
  </si>
  <si>
    <t>51</t>
  </si>
  <si>
    <t xml:space="preserve">31 to 34</t>
  </si>
  <si>
    <t>2083</t>
  </si>
  <si>
    <t>2834</t>
  </si>
  <si>
    <t>7241</t>
  </si>
  <si>
    <t>2569</t>
  </si>
  <si>
    <t>9516</t>
  </si>
  <si>
    <t>4377</t>
  </si>
  <si>
    <t>2399</t>
  </si>
  <si>
    <t>2564</t>
  </si>
  <si>
    <t>28</t>
  </si>
  <si>
    <t xml:space="preserve">HOUSTON fully excluded, ALEXANDER excluded
ALEXANDER's votes distributed</t>
  </si>
  <si>
    <t xml:space="preserve">- 2083</t>
  </si>
  <si>
    <t>1667</t>
  </si>
  <si>
    <t>77</t>
  </si>
  <si>
    <t>21</t>
  </si>
  <si>
    <t>29</t>
  </si>
  <si>
    <t>116</t>
  </si>
  <si>
    <t xml:space="preserve">35 to 38</t>
  </si>
  <si>
    <t>4501</t>
  </si>
  <si>
    <t>7318</t>
  </si>
  <si>
    <t>2590</t>
  </si>
  <si>
    <t>9612</t>
  </si>
  <si>
    <t>4406</t>
  </si>
  <si>
    <t>2432</t>
  </si>
  <si>
    <t>2605</t>
  </si>
  <si>
    <t>144</t>
  </si>
  <si>
    <t xml:space="preserve">ALEXANDER fully excluded, LAYTON-BENNETT
excluded
LAYTON-BENNETT's votes distributed</t>
  </si>
  <si>
    <t>109</t>
  </si>
  <si>
    <t>161</t>
  </si>
  <si>
    <t>2011</t>
  </si>
  <si>
    <t xml:space="preserve">- 2432</t>
  </si>
  <si>
    <t>55</t>
  </si>
  <si>
    <t>62</t>
  </si>
  <si>
    <t xml:space="preserve">39 to 42</t>
  </si>
  <si>
    <t>4518</t>
  </si>
  <si>
    <t>7427</t>
  </si>
  <si>
    <t>2610</t>
  </si>
  <si>
    <t>9773</t>
  </si>
  <si>
    <t>6417</t>
  </si>
  <si>
    <t>2660</t>
  </si>
  <si>
    <t>206</t>
  </si>
  <si>
    <t xml:space="preserve">LAYTON-BENNETT fully excluded, HINDS excluded
HINDS' votes distributed</t>
  </si>
  <si>
    <t>76</t>
  </si>
  <si>
    <t>1058</t>
  </si>
  <si>
    <t xml:space="preserve">- 2610</t>
  </si>
  <si>
    <t>1191</t>
  </si>
  <si>
    <t>123</t>
  </si>
  <si>
    <t>107</t>
  </si>
  <si>
    <t>43</t>
  </si>
  <si>
    <t>4594</t>
  </si>
  <si>
    <t>8485</t>
  </si>
  <si>
    <t>10964</t>
  </si>
  <si>
    <t>6540</t>
  </si>
  <si>
    <t>2767</t>
  </si>
  <si>
    <t xml:space="preserve">HINDS fully excluded, HARVEY excluded
HARVEY's votes distributed</t>
  </si>
  <si>
    <t>684</t>
  </si>
  <si>
    <t>446</t>
  </si>
  <si>
    <t>524</t>
  </si>
  <si>
    <t>419</t>
  </si>
  <si>
    <t xml:space="preserve">- 2382</t>
  </si>
  <si>
    <t>309</t>
  </si>
  <si>
    <t xml:space="preserve">44 to 46</t>
  </si>
  <si>
    <t>5278</t>
  </si>
  <si>
    <t>8931</t>
  </si>
  <si>
    <t>11488</t>
  </si>
  <si>
    <t>6959</t>
  </si>
  <si>
    <t>385</t>
  </si>
  <si>
    <t>570</t>
  </si>
  <si>
    <t xml:space="preserve">O'BYRNE elected 4, HARVEY partially excluded
HARVEY's votes distributed</t>
  </si>
  <si>
    <t>186</t>
  </si>
  <si>
    <t xml:space="preserve">- 385</t>
  </si>
  <si>
    <t>129</t>
  </si>
  <si>
    <t>5464</t>
  </si>
  <si>
    <t>8977</t>
  </si>
  <si>
    <t>6987</t>
  </si>
  <si>
    <t>699</t>
  </si>
  <si>
    <t xml:space="preserve">HARVEY fully excluded
O'BYRNE's surplus distributed</t>
  </si>
  <si>
    <t>145</t>
  </si>
  <si>
    <t xml:space="preserve">- 262</t>
  </si>
  <si>
    <t>69</t>
  </si>
  <si>
    <t xml:space="preserve">48 to 52</t>
  </si>
  <si>
    <t>5496</t>
  </si>
  <si>
    <t>9122</t>
  </si>
  <si>
    <t>7001</t>
  </si>
  <si>
    <t xml:space="preserve">WOOD excluded
WOOD's votes distributed</t>
  </si>
  <si>
    <t xml:space="preserve">- 5496</t>
  </si>
  <si>
    <t>683</t>
  </si>
  <si>
    <t>2761</t>
  </si>
  <si>
    <t>11183</t>
  </si>
  <si>
    <t>7684</t>
  </si>
  <si>
    <t>3529</t>
  </si>
  <si>
    <t xml:space="preserve">FINLAY elected 5, WOOD fully excluded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</si>
  <si>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</si>
  <si>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</si>
  <si>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</si>
  <si>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</si>
  <si>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</si>
  <si>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</si>
  <si>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</si>
  <si>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</si>
  <si>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</si>
  <si>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</si>
  <si>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</si>
  <si>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</si>
  <si>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</si>
  <si>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</si>
  <si>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</si>
  <si>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</si>
  <si>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</si>
  <si>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</si>
  <si>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</si>
  <si>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BARNETT</t>
  </si>
  <si>
    <t>BOWER</t>
  </si>
  <si>
    <t>CAMERON</t>
  </si>
  <si>
    <t>DERKSEN</t>
  </si>
  <si>
    <t>SHELTON</t>
  </si>
  <si>
    <t>TUCKER</t>
  </si>
  <si>
    <t>JOHNSTONE</t>
  </si>
  <si>
    <t>MILLAR</t>
  </si>
  <si>
    <t>MORRIS</t>
  </si>
  <si>
    <t>PIERCE</t>
  </si>
  <si>
    <t>SHAPCOTT</t>
  </si>
  <si>
    <t xml:space="preserve">DI FALCO</t>
  </si>
  <si>
    <t>McLAY</t>
  </si>
  <si>
    <t>BATT</t>
  </si>
  <si>
    <t>BUTLER</t>
  </si>
  <si>
    <t>GAFFNEY</t>
  </si>
  <si>
    <t>LAMBERT</t>
  </si>
  <si>
    <t>WHITE</t>
  </si>
  <si>
    <t>LANE</t>
  </si>
  <si>
    <t xml:space="preserve">Votes Exhausted at</t>
  </si>
  <si>
    <t>14821</t>
  </si>
  <si>
    <t>2517</t>
  </si>
  <si>
    <t>3168</t>
  </si>
  <si>
    <t>2622</t>
  </si>
  <si>
    <t>8613</t>
  </si>
  <si>
    <t>4619</t>
  </si>
  <si>
    <t>2883</t>
  </si>
  <si>
    <t>1502</t>
  </si>
  <si>
    <t>737</t>
  </si>
  <si>
    <t>660</t>
  </si>
  <si>
    <t>3175</t>
  </si>
  <si>
    <t>1411</t>
  </si>
  <si>
    <t>2635</t>
  </si>
  <si>
    <t>721</t>
  </si>
  <si>
    <t>2278</t>
  </si>
  <si>
    <t>16338</t>
  </si>
  <si>
    <t>674</t>
  </si>
  <si>
    <t>71026</t>
  </si>
  <si>
    <t xml:space="preserve">WHITE elected 1, BARNETT elected 2</t>
  </si>
  <si>
    <t>65</t>
  </si>
  <si>
    <t>40</t>
  </si>
  <si>
    <t>59</t>
  </si>
  <si>
    <t>57</t>
  </si>
  <si>
    <t>58</t>
  </si>
  <si>
    <t>45</t>
  </si>
  <si>
    <t>331</t>
  </si>
  <si>
    <t>2094</t>
  </si>
  <si>
    <t>353</t>
  </si>
  <si>
    <t>1229</t>
  </si>
  <si>
    <t xml:space="preserve">- 4500</t>
  </si>
  <si>
    <t>18</t>
  </si>
  <si>
    <t xml:space="preserve">WHITE's surplus distributed</t>
  </si>
  <si>
    <t>2539</t>
  </si>
  <si>
    <t>3196</t>
  </si>
  <si>
    <t>2650</t>
  </si>
  <si>
    <t>8678</t>
  </si>
  <si>
    <t>4659</t>
  </si>
  <si>
    <t>2942</t>
  </si>
  <si>
    <t>526</t>
  </si>
  <si>
    <t>1559</t>
  </si>
  <si>
    <t>758</t>
  </si>
  <si>
    <t>689</t>
  </si>
  <si>
    <t>3233</t>
  </si>
  <si>
    <t>1456</t>
  </si>
  <si>
    <t>1472</t>
  </si>
  <si>
    <t>4729</t>
  </si>
  <si>
    <t>1074</t>
  </si>
  <si>
    <t>3507</t>
  </si>
  <si>
    <t>11838</t>
  </si>
  <si>
    <t>692</t>
  </si>
  <si>
    <t xml:space="preserve">- 2983</t>
  </si>
  <si>
    <t>299</t>
  </si>
  <si>
    <t>422</t>
  </si>
  <si>
    <t>293</t>
  </si>
  <si>
    <t>1442</t>
  </si>
  <si>
    <t xml:space="preserve">BARNETT's surplus distributed</t>
  </si>
  <si>
    <t>2838</t>
  </si>
  <si>
    <t>3618</t>
  </si>
  <si>
    <t>2943</t>
  </si>
  <si>
    <t>10120</t>
  </si>
  <si>
    <t>5081</t>
  </si>
  <si>
    <t>2947</t>
  </si>
  <si>
    <t>528</t>
  </si>
  <si>
    <t>1566</t>
  </si>
  <si>
    <t>762</t>
  </si>
  <si>
    <t>3265</t>
  </si>
  <si>
    <t>1477</t>
  </si>
  <si>
    <t>4744</t>
  </si>
  <si>
    <t>1076</t>
  </si>
  <si>
    <t>3520</t>
  </si>
  <si>
    <t>694</t>
  </si>
  <si>
    <t xml:space="preserve">MILLAR excluded</t>
  </si>
  <si>
    <t xml:space="preserve">- 528</t>
  </si>
  <si>
    <t>152</t>
  </si>
  <si>
    <t xml:space="preserve">MILLAR's votes distributed</t>
  </si>
  <si>
    <t>2841</t>
  </si>
  <si>
    <t>3620</t>
  </si>
  <si>
    <t>2945</t>
  </si>
  <si>
    <t>5082</t>
  </si>
  <si>
    <t>3004</t>
  </si>
  <si>
    <t>1780</t>
  </si>
  <si>
    <t>800</t>
  </si>
  <si>
    <t>844</t>
  </si>
  <si>
    <t>3272</t>
  </si>
  <si>
    <t>1491</t>
  </si>
  <si>
    <t>4748</t>
  </si>
  <si>
    <t>1080</t>
  </si>
  <si>
    <t>3524</t>
  </si>
  <si>
    <t>698</t>
  </si>
  <si>
    <t xml:space="preserve">MILLAR fully excluded, LANE excluded
LANE's votes distributed</t>
  </si>
  <si>
    <t>188</t>
  </si>
  <si>
    <t>64</t>
  </si>
  <si>
    <t>30</t>
  </si>
  <si>
    <t xml:space="preserve">- 698</t>
  </si>
  <si>
    <t>2856</t>
  </si>
  <si>
    <t>3639</t>
  </si>
  <si>
    <t>2960</t>
  </si>
  <si>
    <t>10145</t>
  </si>
  <si>
    <t>5098</t>
  </si>
  <si>
    <t>3061</t>
  </si>
  <si>
    <t>1820</t>
  </si>
  <si>
    <t>819</t>
  </si>
  <si>
    <t>860</t>
  </si>
  <si>
    <t>3397</t>
  </si>
  <si>
    <t>1665</t>
  </si>
  <si>
    <t>1516</t>
  </si>
  <si>
    <t>4812</t>
  </si>
  <si>
    <t>1110</t>
  </si>
  <si>
    <t>3561</t>
  </si>
  <si>
    <t xml:space="preserve">LANE fully excluded, PIERCE excluded
PIERCE's votes distributed</t>
  </si>
  <si>
    <t>339</t>
  </si>
  <si>
    <t>86</t>
  </si>
  <si>
    <t xml:space="preserve">- 819</t>
  </si>
  <si>
    <t>2862</t>
  </si>
  <si>
    <t>3644</t>
  </si>
  <si>
    <t>2963</t>
  </si>
  <si>
    <t>10147</t>
  </si>
  <si>
    <t>5104</t>
  </si>
  <si>
    <t>3400</t>
  </si>
  <si>
    <t>1906</t>
  </si>
  <si>
    <t>1159</t>
  </si>
  <si>
    <t>3403</t>
  </si>
  <si>
    <t>1679</t>
  </si>
  <si>
    <t>1518</t>
  </si>
  <si>
    <t>4828</t>
  </si>
  <si>
    <t>1123</t>
  </si>
  <si>
    <t>3574</t>
  </si>
  <si>
    <t xml:space="preserve">PIERCE fully excluded, GAFFNEY excluded
GAFFNEY's votes distributed</t>
  </si>
  <si>
    <t>414</t>
  </si>
  <si>
    <t xml:space="preserve">- 1123</t>
  </si>
  <si>
    <t>268</t>
  </si>
  <si>
    <t>2869</t>
  </si>
  <si>
    <t>3649</t>
  </si>
  <si>
    <t>2968</t>
  </si>
  <si>
    <t>10159</t>
  </si>
  <si>
    <t>5109</t>
  </si>
  <si>
    <t>3408</t>
  </si>
  <si>
    <t>1915</t>
  </si>
  <si>
    <t>1164</t>
  </si>
  <si>
    <t>3421</t>
  </si>
  <si>
    <t>1702</t>
  </si>
  <si>
    <t>1857</t>
  </si>
  <si>
    <t>5242</t>
  </si>
  <si>
    <t>3842</t>
  </si>
  <si>
    <t xml:space="preserve">GAFFNEY fully excluded, SHAPCOTT excluded
SHAPCOTT's votes distributed</t>
  </si>
  <si>
    <t>632</t>
  </si>
  <si>
    <t>418</t>
  </si>
  <si>
    <t xml:space="preserve">- 1164</t>
  </si>
  <si>
    <t xml:space="preserve">19 to 21</t>
  </si>
  <si>
    <t>2879</t>
  </si>
  <si>
    <t>3657</t>
  </si>
  <si>
    <t>2971</t>
  </si>
  <si>
    <t>10163</t>
  </si>
  <si>
    <t>5114</t>
  </si>
  <si>
    <t>4040</t>
  </si>
  <si>
    <t>2333</t>
  </si>
  <si>
    <t>3433</t>
  </si>
  <si>
    <t>1724</t>
  </si>
  <si>
    <t>5262</t>
  </si>
  <si>
    <t>3860</t>
  </si>
  <si>
    <t xml:space="preserve">SHAPCOTT fully excluded, McLAY excluded
McLAY's votes distributed</t>
  </si>
  <si>
    <t>83</t>
  </si>
  <si>
    <t>319</t>
  </si>
  <si>
    <t>221</t>
  </si>
  <si>
    <t>554</t>
  </si>
  <si>
    <t xml:space="preserve">- 1724</t>
  </si>
  <si>
    <t>157</t>
  </si>
  <si>
    <t xml:space="preserve">22 to 24</t>
  </si>
  <si>
    <t>2926</t>
  </si>
  <si>
    <t>3722</t>
  </si>
  <si>
    <t>3011</t>
  </si>
  <si>
    <t>10246</t>
  </si>
  <si>
    <t>5146</t>
  </si>
  <si>
    <t>4359</t>
  </si>
  <si>
    <t>2554</t>
  </si>
  <si>
    <t>3987</t>
  </si>
  <si>
    <t>1919</t>
  </si>
  <si>
    <t>5403</t>
  </si>
  <si>
    <t>4017</t>
  </si>
  <si>
    <t xml:space="preserve">McLAY fully excluded, BATT excluded
BATT's votes distributed</t>
  </si>
  <si>
    <t>34</t>
  </si>
  <si>
    <t>66</t>
  </si>
  <si>
    <t xml:space="preserve">- 1919</t>
  </si>
  <si>
    <t>813</t>
  </si>
  <si>
    <t>851</t>
  </si>
  <si>
    <t xml:space="preserve">25 to 27</t>
  </si>
  <si>
    <t>2941</t>
  </si>
  <si>
    <t>3745</t>
  </si>
  <si>
    <t>3026</t>
  </si>
  <si>
    <t>10293</t>
  </si>
  <si>
    <t>5180</t>
  </si>
  <si>
    <t>4382</t>
  </si>
  <si>
    <t>2579</t>
  </si>
  <si>
    <t>4053</t>
  </si>
  <si>
    <t>6216</t>
  </si>
  <si>
    <t>4868</t>
  </si>
  <si>
    <t xml:space="preserve">BATT fully excluded, MORRIS excluded
MORRIS' votes distributed</t>
  </si>
  <si>
    <t>49</t>
  </si>
  <si>
    <t>2098</t>
  </si>
  <si>
    <t xml:space="preserve">- 2579</t>
  </si>
  <si>
    <t>181</t>
  </si>
  <si>
    <t>60</t>
  </si>
  <si>
    <t>36</t>
  </si>
  <si>
    <t xml:space="preserve">28 to 30</t>
  </si>
  <si>
    <t>3767</t>
  </si>
  <si>
    <t>3045</t>
  </si>
  <si>
    <t>10342</t>
  </si>
  <si>
    <t>5209</t>
  </si>
  <si>
    <t>6480</t>
  </si>
  <si>
    <t>4112</t>
  </si>
  <si>
    <t>6397</t>
  </si>
  <si>
    <t>4928</t>
  </si>
  <si>
    <t>44</t>
  </si>
  <si>
    <t>63</t>
  </si>
  <si>
    <t xml:space="preserve">MORRIS fully excluded, BOWER excluded
BOWER's votes distributed</t>
  </si>
  <si>
    <t xml:space="preserve">- 2963</t>
  </si>
  <si>
    <t>1262</t>
  </si>
  <si>
    <t>282</t>
  </si>
  <si>
    <t>579</t>
  </si>
  <si>
    <t>654</t>
  </si>
  <si>
    <t>67</t>
  </si>
  <si>
    <t>5029</t>
  </si>
  <si>
    <t>3327</t>
  </si>
  <si>
    <t>10921</t>
  </si>
  <si>
    <t>5863</t>
  </si>
  <si>
    <t>6523</t>
  </si>
  <si>
    <t>4179</t>
  </si>
  <si>
    <t>6432</t>
  </si>
  <si>
    <t>4956</t>
  </si>
  <si>
    <t xml:space="preserve">BOWER fully excluded, DERKSEN excluded
DERKSEN's votes distributed</t>
  </si>
  <si>
    <t>429</t>
  </si>
  <si>
    <t xml:space="preserve">- 2966</t>
  </si>
  <si>
    <t>1171</t>
  </si>
  <si>
    <t>110</t>
  </si>
  <si>
    <t xml:space="preserve">32 to 33</t>
  </si>
  <si>
    <t>5458</t>
  </si>
  <si>
    <t>361</t>
  </si>
  <si>
    <t>12092</t>
  </si>
  <si>
    <t>6921</t>
  </si>
  <si>
    <t>6556</t>
  </si>
  <si>
    <t>4289</t>
  </si>
  <si>
    <t>5005</t>
  </si>
  <si>
    <t xml:space="preserve">SHELTON elected 3, DERKSEN partially excluded
DERKSEN's votes distributed</t>
  </si>
  <si>
    <t>92</t>
  </si>
  <si>
    <t xml:space="preserve">- 361</t>
  </si>
  <si>
    <t>235</t>
  </si>
  <si>
    <t>(3)</t>
  </si>
  <si>
    <t>5550</t>
  </si>
  <si>
    <t>7156</t>
  </si>
  <si>
    <t>6559</t>
  </si>
  <si>
    <t>4296</t>
  </si>
  <si>
    <t>6544</t>
  </si>
  <si>
    <t>5013</t>
  </si>
  <si>
    <t>78</t>
  </si>
  <si>
    <t xml:space="preserve">DERKSEN fully excluded
SHELTON's surplus distributed</t>
  </si>
  <si>
    <t>154</t>
  </si>
  <si>
    <t xml:space="preserve">- 254</t>
  </si>
  <si>
    <t>5704</t>
  </si>
  <si>
    <t>7239</t>
  </si>
  <si>
    <t>6560</t>
  </si>
  <si>
    <t>4300</t>
  </si>
  <si>
    <t>6548</t>
  </si>
  <si>
    <t>5016</t>
  </si>
  <si>
    <t>80</t>
  </si>
  <si>
    <t xml:space="preserve">DI FALCO excluded
DI FALCO's votes distributed</t>
  </si>
  <si>
    <t>821</t>
  </si>
  <si>
    <t>1101</t>
  </si>
  <si>
    <t>438</t>
  </si>
  <si>
    <t xml:space="preserve">- 4300</t>
  </si>
  <si>
    <t>747</t>
  </si>
  <si>
    <t>806</t>
  </si>
  <si>
    <t>387</t>
  </si>
  <si>
    <t xml:space="preserve">39 to 40</t>
  </si>
  <si>
    <t>6525</t>
  </si>
  <si>
    <t>8340</t>
  </si>
  <si>
    <t>6998</t>
  </si>
  <si>
    <t>7295</t>
  </si>
  <si>
    <t>5822</t>
  </si>
  <si>
    <t>467</t>
  </si>
  <si>
    <t xml:space="preserve">DI FALCO fully excluded, LAMBERT excluded
LAMBERT's votes distributed</t>
  </si>
  <si>
    <t>164</t>
  </si>
  <si>
    <t>198</t>
  </si>
  <si>
    <t>250</t>
  </si>
  <si>
    <t>4866</t>
  </si>
  <si>
    <t xml:space="preserve">- 5798</t>
  </si>
  <si>
    <t>325</t>
  </si>
  <si>
    <t>(5)</t>
  </si>
  <si>
    <t xml:space="preserve">41 to 42</t>
  </si>
  <si>
    <t>6689</t>
  </si>
  <si>
    <t>8538</t>
  </si>
  <si>
    <t>7248</t>
  </si>
  <si>
    <t>12161</t>
  </si>
  <si>
    <t>792</t>
  </si>
  <si>
    <t xml:space="preserve">BUTLER elected 4, LAMBERT partially excluded
LAMBERT's votes distributed</t>
  </si>
  <si>
    <t xml:space="preserve">- 24</t>
  </si>
  <si>
    <t>(2)</t>
  </si>
  <si>
    <t>6697</t>
  </si>
  <si>
    <t>8545</t>
  </si>
  <si>
    <t>7251</t>
  </si>
  <si>
    <t xml:space="preserve">LAMBERT fully excluded
BUTLER's surplus distributed</t>
  </si>
  <si>
    <t>27</t>
  </si>
  <si>
    <t>91</t>
  </si>
  <si>
    <t xml:space="preserve">- 323</t>
  </si>
  <si>
    <t>174</t>
  </si>
  <si>
    <t>6725</t>
  </si>
  <si>
    <t>8572</t>
  </si>
  <si>
    <t>7342</t>
  </si>
  <si>
    <t>974</t>
  </si>
  <si>
    <t>61</t>
  </si>
  <si>
    <t xml:space="preserve">CAMERON excluded
CAMERON's votes distributed</t>
  </si>
  <si>
    <t xml:space="preserve">- 5817</t>
  </si>
  <si>
    <t>4833</t>
  </si>
  <si>
    <t>732</t>
  </si>
  <si>
    <t>908</t>
  </si>
  <si>
    <t>13405</t>
  </si>
  <si>
    <t>7594</t>
  </si>
  <si>
    <t>1706</t>
  </si>
  <si>
    <t xml:space="preserve">TUCKER elected 5, CAMERON partially excluded</t>
  </si>
  <si>
    <t>Column26</t>
  </si>
  <si>
    <t>Column27</t>
  </si>
  <si>
    <t>Column28</t>
  </si>
  <si>
    <t>Column29</t>
  </si>
  <si>
    <t>Column30</t>
  </si>
  <si>
    <t>Indipendent</t>
  </si>
  <si>
    <t>FPT</t>
  </si>
  <si>
    <t>BAYLEY</t>
  </si>
  <si>
    <t>O'CONNOR</t>
  </si>
  <si>
    <t>SMITH</t>
  </si>
  <si>
    <t>TAYLOR</t>
  </si>
  <si>
    <t>VOLF</t>
  </si>
  <si>
    <t>JOHNSTON</t>
  </si>
  <si>
    <t>CARNES</t>
  </si>
  <si>
    <t>CLARK</t>
  </si>
  <si>
    <t>DAVIS</t>
  </si>
  <si>
    <t>HADDAD</t>
  </si>
  <si>
    <t>MITCHELL</t>
  </si>
  <si>
    <t>STRINGER</t>
  </si>
  <si>
    <t>WESTCOTT</t>
  </si>
  <si>
    <t>BENNETT</t>
  </si>
  <si>
    <t>LARGE</t>
  </si>
  <si>
    <t>HICKEY</t>
  </si>
  <si>
    <t>ARCHER</t>
  </si>
  <si>
    <t>BEHRAKIS</t>
  </si>
  <si>
    <t>COATS</t>
  </si>
  <si>
    <t>LENNON</t>
  </si>
  <si>
    <t>OGILVIE</t>
  </si>
  <si>
    <t>DUTTA</t>
  </si>
  <si>
    <t>EWIN</t>
  </si>
  <si>
    <t>GERSHWIN</t>
  </si>
  <si>
    <t xml:space="preserve">STRINGER excluded</t>
  </si>
  <si>
    <t xml:space="preserve">STRINGER's votes distributed</t>
  </si>
  <si>
    <t xml:space="preserve">STRINGER fully excluded, GERSHWIN excluded</t>
  </si>
  <si>
    <t xml:space="preserve">GERSHWIN's votes distributed</t>
  </si>
  <si>
    <t xml:space="preserve">GERSHWIN fully excluded, BENNETT excluded</t>
  </si>
  <si>
    <t xml:space="preserve">BENNETT's votes distributed</t>
  </si>
  <si>
    <t xml:space="preserve">BENNETT fully excluded, VOLF excluded</t>
  </si>
  <si>
    <t xml:space="preserve">VOLF's votes distributed</t>
  </si>
  <si>
    <t xml:space="preserve">VOLF fully excluded, EWIN excluded</t>
  </si>
  <si>
    <t xml:space="preserve">EWIN's votes distributed</t>
  </si>
  <si>
    <t xml:space="preserve">EWIN fully excluded, SMITH excluded</t>
  </si>
  <si>
    <t xml:space="preserve">SMITH's votes distributed</t>
  </si>
  <si>
    <t xml:space="preserve">SMITH fully excluded, DUTTA excluded (by count-back)</t>
  </si>
  <si>
    <t xml:space="preserve">DUTTA's votes distributed</t>
  </si>
  <si>
    <t xml:space="preserve">DUTTA fully excluded, LARGE excluded</t>
  </si>
  <si>
    <t xml:space="preserve">LARGE's votes distributed</t>
  </si>
  <si>
    <t xml:space="preserve">LARGE fully excluded, WESTCOTT excluded</t>
  </si>
  <si>
    <t xml:space="preserve">WESTCOTT's votes distributed</t>
  </si>
  <si>
    <t xml:space="preserve">WESTCOTT fully excluded, CARNES excluded</t>
  </si>
  <si>
    <t xml:space="preserve">CARNES' votes distributed</t>
  </si>
  <si>
    <t xml:space="preserve">CARNES fully excluded, TAYLOR excluded</t>
  </si>
  <si>
    <t xml:space="preserve">TAYLOR's votes distributed</t>
  </si>
  <si>
    <t xml:space="preserve">TAYLOR fully excluded, O'CONNOR elected 1</t>
  </si>
  <si>
    <t xml:space="preserve">O'CONNOR's surplus distributed</t>
  </si>
  <si>
    <t xml:space="preserve">LENNON excluded</t>
  </si>
  <si>
    <t xml:space="preserve">LENNON's votes distributed</t>
  </si>
  <si>
    <t xml:space="preserve">LENNON fully excluded, MITCHELL excluded</t>
  </si>
  <si>
    <t xml:space="preserve">15 to 16</t>
  </si>
  <si>
    <t xml:space="preserve">MITCHELL's votes distributed</t>
  </si>
  <si>
    <t xml:space="preserve">MITCHELL fully excluded, COATS excluded</t>
  </si>
  <si>
    <t xml:space="preserve">COATS' votes distributed</t>
  </si>
  <si>
    <t xml:space="preserve">COATS fully excluded, ARCHER elected 2</t>
  </si>
  <si>
    <t xml:space="preserve">ARCHER's surplus distributed</t>
  </si>
  <si>
    <t xml:space="preserve">CLARK excluded</t>
  </si>
  <si>
    <t xml:space="preserve">CLARK's votes distributed</t>
  </si>
  <si>
    <t xml:space="preserve">CLARK fully excluded, BAYLEY excluded
BAYLEY's votes distributed</t>
  </si>
  <si>
    <t xml:space="preserve">23 to 24</t>
  </si>
  <si>
    <t xml:space="preserve">HADDAD elected 3, BAYLEY partially excluded
BAYLEY's votes distributed</t>
  </si>
  <si>
    <t xml:space="preserve">BAYLEY fully excluded
HADDAD's surplus distributed</t>
  </si>
  <si>
    <t xml:space="preserve">26 to 29</t>
  </si>
  <si>
    <t xml:space="preserve">DAVIS excluded
DAVIS' votes distributed</t>
  </si>
  <si>
    <t xml:space="preserve">30 to 33</t>
  </si>
  <si>
    <t xml:space="preserve">DAVIS fully excluded, BEHRAKIS excluded
BEHRAKIS' votes distributed</t>
  </si>
  <si>
    <t xml:space="preserve">OGILVIE elected 4, JOHNSTON elected 5, BEHRAKIS
fully excluded</t>
  </si>
  <si>
    <t>Location</t>
  </si>
  <si>
    <t xml:space="preserve">Elim Num</t>
  </si>
  <si>
    <t xml:space="preserve">Elim Name</t>
  </si>
  <si>
    <t>Total</t>
  </si>
  <si>
    <t>%</t>
  </si>
  <si>
    <t xml:space="preserve">Average Pref Flow (Hor -&gt; Column)</t>
  </si>
  <si>
    <t>Sum</t>
  </si>
  <si>
    <t xml:space="preserve">Final % Table (based on averages)</t>
  </si>
  <si>
    <t>JONES</t>
  </si>
  <si>
    <t>SWANSON</t>
  </si>
  <si>
    <t>BROAD</t>
  </si>
  <si>
    <t>DIPROSE</t>
  </si>
  <si>
    <t>DOW</t>
  </si>
  <si>
    <t>KEAY</t>
  </si>
  <si>
    <t>RIPPON</t>
  </si>
  <si>
    <t>BROOKS</t>
  </si>
  <si>
    <t>ELLIS</t>
  </si>
  <si>
    <t>HENDRIKS</t>
  </si>
  <si>
    <t>JAENSCH</t>
  </si>
  <si>
    <t>ROCKLIFF</t>
  </si>
  <si>
    <t>SHEEHAN</t>
  </si>
  <si>
    <t>BRIGGS</t>
  </si>
  <si>
    <t>CORBETT</t>
  </si>
  <si>
    <t>MILNE</t>
  </si>
  <si>
    <t>MURRAY</t>
  </si>
  <si>
    <t>PARSONS</t>
  </si>
  <si>
    <t>GARLAND</t>
  </si>
  <si>
    <t>HAMER</t>
  </si>
  <si>
    <t>MORGAN</t>
  </si>
  <si>
    <t>1648</t>
  </si>
  <si>
    <t>990</t>
  </si>
  <si>
    <t>6034</t>
  </si>
  <si>
    <t>1300</t>
  </si>
  <si>
    <t>5640</t>
  </si>
  <si>
    <t>4132</t>
  </si>
  <si>
    <t>1454</t>
  </si>
  <si>
    <t>6202</t>
  </si>
  <si>
    <t>6229</t>
  </si>
  <si>
    <t>1856</t>
  </si>
  <si>
    <t>19186</t>
  </si>
  <si>
    <t>1708</t>
  </si>
  <si>
    <t>1853</t>
  </si>
  <si>
    <t>372</t>
  </si>
  <si>
    <t>670</t>
  </si>
  <si>
    <t>584</t>
  </si>
  <si>
    <t>403</t>
  </si>
  <si>
    <t>4236</t>
  </si>
  <si>
    <t>337</t>
  </si>
  <si>
    <t>294</t>
  </si>
  <si>
    <t>69961</t>
  </si>
  <si>
    <t xml:space="preserve">ROCKLIFF elected 1</t>
  </si>
  <si>
    <t>2155</t>
  </si>
  <si>
    <t>856</t>
  </si>
  <si>
    <t>2525</t>
  </si>
  <si>
    <t xml:space="preserve">- 7525</t>
  </si>
  <si>
    <t>576</t>
  </si>
  <si>
    <t xml:space="preserve">ROCKLIFF's surplus distributed</t>
  </si>
  <si>
    <t>1669</t>
  </si>
  <si>
    <t>1000</t>
  </si>
  <si>
    <t>6114</t>
  </si>
  <si>
    <t>1319</t>
  </si>
  <si>
    <t>5698</t>
  </si>
  <si>
    <t>4177</t>
  </si>
  <si>
    <t>1470</t>
  </si>
  <si>
    <t>8357</t>
  </si>
  <si>
    <t>7303</t>
  </si>
  <si>
    <t>2712</t>
  </si>
  <si>
    <t>7358</t>
  </si>
  <si>
    <t>11661</t>
  </si>
  <si>
    <t>2284</t>
  </si>
  <si>
    <t>1868</t>
  </si>
  <si>
    <t>678</t>
  </si>
  <si>
    <t>589</t>
  </si>
  <si>
    <t>405</t>
  </si>
  <si>
    <t>4274</t>
  </si>
  <si>
    <t>340</t>
  </si>
  <si>
    <t>298</t>
  </si>
  <si>
    <t xml:space="preserve">MORGAN excluded</t>
  </si>
  <si>
    <t xml:space="preserve">3 to 4</t>
  </si>
  <si>
    <t>132</t>
  </si>
  <si>
    <t>68</t>
  </si>
  <si>
    <t xml:space="preserve">- 298</t>
  </si>
  <si>
    <t xml:space="preserve">MORGAN's votes distributed</t>
  </si>
  <si>
    <t>1689</t>
  </si>
  <si>
    <t>1008</t>
  </si>
  <si>
    <t>6119</t>
  </si>
  <si>
    <t>1321</t>
  </si>
  <si>
    <t>5702</t>
  </si>
  <si>
    <t>4182</t>
  </si>
  <si>
    <t>8367</t>
  </si>
  <si>
    <t>7312</t>
  </si>
  <si>
    <t>2715</t>
  </si>
  <si>
    <t>7363</t>
  </si>
  <si>
    <t>2288</t>
  </si>
  <si>
    <t>1876</t>
  </si>
  <si>
    <t>379</t>
  </si>
  <si>
    <t>680</t>
  </si>
  <si>
    <t>408</t>
  </si>
  <si>
    <t xml:space="preserve">MORGAN fully excluded, CORBETT excluded</t>
  </si>
  <si>
    <t xml:space="preserve">5 to 6</t>
  </si>
  <si>
    <t xml:space="preserve">- 379</t>
  </si>
  <si>
    <t>136</t>
  </si>
  <si>
    <t xml:space="preserve">CORBETT's votes distributed</t>
  </si>
  <si>
    <t>1692</t>
  </si>
  <si>
    <t>6121</t>
  </si>
  <si>
    <t>1327</t>
  </si>
  <si>
    <t>5705</t>
  </si>
  <si>
    <t>4187</t>
  </si>
  <si>
    <t>8373</t>
  </si>
  <si>
    <t>7317</t>
  </si>
  <si>
    <t>2718</t>
  </si>
  <si>
    <t>7365</t>
  </si>
  <si>
    <t>2289</t>
  </si>
  <si>
    <t>2001</t>
  </si>
  <si>
    <t>816</t>
  </si>
  <si>
    <t>639</t>
  </si>
  <si>
    <t>425</t>
  </si>
  <si>
    <t>4414</t>
  </si>
  <si>
    <t>412</t>
  </si>
  <si>
    <t xml:space="preserve">CORBETT fully excluded, HAMER excluded</t>
  </si>
  <si>
    <t xml:space="preserve">7 to 8</t>
  </si>
  <si>
    <t>249</t>
  </si>
  <si>
    <t xml:space="preserve">- 412</t>
  </si>
  <si>
    <t xml:space="preserve">HAMER's votes distributed</t>
  </si>
  <si>
    <t>1711</t>
  </si>
  <si>
    <t>1032</t>
  </si>
  <si>
    <t>6128</t>
  </si>
  <si>
    <t>5718</t>
  </si>
  <si>
    <t>4196</t>
  </si>
  <si>
    <t>1478</t>
  </si>
  <si>
    <t>8386</t>
  </si>
  <si>
    <t>7325</t>
  </si>
  <si>
    <t>2726</t>
  </si>
  <si>
    <t>7373</t>
  </si>
  <si>
    <t>2298</t>
  </si>
  <si>
    <t>2007</t>
  </si>
  <si>
    <t>831</t>
  </si>
  <si>
    <t>644</t>
  </si>
  <si>
    <t>4663</t>
  </si>
  <si>
    <t xml:space="preserve">HAMER fully excluded, PARSONS excluded</t>
  </si>
  <si>
    <t xml:space="preserve">9 to 10</t>
  </si>
  <si>
    <t>163</t>
  </si>
  <si>
    <t>56</t>
  </si>
  <si>
    <t>143</t>
  </si>
  <si>
    <t xml:space="preserve">- 429</t>
  </si>
  <si>
    <t xml:space="preserve">PARSONS' votes distributed</t>
  </si>
  <si>
    <t>1718</t>
  </si>
  <si>
    <t>1036</t>
  </si>
  <si>
    <t>6134</t>
  </si>
  <si>
    <t>1340</t>
  </si>
  <si>
    <t>5730</t>
  </si>
  <si>
    <t>4201</t>
  </si>
  <si>
    <t>1484</t>
  </si>
  <si>
    <t>8391</t>
  </si>
  <si>
    <t>2730</t>
  </si>
  <si>
    <t>7377</t>
  </si>
  <si>
    <t>2300</t>
  </si>
  <si>
    <t>2170</t>
  </si>
  <si>
    <t>887</t>
  </si>
  <si>
    <t>787</t>
  </si>
  <si>
    <t>4671</t>
  </si>
  <si>
    <t xml:space="preserve">PARSONS fully excluded, MURRAY excluded</t>
  </si>
  <si>
    <t xml:space="preserve">11 to 12</t>
  </si>
  <si>
    <t>471</t>
  </si>
  <si>
    <t xml:space="preserve">- 787</t>
  </si>
  <si>
    <t xml:space="preserve">MURRAY's votes distributed</t>
  </si>
  <si>
    <t>1720</t>
  </si>
  <si>
    <t>1040</t>
  </si>
  <si>
    <t>6139</t>
  </si>
  <si>
    <t>1344</t>
  </si>
  <si>
    <t>5757</t>
  </si>
  <si>
    <t>4214</t>
  </si>
  <si>
    <t>1490</t>
  </si>
  <si>
    <t>8399</t>
  </si>
  <si>
    <t>7328</t>
  </si>
  <si>
    <t>2738</t>
  </si>
  <si>
    <t>7380</t>
  </si>
  <si>
    <t>2304</t>
  </si>
  <si>
    <t>2384</t>
  </si>
  <si>
    <t>1358</t>
  </si>
  <si>
    <t>4683</t>
  </si>
  <si>
    <t xml:space="preserve">MURRAY fully excluded, SWANSON excluded</t>
  </si>
  <si>
    <t xml:space="preserve">13 to 14</t>
  </si>
  <si>
    <t>855</t>
  </si>
  <si>
    <t xml:space="preserve">- 1040</t>
  </si>
  <si>
    <t>26</t>
  </si>
  <si>
    <t xml:space="preserve">SWANSON's votes distributed</t>
  </si>
  <si>
    <t>2575</t>
  </si>
  <si>
    <t>6163</t>
  </si>
  <si>
    <t>1363</t>
  </si>
  <si>
    <t>5780</t>
  </si>
  <si>
    <t>4226</t>
  </si>
  <si>
    <t>7334</t>
  </si>
  <si>
    <t>2748</t>
  </si>
  <si>
    <t>7381</t>
  </si>
  <si>
    <t>2311</t>
  </si>
  <si>
    <t>2389</t>
  </si>
  <si>
    <t>4718</t>
  </si>
  <si>
    <t xml:space="preserve">SWANSON fully excluded, DIPROSE excluded (by count-</t>
  </si>
  <si>
    <t>back)</t>
  </si>
  <si>
    <t>383</t>
  </si>
  <si>
    <t xml:space="preserve">- 1363</t>
  </si>
  <si>
    <t>420</t>
  </si>
  <si>
    <t>140</t>
  </si>
  <si>
    <t xml:space="preserve">DIPROSE's votes distributed</t>
  </si>
  <si>
    <t>2593</t>
  </si>
  <si>
    <t>6546</t>
  </si>
  <si>
    <t>6030</t>
  </si>
  <si>
    <t>4646</t>
  </si>
  <si>
    <t>1656</t>
  </si>
  <si>
    <t>8435</t>
  </si>
  <si>
    <t>7398</t>
  </si>
  <si>
    <t>2331</t>
  </si>
  <si>
    <t>2394</t>
  </si>
  <si>
    <t>1376</t>
  </si>
  <si>
    <t>4732</t>
  </si>
  <si>
    <t xml:space="preserve">DIPROSE fully excluded, MILNE excluded</t>
  </si>
  <si>
    <t xml:space="preserve">17 to 18</t>
  </si>
  <si>
    <t>1137</t>
  </si>
  <si>
    <t xml:space="preserve">- 1376</t>
  </si>
  <si>
    <t xml:space="preserve">MILNE's votes distributed</t>
  </si>
  <si>
    <t>2607</t>
  </si>
  <si>
    <t>6576</t>
  </si>
  <si>
    <t>6061</t>
  </si>
  <si>
    <t>4677</t>
  </si>
  <si>
    <t>1682</t>
  </si>
  <si>
    <t>8447</t>
  </si>
  <si>
    <t>7375</t>
  </si>
  <si>
    <t>2788</t>
  </si>
  <si>
    <t>7403</t>
  </si>
  <si>
    <t>2343</t>
  </si>
  <si>
    <t>3531</t>
  </si>
  <si>
    <t>4771</t>
  </si>
  <si>
    <t xml:space="preserve">MILNE fully excluded, RIPPON excluded</t>
  </si>
  <si>
    <t xml:space="preserve">19 to 20</t>
  </si>
  <si>
    <t>329</t>
  </si>
  <si>
    <t>549</t>
  </si>
  <si>
    <t>591</t>
  </si>
  <si>
    <t xml:space="preserve">- 1682</t>
  </si>
  <si>
    <t xml:space="preserve">RIPPON's votes distributed</t>
  </si>
  <si>
    <t>2634</t>
  </si>
  <si>
    <t>6905</t>
  </si>
  <si>
    <t>6610</t>
  </si>
  <si>
    <t>5268</t>
  </si>
  <si>
    <t>8483</t>
  </si>
  <si>
    <t>2807</t>
  </si>
  <si>
    <t>7418</t>
  </si>
  <si>
    <t>2371</t>
  </si>
  <si>
    <t>3564</t>
  </si>
  <si>
    <t>4788</t>
  </si>
  <si>
    <t xml:space="preserve">RIPPON fully excluded, SHEEHAN excluded</t>
  </si>
  <si>
    <t xml:space="preserve">21 to 22</t>
  </si>
  <si>
    <t>410</t>
  </si>
  <si>
    <t>600</t>
  </si>
  <si>
    <t>846</t>
  </si>
  <si>
    <t>311</t>
  </si>
  <si>
    <t xml:space="preserve">- 2371</t>
  </si>
  <si>
    <t xml:space="preserve">SHEEHAN's votes distributed</t>
  </si>
  <si>
    <t>2662</t>
  </si>
  <si>
    <t>6948</t>
  </si>
  <si>
    <t>6645</t>
  </si>
  <si>
    <t>5308</t>
  </si>
  <si>
    <t>8893</t>
  </si>
  <si>
    <t>8003</t>
  </si>
  <si>
    <t>3653</t>
  </si>
  <si>
    <t>7729</t>
  </si>
  <si>
    <t>3587</t>
  </si>
  <si>
    <t>4807</t>
  </si>
  <si>
    <t xml:space="preserve">SHEEHAN fully excluded, JONES excluded</t>
  </si>
  <si>
    <t xml:space="preserve">- 2662</t>
  </si>
  <si>
    <t>343</t>
  </si>
  <si>
    <t>296</t>
  </si>
  <si>
    <t>374</t>
  </si>
  <si>
    <t>234</t>
  </si>
  <si>
    <t>95</t>
  </si>
  <si>
    <t>730</t>
  </si>
  <si>
    <t xml:space="preserve">JONES' votes distributed</t>
  </si>
  <si>
    <t>7291</t>
  </si>
  <si>
    <t>6894</t>
  </si>
  <si>
    <t>5604</t>
  </si>
  <si>
    <t>9267</t>
  </si>
  <si>
    <t>8237</t>
  </si>
  <si>
    <t>3809</t>
  </si>
  <si>
    <t>7883</t>
  </si>
  <si>
    <t>3682</t>
  </si>
  <si>
    <t>5537</t>
  </si>
  <si>
    <t xml:space="preserve">JONES fully excluded, BRIGGS excluded</t>
  </si>
  <si>
    <t xml:space="preserve">25 to 26</t>
  </si>
  <si>
    <t>398</t>
  </si>
  <si>
    <t>507</t>
  </si>
  <si>
    <t>537</t>
  </si>
  <si>
    <t>84</t>
  </si>
  <si>
    <t>102</t>
  </si>
  <si>
    <t>100</t>
  </si>
  <si>
    <t xml:space="preserve">- 3682</t>
  </si>
  <si>
    <t>1035</t>
  </si>
  <si>
    <t>808</t>
  </si>
  <si>
    <t xml:space="preserve">BRIGGS' votes distributed</t>
  </si>
  <si>
    <t>7689</t>
  </si>
  <si>
    <t>7401</t>
  </si>
  <si>
    <t>6141</t>
  </si>
  <si>
    <t>9351</t>
  </si>
  <si>
    <t>8347</t>
  </si>
  <si>
    <t>3911</t>
  </si>
  <si>
    <t>7983</t>
  </si>
  <si>
    <t>6572</t>
  </si>
  <si>
    <t xml:space="preserve">BRIGGS fully excluded, HENDRIKS excluded</t>
  </si>
  <si>
    <t xml:space="preserve">27 to 28</t>
  </si>
  <si>
    <t>74</t>
  </si>
  <si>
    <t>103</t>
  </si>
  <si>
    <t>1142</t>
  </si>
  <si>
    <t xml:space="preserve">- 3911</t>
  </si>
  <si>
    <t>73</t>
  </si>
  <si>
    <t xml:space="preserve">HENDRIKS' votes distributed</t>
  </si>
  <si>
    <t>7763</t>
  </si>
  <si>
    <t>7484</t>
  </si>
  <si>
    <t>6244</t>
  </si>
  <si>
    <t>10029</t>
  </si>
  <si>
    <t>9489</t>
  </si>
  <si>
    <t>9694</t>
  </si>
  <si>
    <t>6621</t>
  </si>
  <si>
    <t>933</t>
  </si>
  <si>
    <t xml:space="preserve">HENDRIKS fully excluded, KEAY excluded</t>
  </si>
  <si>
    <t xml:space="preserve">29 to 30</t>
  </si>
  <si>
    <t>2430</t>
  </si>
  <si>
    <t>3165</t>
  </si>
  <si>
    <t xml:space="preserve">- 6244</t>
  </si>
  <si>
    <t>131</t>
  </si>
  <si>
    <t xml:space="preserve">KEAY's votes distributed</t>
  </si>
  <si>
    <t>10193</t>
  </si>
  <si>
    <t>10649</t>
  </si>
  <si>
    <t>10175</t>
  </si>
  <si>
    <t>9620</t>
  </si>
  <si>
    <t>9778</t>
  </si>
  <si>
    <t>6765</t>
  </si>
  <si>
    <t>1079</t>
  </si>
  <si>
    <t xml:space="preserve">KEAY fully excluded, GARLAND excluded</t>
  </si>
  <si>
    <t>1414</t>
  </si>
  <si>
    <t>1992</t>
  </si>
  <si>
    <t>548</t>
  </si>
  <si>
    <t>679</t>
  </si>
  <si>
    <t>773</t>
  </si>
  <si>
    <t xml:space="preserve">- 6702</t>
  </si>
  <si>
    <t>1296</t>
  </si>
  <si>
    <t xml:space="preserve">GARLAND's votes distributed</t>
  </si>
  <si>
    <t>11607</t>
  </si>
  <si>
    <t>12641</t>
  </si>
  <si>
    <t>10723</t>
  </si>
  <si>
    <t>10299</t>
  </si>
  <si>
    <t>10551</t>
  </si>
  <si>
    <t>2375</t>
  </si>
  <si>
    <t xml:space="preserve">DOW elected 2, GARLAND partially excluded</t>
  </si>
  <si>
    <t xml:space="preserve">- 63</t>
  </si>
  <si>
    <t>11616</t>
  </si>
  <si>
    <t>10736</t>
  </si>
  <si>
    <t>10309</t>
  </si>
  <si>
    <t>10575</t>
  </si>
  <si>
    <t>2387</t>
  </si>
  <si>
    <t xml:space="preserve">GARLAND fully excluded</t>
  </si>
  <si>
    <t>778</t>
  </si>
  <si>
    <t xml:space="preserve">- 980</t>
  </si>
  <si>
    <t xml:space="preserve">DOW's surplus distributed</t>
  </si>
  <si>
    <t>12394</t>
  </si>
  <si>
    <t>10762</t>
  </si>
  <si>
    <t>10343</t>
  </si>
  <si>
    <t>10619</t>
  </si>
  <si>
    <t>2483</t>
  </si>
  <si>
    <t xml:space="preserve">BROAD elected 3</t>
  </si>
  <si>
    <t xml:space="preserve">- 733</t>
  </si>
  <si>
    <t>97</t>
  </si>
  <si>
    <t>204</t>
  </si>
  <si>
    <t>278</t>
  </si>
  <si>
    <t xml:space="preserve">BROAD's surplus distributed</t>
  </si>
  <si>
    <t>10859</t>
  </si>
  <si>
    <t>10547</t>
  </si>
  <si>
    <t>10897</t>
  </si>
  <si>
    <t xml:space="preserve">JAENSCH elected 4, BROOKS elected 5</t>
  </si>
  <si>
    <t>BROADBY</t>
  </si>
  <si>
    <t>BYFIELD</t>
  </si>
  <si>
    <t>CAIRNS</t>
  </si>
  <si>
    <t>CORDOVER</t>
  </si>
  <si>
    <t>DARKO</t>
  </si>
  <si>
    <t>HARRISON</t>
  </si>
  <si>
    <t>VERRIER</t>
  </si>
  <si>
    <t>WOODRUFF</t>
  </si>
  <si>
    <t>BRUMBY</t>
  </si>
  <si>
    <t>CANGELOSI</t>
  </si>
  <si>
    <t>STANDEN</t>
  </si>
  <si>
    <t>THORPE</t>
  </si>
  <si>
    <t>WINTER</t>
  </si>
  <si>
    <t>TANNER</t>
  </si>
  <si>
    <t>ENDERS</t>
  </si>
  <si>
    <t>PETRUSMA</t>
  </si>
  <si>
    <t>STREET</t>
  </si>
  <si>
    <t>WALKER</t>
  </si>
  <si>
    <t>YOUNG</t>
  </si>
  <si>
    <t>FLANNERY</t>
  </si>
  <si>
    <t>SPILIOPOULOS</t>
  </si>
  <si>
    <t>788</t>
  </si>
  <si>
    <t>627</t>
  </si>
  <si>
    <t>594</t>
  </si>
  <si>
    <t>606</t>
  </si>
  <si>
    <t>671</t>
  </si>
  <si>
    <t>745</t>
  </si>
  <si>
    <t>939</t>
  </si>
  <si>
    <t>10161</t>
  </si>
  <si>
    <t>2020</t>
  </si>
  <si>
    <t>724</t>
  </si>
  <si>
    <t>7538</t>
  </si>
  <si>
    <t>3107</t>
  </si>
  <si>
    <t>1753</t>
  </si>
  <si>
    <t>7859</t>
  </si>
  <si>
    <t>1227</t>
  </si>
  <si>
    <t>3271</t>
  </si>
  <si>
    <t>14550</t>
  </si>
  <si>
    <t>5783</t>
  </si>
  <si>
    <t>2468</t>
  </si>
  <si>
    <t>69258</t>
  </si>
  <si>
    <t xml:space="preserve">PETRUSMA elected 1</t>
  </si>
  <si>
    <t>688</t>
  </si>
  <si>
    <t xml:space="preserve">- 3006</t>
  </si>
  <si>
    <t>1146</t>
  </si>
  <si>
    <t>413</t>
  </si>
  <si>
    <t>563</t>
  </si>
  <si>
    <t xml:space="preserve">PETRUSMA's surplus distributed</t>
  </si>
  <si>
    <t>796</t>
  </si>
  <si>
    <t>634</t>
  </si>
  <si>
    <t>598</t>
  </si>
  <si>
    <t>607</t>
  </si>
  <si>
    <t>672</t>
  </si>
  <si>
    <t>945</t>
  </si>
  <si>
    <t>10182</t>
  </si>
  <si>
    <t>2030</t>
  </si>
  <si>
    <t>726</t>
  </si>
  <si>
    <t>7582</t>
  </si>
  <si>
    <t>3123</t>
  </si>
  <si>
    <t>1761</t>
  </si>
  <si>
    <t>7897</t>
  </si>
  <si>
    <t>1239</t>
  </si>
  <si>
    <t>3959</t>
  </si>
  <si>
    <t>11544</t>
  </si>
  <si>
    <t>6929</t>
  </si>
  <si>
    <t>2881</t>
  </si>
  <si>
    <t>3759</t>
  </si>
  <si>
    <t>381</t>
  </si>
  <si>
    <t>257</t>
  </si>
  <si>
    <t xml:space="preserve">SPILIOPOULOS excluded</t>
  </si>
  <si>
    <t>151</t>
  </si>
  <si>
    <t xml:space="preserve">- 257</t>
  </si>
  <si>
    <t xml:space="preserve">SPILIOPOULOS' votes distributed</t>
  </si>
  <si>
    <t>803</t>
  </si>
  <si>
    <t>642</t>
  </si>
  <si>
    <t>602</t>
  </si>
  <si>
    <t>609</t>
  </si>
  <si>
    <t>675</t>
  </si>
  <si>
    <t>946</t>
  </si>
  <si>
    <t>10191</t>
  </si>
  <si>
    <t>2034</t>
  </si>
  <si>
    <t>729</t>
  </si>
  <si>
    <t>7588</t>
  </si>
  <si>
    <t>3126</t>
  </si>
  <si>
    <t>1765</t>
  </si>
  <si>
    <t>7910</t>
  </si>
  <si>
    <t>1245</t>
  </si>
  <si>
    <t>3964</t>
  </si>
  <si>
    <t>6935</t>
  </si>
  <si>
    <t>2891</t>
  </si>
  <si>
    <t>3766</t>
  </si>
  <si>
    <t>532</t>
  </si>
  <si>
    <t xml:space="preserve">SPILIOPOULOS fully excluded, FLANNERY excluded</t>
  </si>
  <si>
    <t>89</t>
  </si>
  <si>
    <t xml:space="preserve">- 532</t>
  </si>
  <si>
    <t xml:space="preserve">FLANNERY's votes distributed</t>
  </si>
  <si>
    <t>838</t>
  </si>
  <si>
    <t>668</t>
  </si>
  <si>
    <t>638</t>
  </si>
  <si>
    <t>615</t>
  </si>
  <si>
    <t>766</t>
  </si>
  <si>
    <t>965</t>
  </si>
  <si>
    <t>10280</t>
  </si>
  <si>
    <t>2043</t>
  </si>
  <si>
    <t>742</t>
  </si>
  <si>
    <t>7607</t>
  </si>
  <si>
    <t>3136</t>
  </si>
  <si>
    <t>1774</t>
  </si>
  <si>
    <t>7950</t>
  </si>
  <si>
    <t>3986</t>
  </si>
  <si>
    <t>6947</t>
  </si>
  <si>
    <t>2906</t>
  </si>
  <si>
    <t>3779</t>
  </si>
  <si>
    <t xml:space="preserve">FLANNERY fully excluded, CORDOVER excluded</t>
  </si>
  <si>
    <t xml:space="preserve">- 615</t>
  </si>
  <si>
    <t>195</t>
  </si>
  <si>
    <t>106</t>
  </si>
  <si>
    <t xml:space="preserve">CORDOVER's votes distributed</t>
  </si>
  <si>
    <t>840</t>
  </si>
  <si>
    <t>898</t>
  </si>
  <si>
    <t>961</t>
  </si>
  <si>
    <t>1005</t>
  </si>
  <si>
    <t>10386</t>
  </si>
  <si>
    <t>2047</t>
  </si>
  <si>
    <t>7621</t>
  </si>
  <si>
    <t>3142</t>
  </si>
  <si>
    <t>1779</t>
  </si>
  <si>
    <t>7961</t>
  </si>
  <si>
    <t>1382</t>
  </si>
  <si>
    <t>2907</t>
  </si>
  <si>
    <t>3783</t>
  </si>
  <si>
    <t xml:space="preserve">CORDOVER fully excluded, CAIRNS excluded</t>
  </si>
  <si>
    <t>277</t>
  </si>
  <si>
    <t>241</t>
  </si>
  <si>
    <t xml:space="preserve">- 639</t>
  </si>
  <si>
    <t xml:space="preserve">CAIRNS' votes distributed</t>
  </si>
  <si>
    <t>1117</t>
  </si>
  <si>
    <t>911</t>
  </si>
  <si>
    <t>969</t>
  </si>
  <si>
    <t>1010</t>
  </si>
  <si>
    <t>10394</t>
  </si>
  <si>
    <t>2050</t>
  </si>
  <si>
    <t>7634</t>
  </si>
  <si>
    <t>3147</t>
  </si>
  <si>
    <t>1794</t>
  </si>
  <si>
    <t>7966</t>
  </si>
  <si>
    <t>1402</t>
  </si>
  <si>
    <t>3993</t>
  </si>
  <si>
    <t>6955</t>
  </si>
  <si>
    <t>2912</t>
  </si>
  <si>
    <t>3789</t>
  </si>
  <si>
    <t xml:space="preserve">CAIRNS fully excluded, CANGELOSI excluded</t>
  </si>
  <si>
    <t xml:space="preserve">- 745</t>
  </si>
  <si>
    <t>134</t>
  </si>
  <si>
    <t>165</t>
  </si>
  <si>
    <t xml:space="preserve">CANGELOSI's votes distributed</t>
  </si>
  <si>
    <t>1120</t>
  </si>
  <si>
    <t>917</t>
  </si>
  <si>
    <t>920</t>
  </si>
  <si>
    <t>1017</t>
  </si>
  <si>
    <t>10447</t>
  </si>
  <si>
    <t>2202</t>
  </si>
  <si>
    <t>7768</t>
  </si>
  <si>
    <t>3207</t>
  </si>
  <si>
    <t>1959</t>
  </si>
  <si>
    <t>8077</t>
  </si>
  <si>
    <t>4005</t>
  </si>
  <si>
    <t>6960</t>
  </si>
  <si>
    <t>2914</t>
  </si>
  <si>
    <t>3793</t>
  </si>
  <si>
    <t xml:space="preserve">CANGELOSI fully excluded, BYFIELD excluded</t>
  </si>
  <si>
    <t>738</t>
  </si>
  <si>
    <t xml:space="preserve">- 917</t>
  </si>
  <si>
    <t xml:space="preserve">BYFIELD's votes distributed</t>
  </si>
  <si>
    <t>1858</t>
  </si>
  <si>
    <t>930</t>
  </si>
  <si>
    <t>988</t>
  </si>
  <si>
    <t>1030</t>
  </si>
  <si>
    <t>10468</t>
  </si>
  <si>
    <t>2215</t>
  </si>
  <si>
    <t>7779</t>
  </si>
  <si>
    <t>3219</t>
  </si>
  <si>
    <t>1970</t>
  </si>
  <si>
    <t>8091</t>
  </si>
  <si>
    <t>4015</t>
  </si>
  <si>
    <t>6969</t>
  </si>
  <si>
    <t>2918</t>
  </si>
  <si>
    <t>3803</t>
  </si>
  <si>
    <t xml:space="preserve">BYFIELD fully excluded, DARKO excluded</t>
  </si>
  <si>
    <t xml:space="preserve">- 930</t>
  </si>
  <si>
    <t>259</t>
  </si>
  <si>
    <t>254</t>
  </si>
  <si>
    <t>295</t>
  </si>
  <si>
    <t xml:space="preserve">DARKO's votes distributed</t>
  </si>
  <si>
    <t>1247</t>
  </si>
  <si>
    <t>1284</t>
  </si>
  <si>
    <t>10763</t>
  </si>
  <si>
    <t>2230</t>
  </si>
  <si>
    <t>7794</t>
  </si>
  <si>
    <t>3234</t>
  </si>
  <si>
    <t>1981</t>
  </si>
  <si>
    <t>8115</t>
  </si>
  <si>
    <t>1451</t>
  </si>
  <si>
    <t>4019</t>
  </si>
  <si>
    <t>6971</t>
  </si>
  <si>
    <t>2919</t>
  </si>
  <si>
    <t>3812</t>
  </si>
  <si>
    <t xml:space="preserve">DARKO fully excluded, HARRISON excluded</t>
  </si>
  <si>
    <t xml:space="preserve">- 1247</t>
  </si>
  <si>
    <t>569</t>
  </si>
  <si>
    <t xml:space="preserve">HARRISON's votes distributed</t>
  </si>
  <si>
    <t>1874</t>
  </si>
  <si>
    <t>1812</t>
  </si>
  <si>
    <t>11332</t>
  </si>
  <si>
    <t>2243</t>
  </si>
  <si>
    <t>7821</t>
  </si>
  <si>
    <t>3250</t>
  </si>
  <si>
    <t>1994</t>
  </si>
  <si>
    <t>8141</t>
  </si>
  <si>
    <t>4023</t>
  </si>
  <si>
    <t>6979</t>
  </si>
  <si>
    <t>2922</t>
  </si>
  <si>
    <t>3817</t>
  </si>
  <si>
    <t xml:space="preserve">HARRISON fully excluded, TANNER excluded</t>
  </si>
  <si>
    <t>248</t>
  </si>
  <si>
    <t>185</t>
  </si>
  <si>
    <t>417</t>
  </si>
  <si>
    <t>48</t>
  </si>
  <si>
    <t xml:space="preserve">- 1464</t>
  </si>
  <si>
    <t xml:space="preserve">TANNER's votes distributed</t>
  </si>
  <si>
    <t>1997</t>
  </si>
  <si>
    <t>11749</t>
  </si>
  <si>
    <t>2306</t>
  </si>
  <si>
    <t>7916</t>
  </si>
  <si>
    <t>3298</t>
  </si>
  <si>
    <t>4085</t>
  </si>
  <si>
    <t>7052</t>
  </si>
  <si>
    <t>2955</t>
  </si>
  <si>
    <t>3884</t>
  </si>
  <si>
    <t xml:space="preserve">WOODRUFF elected 2, TANNER partially excluded</t>
  </si>
  <si>
    <t xml:space="preserve">- 13</t>
  </si>
  <si>
    <t>2123</t>
  </si>
  <si>
    <t>1998</t>
  </si>
  <si>
    <t>8238</t>
  </si>
  <si>
    <t>4087</t>
  </si>
  <si>
    <t>7053</t>
  </si>
  <si>
    <t>2956</t>
  </si>
  <si>
    <t>3886</t>
  </si>
  <si>
    <t xml:space="preserve">TANNER fully excluded</t>
  </si>
  <si>
    <t xml:space="preserve">- 205</t>
  </si>
  <si>
    <t xml:space="preserve">WOODRUFF's surplus distributed</t>
  </si>
  <si>
    <t>2128</t>
  </si>
  <si>
    <t>2144</t>
  </si>
  <si>
    <t>2307</t>
  </si>
  <si>
    <t>7925</t>
  </si>
  <si>
    <t>3305</t>
  </si>
  <si>
    <t>2046</t>
  </si>
  <si>
    <t>8248</t>
  </si>
  <si>
    <t>4090</t>
  </si>
  <si>
    <t>7054</t>
  </si>
  <si>
    <t>2958</t>
  </si>
  <si>
    <t>42</t>
  </si>
  <si>
    <t xml:space="preserve">THORPE excluded</t>
  </si>
  <si>
    <t>242</t>
  </si>
  <si>
    <t>393</t>
  </si>
  <si>
    <t xml:space="preserve">- 2046</t>
  </si>
  <si>
    <t xml:space="preserve">THORPE's votes distributed</t>
  </si>
  <si>
    <t>2169</t>
  </si>
  <si>
    <t>2549</t>
  </si>
  <si>
    <t>8647</t>
  </si>
  <si>
    <t>3698</t>
  </si>
  <si>
    <t>8657</t>
  </si>
  <si>
    <t>7090</t>
  </si>
  <si>
    <t>2975</t>
  </si>
  <si>
    <t>3921</t>
  </si>
  <si>
    <t xml:space="preserve">THORPE fully excluded, BROADBY excluded
BROADBY's votes distributed</t>
  </si>
  <si>
    <t xml:space="preserve">- 2169</t>
  </si>
  <si>
    <t>289</t>
  </si>
  <si>
    <t>120</t>
  </si>
  <si>
    <t>220</t>
  </si>
  <si>
    <t>177</t>
  </si>
  <si>
    <t>159</t>
  </si>
  <si>
    <t>245</t>
  </si>
  <si>
    <t>335</t>
  </si>
  <si>
    <t>2519</t>
  </si>
  <si>
    <t>2656</t>
  </si>
  <si>
    <t>8906</t>
  </si>
  <si>
    <t>3818</t>
  </si>
  <si>
    <t>8877</t>
  </si>
  <si>
    <t>4309</t>
  </si>
  <si>
    <t>3134</t>
  </si>
  <si>
    <t>4166</t>
  </si>
  <si>
    <t>396</t>
  </si>
  <si>
    <t xml:space="preserve">BROADBY fully excluded, VERRIER excluded
VERRIER's votes distributed</t>
  </si>
  <si>
    <t xml:space="preserve">- 2519</t>
  </si>
  <si>
    <t>433</t>
  </si>
  <si>
    <t>392</t>
  </si>
  <si>
    <t>352</t>
  </si>
  <si>
    <t>709</t>
  </si>
  <si>
    <t xml:space="preserve">31 to 33</t>
  </si>
  <si>
    <t>3030</t>
  </si>
  <si>
    <t>9339</t>
  </si>
  <si>
    <t>4210</t>
  </si>
  <si>
    <t>9229</t>
  </si>
  <si>
    <t>4412</t>
  </si>
  <si>
    <t>7400</t>
  </si>
  <si>
    <t>3166</t>
  </si>
  <si>
    <t>4230</t>
  </si>
  <si>
    <t>1105</t>
  </si>
  <si>
    <t xml:space="preserve">VERRIER fully excluded, BRUMBY excluded
BRUMBY's votes distributed</t>
  </si>
  <si>
    <t xml:space="preserve">- 3030</t>
  </si>
  <si>
    <t>798</t>
  </si>
  <si>
    <t>1494</t>
  </si>
  <si>
    <t>521</t>
  </si>
  <si>
    <t xml:space="preserve">34 to 36</t>
  </si>
  <si>
    <t>10137</t>
  </si>
  <si>
    <t>9750</t>
  </si>
  <si>
    <t>4471</t>
  </si>
  <si>
    <t>7432</t>
  </si>
  <si>
    <t>3186</t>
  </si>
  <si>
    <t>4254</t>
  </si>
  <si>
    <t>1185</t>
  </si>
  <si>
    <t xml:space="preserve">BRUMBY fully excluded, WALKER excluded
WALKER's votes distributed</t>
  </si>
  <si>
    <t>944</t>
  </si>
  <si>
    <t xml:space="preserve">- 3186</t>
  </si>
  <si>
    <t>774</t>
  </si>
  <si>
    <t xml:space="preserve">37 to 39</t>
  </si>
  <si>
    <t>10206</t>
  </si>
  <si>
    <t>5732</t>
  </si>
  <si>
    <t>9800</t>
  </si>
  <si>
    <t>5415</t>
  </si>
  <si>
    <t>8694</t>
  </si>
  <si>
    <t>5028</t>
  </si>
  <si>
    <t>1241</t>
  </si>
  <si>
    <t>54</t>
  </si>
  <si>
    <t xml:space="preserve">WALKER fully excluded, YOUNG excluded
YOUNG's votes distributed</t>
  </si>
  <si>
    <t>139</t>
  </si>
  <si>
    <t>171</t>
  </si>
  <si>
    <t>1783</t>
  </si>
  <si>
    <t>2763</t>
  </si>
  <si>
    <t xml:space="preserve">- 5028</t>
  </si>
  <si>
    <t>114</t>
  </si>
  <si>
    <t>10345</t>
  </si>
  <si>
    <t>5793</t>
  </si>
  <si>
    <t>9971</t>
  </si>
  <si>
    <t>7198</t>
  </si>
  <si>
    <t>11457</t>
  </si>
  <si>
    <t>1355</t>
  </si>
  <si>
    <t xml:space="preserve">YOUNG fully excluded, STANDEN excluded
STANDEN's votes distributed</t>
  </si>
  <si>
    <t>2255</t>
  </si>
  <si>
    <t xml:space="preserve">- 5733</t>
  </si>
  <si>
    <t>2920</t>
  </si>
  <si>
    <t>286</t>
  </si>
  <si>
    <t>12600</t>
  </si>
  <si>
    <t>12891</t>
  </si>
  <si>
    <t>7379</t>
  </si>
  <si>
    <t>11548</t>
  </si>
  <si>
    <t>1641</t>
  </si>
  <si>
    <t xml:space="preserve">WINTER elected 3, O'BYRNE elected 4, STREET
elected 5, STANDEN partially excluded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</si>
</sst>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9" applyNumberFormat="1" applyFont="0" applyFill="0" applyBorder="0" applyProtection="0"/>
  </cellStyleXfs>
  <cellXfs count="12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2" xfId="0" applyNumberFormat="1"/>
    <xf fontId="0" fillId="0" borderId="0" numFmtId="2" xfId="0" applyNumberFormat="1"/>
    <xf fontId="1" fillId="0" borderId="0" numFmtId="0" xfId="0" applyFont="1"/>
    <xf fontId="0" fillId="0" borderId="0" numFmtId="0" xfId="0" applyAlignment="1">
      <alignment horizontal="center" vertical="center"/>
    </xf>
    <xf fontId="0" fillId="0" borderId="0" numFmtId="9" xfId="1" applyNumberFormat="1"/>
    <xf fontId="0" fillId="0" borderId="0" numFmtId="0" xfId="0">
      <protection hidden="0" locked="1"/>
    </xf>
    <xf fontId="0" fillId="0" borderId="0" numFmtId="9" xfId="0" applyNumberFormat="1"/>
    <xf fontId="0" fillId="0" borderId="0" numFmtId="0" xfId="0"/>
    <xf fontId="1" fillId="0" borderId="0" numFmtId="0" xfId="0" applyFont="1">
      <protection hidden="0" locked="1"/>
    </xf>
  </cellXfs>
  <cellStyles count="2">
    <cellStyle name="Normal" xfId="0" builtinId="0"/>
    <cellStyle name="Percent" xfId="1" builtinId="5"/>
  </cellStyles>
  <dxfs count="1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10" Type="http://schemas.openxmlformats.org/officeDocument/2006/relationships/styles" Target="style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worksheet" Target="worksheets/sheet6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001__Page_1" ref="A1:Y43">
  <tableColumns count="25">
    <tableColumn id="1" name="Column1" dataDxfId="0"/>
    <tableColumn id="2" name="LIB" dataDxfId="1"/>
    <tableColumn id="3" name="LIB2" dataDxfId="2"/>
    <tableColumn id="4" name="LIB3" dataDxfId="3"/>
    <tableColumn id="5" name="LIB4" dataDxfId="4"/>
    <tableColumn id="6" name="LIB5" dataDxfId="5"/>
    <tableColumn id="7" name="LIB6" dataDxfId="6"/>
    <tableColumn id="8" name="ALP" dataDxfId="7"/>
    <tableColumn id="9" name="ALP2" dataDxfId="8"/>
    <tableColumn id="10" name="ALP3" dataDxfId="9"/>
    <tableColumn id="11" name="ALP4" dataDxfId="10"/>
    <tableColumn id="12" name="ALP5" dataDxfId="11"/>
    <tableColumn id="13" name="AJP" dataDxfId="12"/>
    <tableColumn id="14" name="Greens" dataDxfId="13"/>
    <tableColumn id="15" name="Greens2" dataDxfId="14"/>
    <tableColumn id="16" name="Greens3" dataDxfId="15"/>
    <tableColumn id="17" name="Greens4" dataDxfId="16"/>
    <tableColumn id="18" name="Greens5" dataDxfId="17"/>
    <tableColumn id="19" name="Tas SFFP" dataDxfId="18"/>
    <tableColumn id="20" name="Ungrouped" dataDxfId="19"/>
    <tableColumn id="21" name="Column21" dataDxfId="20"/>
    <tableColumn id="22" name="Column22" dataDxfId="21"/>
    <tableColumn id="23" name="Column23"/>
    <tableColumn id="24" name="Column24" dataDxfId="22"/>
    <tableColumn id="25" name="Column2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001__Page_1___2" ref="A1:Y43">
  <autoFilter ref="A1:Y43"/>
  <tableColumns count="25">
    <tableColumn id="1" name="Column1" dataDxfId="24"/>
    <tableColumn id="2" name="Column2" dataDxfId="25"/>
    <tableColumn id="3" name="Column3" dataDxfId="26"/>
    <tableColumn id="4" name="Column4" dataDxfId="27"/>
    <tableColumn id="5" name="Column5" dataDxfId="28"/>
    <tableColumn id="6" name="Column6" dataDxfId="29"/>
    <tableColumn id="7" name="Column7" dataDxfId="30"/>
    <tableColumn id="8" name="Column8" dataDxfId="31"/>
    <tableColumn id="9" name="Column9" dataDxfId="32"/>
    <tableColumn id="10" name="Column10" dataDxfId="33"/>
    <tableColumn id="11" name="Column11" dataDxfId="34"/>
    <tableColumn id="12" name="Column12" dataDxfId="35"/>
    <tableColumn id="13" name="Column13" dataDxfId="36"/>
    <tableColumn id="14" name="Column14" dataDxfId="37"/>
    <tableColumn id="15" name="Column15" dataDxfId="38"/>
    <tableColumn id="16" name="Column16" dataDxfId="39"/>
    <tableColumn id="17" name="Column17" dataDxfId="40"/>
    <tableColumn id="18" name="Column18" dataDxfId="41"/>
    <tableColumn id="19" name="Column19" dataDxfId="42"/>
    <tableColumn id="20" name="Column20" dataDxfId="43"/>
    <tableColumn id="21" name="Column21" dataDxfId="44"/>
    <tableColumn id="22" name="Column22" dataDxfId="45"/>
    <tableColumn id="23" name="Column23" dataDxfId="46"/>
    <tableColumn id="24" name="Column24" dataDxfId="47"/>
    <tableColumn id="25" name="Column25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001__Page_1___3" ref="A1:AD49">
  <autoFilter ref="A1:AD49"/>
  <tableColumns count="30">
    <tableColumn id="1" name="Column1" dataDxfId="49"/>
    <tableColumn id="2" name="Column2" dataDxfId="50"/>
    <tableColumn id="3" name="Column3" dataDxfId="51"/>
    <tableColumn id="4" name="Column4" dataDxfId="52"/>
    <tableColumn id="5" name="Column5" dataDxfId="53"/>
    <tableColumn id="6" name="Column6" dataDxfId="54"/>
    <tableColumn id="7" name="Column7" dataDxfId="55"/>
    <tableColumn id="8" name="Column8" dataDxfId="56"/>
    <tableColumn id="9" name="Column9" dataDxfId="57"/>
    <tableColumn id="10" name="Column10" dataDxfId="58"/>
    <tableColumn id="11" name="Column11" dataDxfId="59"/>
    <tableColumn id="12" name="Column12" dataDxfId="60"/>
    <tableColumn id="13" name="Column13" dataDxfId="61"/>
    <tableColumn id="14" name="Column14" dataDxfId="62"/>
    <tableColumn id="15" name="Column15" dataDxfId="63"/>
    <tableColumn id="16" name="Column16" dataDxfId="64"/>
    <tableColumn id="17" name="Column17" dataDxfId="65"/>
    <tableColumn id="18" name="Column18" dataDxfId="66"/>
    <tableColumn id="19" name="Column19" dataDxfId="67"/>
    <tableColumn id="20" name="Column20" dataDxfId="68"/>
    <tableColumn id="21" name="Column21" dataDxfId="69"/>
    <tableColumn id="22" name="Column22" dataDxfId="70"/>
    <tableColumn id="23" name="Column23" dataDxfId="71"/>
    <tableColumn id="24" name="Column24" dataDxfId="72"/>
    <tableColumn id="25" name="Column25" dataDxfId="73"/>
    <tableColumn id="26" name="Column26" dataDxfId="74"/>
    <tableColumn id="27" name="Column27" dataDxfId="75"/>
    <tableColumn id="28" name="Column28" dataDxfId="76"/>
    <tableColumn id="29" name="Column29" dataDxfId="77"/>
    <tableColumn id="30" name="Column30" dataDxfId="7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001__Page_1___4" ref="A1:AA44">
  <autoFilter ref="A1:AA44"/>
  <tableColumns count="27">
    <tableColumn id="1" name="Column1" dataDxfId="79"/>
    <tableColumn id="2" name="Column2" dataDxfId="80"/>
    <tableColumn id="3" name="Column3" dataDxfId="81"/>
    <tableColumn id="4" name="Column4" dataDxfId="82"/>
    <tableColumn id="5" name="Column5" dataDxfId="83"/>
    <tableColumn id="6" name="Column6" dataDxfId="84"/>
    <tableColumn id="7" name="Column7" dataDxfId="85"/>
    <tableColumn id="8" name="Column8" dataDxfId="86"/>
    <tableColumn id="9" name="Column9" dataDxfId="87"/>
    <tableColumn id="10" name="Column10" dataDxfId="88"/>
    <tableColumn id="11" name="Column11" dataDxfId="89"/>
    <tableColumn id="12" name="Column12" dataDxfId="90"/>
    <tableColumn id="13" name="Column13" dataDxfId="91"/>
    <tableColumn id="14" name="Column14" dataDxfId="92"/>
    <tableColumn id="15" name="Column15" dataDxfId="93"/>
    <tableColumn id="16" name="Column16" dataDxfId="94"/>
    <tableColumn id="17" name="Column17" dataDxfId="95"/>
    <tableColumn id="18" name="Column18" dataDxfId="96"/>
    <tableColumn id="19" name="Column19" dataDxfId="97"/>
    <tableColumn id="20" name="Column20" dataDxfId="98"/>
    <tableColumn id="21" name="Column21" dataDxfId="99"/>
    <tableColumn id="22" name="Column22" dataDxfId="100"/>
    <tableColumn id="23" name="Column23" dataDxfId="101"/>
    <tableColumn id="24" name="Column24" dataDxfId="102"/>
    <tableColumn id="25" name="Column25" dataDxfId="103"/>
    <tableColumn id="26" name="Column26" dataDxfId="104"/>
    <tableColumn id="27" name="Column27" dataDxfId="10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001__Page_1___6" ref="A1:AB43">
  <autoFilter ref="A1:AB43"/>
  <tableColumns count="28">
    <tableColumn id="1" name="Column1" dataDxfId="106"/>
    <tableColumn id="2" name="Column2" dataDxfId="107"/>
    <tableColumn id="3" name="Column3" dataDxfId="108"/>
    <tableColumn id="4" name="Column4" dataDxfId="109"/>
    <tableColumn id="5" name="Column5" dataDxfId="110"/>
    <tableColumn id="6" name="Column6" dataDxfId="111"/>
    <tableColumn id="7" name="Column7" dataDxfId="112"/>
    <tableColumn id="8" name="Column8" dataDxfId="113"/>
    <tableColumn id="9" name="Column9" dataDxfId="114"/>
    <tableColumn id="10" name="Column10" dataDxfId="115"/>
    <tableColumn id="11" name="Column11" dataDxfId="116"/>
    <tableColumn id="12" name="Column12" dataDxfId="117"/>
    <tableColumn id="13" name="Column13" dataDxfId="118"/>
    <tableColumn id="14" name="Column14" dataDxfId="119"/>
    <tableColumn id="15" name="Column15" dataDxfId="120"/>
    <tableColumn id="16" name="Column16" dataDxfId="121"/>
    <tableColumn id="17" name="Column17" dataDxfId="122"/>
    <tableColumn id="18" name="Column18" dataDxfId="123"/>
    <tableColumn id="19" name="Column19" dataDxfId="124"/>
    <tableColumn id="20" name="Column20" dataDxfId="125"/>
    <tableColumn id="21" name="Column21" dataDxfId="126"/>
    <tableColumn id="22" name="Column22" dataDxfId="127"/>
    <tableColumn id="23" name="Column23" dataDxfId="128"/>
    <tableColumn id="24" name="Column24" dataDxfId="129"/>
    <tableColumn id="25" name="Column25" dataDxfId="130"/>
    <tableColumn id="26" name="Column26" dataDxfId="131"/>
    <tableColumn id="27" name="Column27" dataDxfId="132"/>
    <tableColumn id="28" name="Column28" dataDxfId="133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70" workbookViewId="0">
      <pane ySplit="1" topLeftCell="A2" activePane="bottomLeft" state="frozen"/>
      <selection activeCell="G13" activeCellId="0" sqref="G13"/>
    </sheetView>
  </sheetViews>
  <sheetFormatPr defaultRowHeight="14.25"/>
  <cols>
    <col bestFit="1" customWidth="1" min="1" max="1" width="11.42578125"/>
    <col bestFit="1" customWidth="1" min="2" max="2" width="11.5703125"/>
    <col bestFit="1" customWidth="1" min="3" max="6" width="11.42578125"/>
    <col bestFit="1" customWidth="1" min="7" max="7" width="6.85546875"/>
    <col bestFit="1" customWidth="1" min="8" max="8" width="7.140625"/>
    <col bestFit="1" customWidth="1" min="9" max="9" width="11.42578125"/>
    <col bestFit="1" customWidth="1" min="10" max="12" width="12.42578125"/>
    <col bestFit="1" customWidth="1" min="13" max="13" width="11.42578125"/>
    <col bestFit="1" customWidth="1" min="14" max="14" width="11.85546875"/>
    <col bestFit="1" customWidth="1" min="15" max="16" width="12.42578125"/>
    <col bestFit="1" customWidth="1" min="17" max="17" width="17.28515625"/>
    <col bestFit="1" customWidth="1" min="18" max="18" width="12.42578125"/>
    <col bestFit="1" customWidth="1" min="19" max="19" width="11"/>
    <col bestFit="1" customWidth="1" min="20" max="20" width="13.140625"/>
    <col bestFit="1" customWidth="1" min="21" max="21" width="23.85546875"/>
    <col bestFit="1" customWidth="1" min="22" max="22" width="21.85546875"/>
    <col bestFit="1" customWidth="1" min="23" max="23" width="12.42578125"/>
    <col bestFit="1" customWidth="1" min="24" max="24" width="31.7109375"/>
    <col bestFit="1" customWidth="1" min="25" max="25" width="81.140625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12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X3" t="s">
        <v>47</v>
      </c>
      <c r="Y3" t="s">
        <v>48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W4">
        <v>0</v>
      </c>
      <c r="X4" t="s">
        <v>70</v>
      </c>
      <c r="Y4" t="s">
        <v>70</v>
      </c>
    </row>
    <row r="5"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W5">
        <v>0</v>
      </c>
      <c r="X5" t="s">
        <v>71</v>
      </c>
      <c r="Y5" t="s">
        <v>72</v>
      </c>
    </row>
    <row r="6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69</v>
      </c>
      <c r="W6">
        <v>11</v>
      </c>
      <c r="Y6" t="s">
        <v>93</v>
      </c>
    </row>
    <row r="7"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69</v>
      </c>
      <c r="W7">
        <v>11</v>
      </c>
      <c r="X7" t="s">
        <v>71</v>
      </c>
      <c r="Y7" t="s">
        <v>113</v>
      </c>
    </row>
    <row r="8">
      <c r="A8" t="s">
        <v>114</v>
      </c>
      <c r="B8" t="s">
        <v>115</v>
      </c>
      <c r="C8" t="s">
        <v>116</v>
      </c>
      <c r="D8" t="s">
        <v>117</v>
      </c>
      <c r="F8" t="s">
        <v>118</v>
      </c>
      <c r="G8" t="s">
        <v>119</v>
      </c>
      <c r="H8" t="s">
        <v>120</v>
      </c>
      <c r="I8" t="s">
        <v>49</v>
      </c>
      <c r="J8" t="s">
        <v>69</v>
      </c>
      <c r="K8" t="s">
        <v>121</v>
      </c>
      <c r="L8" t="s">
        <v>69</v>
      </c>
      <c r="M8" t="s">
        <v>49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49</v>
      </c>
      <c r="T8" t="s">
        <v>69</v>
      </c>
      <c r="U8" t="s">
        <v>69</v>
      </c>
      <c r="W8">
        <v>7</v>
      </c>
      <c r="Y8" t="s">
        <v>122</v>
      </c>
    </row>
    <row r="9">
      <c r="B9" t="s">
        <v>123</v>
      </c>
      <c r="C9" t="s">
        <v>97</v>
      </c>
      <c r="D9" t="s">
        <v>124</v>
      </c>
      <c r="E9" t="s">
        <v>97</v>
      </c>
      <c r="F9" t="s">
        <v>125</v>
      </c>
      <c r="G9" t="s">
        <v>126</v>
      </c>
      <c r="H9" t="s">
        <v>127</v>
      </c>
      <c r="I9" t="s">
        <v>128</v>
      </c>
      <c r="J9" t="s">
        <v>102</v>
      </c>
      <c r="K9" t="s">
        <v>129</v>
      </c>
      <c r="L9" t="s">
        <v>104</v>
      </c>
      <c r="M9" t="s">
        <v>130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131</v>
      </c>
      <c r="T9" t="s">
        <v>112</v>
      </c>
      <c r="U9" t="s">
        <v>69</v>
      </c>
      <c r="W9">
        <v>18</v>
      </c>
      <c r="X9" t="s">
        <v>71</v>
      </c>
      <c r="Y9" t="s">
        <v>132</v>
      </c>
    </row>
    <row r="10">
      <c r="A10" t="s">
        <v>133</v>
      </c>
      <c r="B10" t="s">
        <v>134</v>
      </c>
      <c r="D10" t="s">
        <v>135</v>
      </c>
      <c r="F10" t="s">
        <v>120</v>
      </c>
      <c r="G10" t="s">
        <v>121</v>
      </c>
      <c r="H10" t="s">
        <v>136</v>
      </c>
      <c r="I10" t="s">
        <v>135</v>
      </c>
      <c r="J10" t="s">
        <v>137</v>
      </c>
      <c r="K10" t="s">
        <v>138</v>
      </c>
      <c r="L10" t="s">
        <v>139</v>
      </c>
      <c r="M10" t="s">
        <v>115</v>
      </c>
      <c r="N10" t="s">
        <v>140</v>
      </c>
      <c r="O10" t="s">
        <v>141</v>
      </c>
      <c r="P10" t="s">
        <v>134</v>
      </c>
      <c r="Q10" t="s">
        <v>142</v>
      </c>
      <c r="R10" t="s">
        <v>134</v>
      </c>
      <c r="S10" t="s">
        <v>143</v>
      </c>
      <c r="T10" t="s">
        <v>144</v>
      </c>
      <c r="U10" t="s">
        <v>69</v>
      </c>
      <c r="W10">
        <v>7</v>
      </c>
      <c r="Y10" t="s">
        <v>145</v>
      </c>
    </row>
    <row r="11">
      <c r="A11" t="s">
        <v>146</v>
      </c>
      <c r="B11" t="s">
        <v>147</v>
      </c>
      <c r="C11" t="s">
        <v>97</v>
      </c>
      <c r="D11" t="s">
        <v>148</v>
      </c>
      <c r="E11" t="s">
        <v>97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69</v>
      </c>
      <c r="U11" t="s">
        <v>69</v>
      </c>
      <c r="W11">
        <v>25</v>
      </c>
      <c r="X11" t="s">
        <v>71</v>
      </c>
      <c r="Y11" t="s">
        <v>163</v>
      </c>
    </row>
    <row r="12">
      <c r="B12" t="s">
        <v>73</v>
      </c>
      <c r="D12" t="s">
        <v>139</v>
      </c>
      <c r="F12" t="s">
        <v>49</v>
      </c>
      <c r="G12" t="s">
        <v>69</v>
      </c>
      <c r="H12" t="s">
        <v>137</v>
      </c>
      <c r="I12" t="s">
        <v>114</v>
      </c>
      <c r="J12" t="s">
        <v>137</v>
      </c>
      <c r="K12" t="s">
        <v>164</v>
      </c>
      <c r="L12" t="s">
        <v>73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120</v>
      </c>
      <c r="U12" t="s">
        <v>69</v>
      </c>
      <c r="W12">
        <v>6</v>
      </c>
    </row>
    <row r="13">
      <c r="A13" t="s">
        <v>170</v>
      </c>
      <c r="B13" t="s">
        <v>171</v>
      </c>
      <c r="C13" t="s">
        <v>97</v>
      </c>
      <c r="D13" t="s">
        <v>172</v>
      </c>
      <c r="E13" t="s">
        <v>97</v>
      </c>
      <c r="F13" t="s">
        <v>173</v>
      </c>
      <c r="G13" t="s">
        <v>150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  <c r="P13" t="s">
        <v>69</v>
      </c>
      <c r="Q13" t="s">
        <v>182</v>
      </c>
      <c r="R13" t="s">
        <v>183</v>
      </c>
      <c r="S13" t="s">
        <v>184</v>
      </c>
      <c r="U13" t="s">
        <v>69</v>
      </c>
      <c r="W13">
        <v>31</v>
      </c>
      <c r="X13" t="s">
        <v>71</v>
      </c>
      <c r="Y13" t="s">
        <v>185</v>
      </c>
    </row>
    <row r="14">
      <c r="B14" t="s">
        <v>121</v>
      </c>
      <c r="D14" t="s">
        <v>137</v>
      </c>
      <c r="F14" t="s">
        <v>186</v>
      </c>
      <c r="G14" t="s">
        <v>164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141</v>
      </c>
      <c r="N14" t="s">
        <v>137</v>
      </c>
      <c r="O14" t="s">
        <v>192</v>
      </c>
      <c r="Q14" t="s">
        <v>139</v>
      </c>
      <c r="R14" t="s">
        <v>73</v>
      </c>
      <c r="S14" t="s">
        <v>121</v>
      </c>
      <c r="U14" t="s">
        <v>69</v>
      </c>
      <c r="W14">
        <v>6</v>
      </c>
    </row>
    <row r="15">
      <c r="A15" t="s">
        <v>193</v>
      </c>
      <c r="B15" t="s">
        <v>58</v>
      </c>
      <c r="C15" t="s">
        <v>97</v>
      </c>
      <c r="D15" t="s">
        <v>194</v>
      </c>
      <c r="E15" t="s">
        <v>97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69</v>
      </c>
      <c r="M15" t="s">
        <v>201</v>
      </c>
      <c r="N15" t="s">
        <v>202</v>
      </c>
      <c r="O15" t="s">
        <v>203</v>
      </c>
      <c r="Q15" t="s">
        <v>204</v>
      </c>
      <c r="R15" t="s">
        <v>205</v>
      </c>
      <c r="S15" t="s">
        <v>206</v>
      </c>
      <c r="U15" t="s">
        <v>69</v>
      </c>
      <c r="W15">
        <v>37</v>
      </c>
      <c r="X15" t="s">
        <v>71</v>
      </c>
      <c r="Y15" t="s">
        <v>207</v>
      </c>
    </row>
    <row r="16">
      <c r="B16" t="s">
        <v>69</v>
      </c>
      <c r="D16" t="s">
        <v>114</v>
      </c>
      <c r="F16" t="s">
        <v>73</v>
      </c>
      <c r="G16" t="s">
        <v>114</v>
      </c>
      <c r="H16" t="s">
        <v>208</v>
      </c>
      <c r="I16" t="s">
        <v>73</v>
      </c>
      <c r="J16" t="s">
        <v>186</v>
      </c>
      <c r="K16" t="s">
        <v>209</v>
      </c>
      <c r="M16" t="s">
        <v>118</v>
      </c>
      <c r="N16" t="s">
        <v>210</v>
      </c>
      <c r="O16" t="s">
        <v>211</v>
      </c>
      <c r="Q16" t="s">
        <v>212</v>
      </c>
      <c r="R16" t="s">
        <v>213</v>
      </c>
      <c r="S16" t="s">
        <v>114</v>
      </c>
      <c r="U16" t="s">
        <v>69</v>
      </c>
      <c r="W16">
        <v>5</v>
      </c>
    </row>
    <row r="17">
      <c r="A17" t="s">
        <v>214</v>
      </c>
      <c r="B17" t="s">
        <v>58</v>
      </c>
      <c r="C17" t="s">
        <v>97</v>
      </c>
      <c r="D17" t="s">
        <v>215</v>
      </c>
      <c r="E17" t="s">
        <v>97</v>
      </c>
      <c r="F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221</v>
      </c>
      <c r="M17" t="s">
        <v>222</v>
      </c>
      <c r="N17" t="s">
        <v>223</v>
      </c>
      <c r="O17" t="s">
        <v>224</v>
      </c>
      <c r="Q17" t="s">
        <v>225</v>
      </c>
      <c r="R17" t="s">
        <v>69</v>
      </c>
      <c r="S17" t="s">
        <v>226</v>
      </c>
      <c r="U17" t="s">
        <v>69</v>
      </c>
      <c r="W17">
        <v>42</v>
      </c>
      <c r="X17" t="s">
        <v>71</v>
      </c>
      <c r="Y17" t="s">
        <v>227</v>
      </c>
    </row>
    <row r="18">
      <c r="B18" t="s">
        <v>134</v>
      </c>
      <c r="D18" t="s">
        <v>141</v>
      </c>
      <c r="F18" t="s">
        <v>114</v>
      </c>
      <c r="G18" t="s">
        <v>186</v>
      </c>
      <c r="H18" t="s">
        <v>119</v>
      </c>
      <c r="I18" t="s">
        <v>142</v>
      </c>
      <c r="J18" t="s">
        <v>209</v>
      </c>
      <c r="K18" t="s">
        <v>228</v>
      </c>
      <c r="M18" t="s">
        <v>136</v>
      </c>
      <c r="N18" t="s">
        <v>229</v>
      </c>
      <c r="O18" t="s">
        <v>230</v>
      </c>
      <c r="Q18" t="s">
        <v>231</v>
      </c>
      <c r="S18" t="s">
        <v>232</v>
      </c>
      <c r="U18" t="s">
        <v>49</v>
      </c>
      <c r="W18">
        <v>4</v>
      </c>
    </row>
    <row r="19">
      <c r="A19" t="s">
        <v>209</v>
      </c>
      <c r="B19" t="s">
        <v>233</v>
      </c>
      <c r="C19" t="s">
        <v>97</v>
      </c>
      <c r="D19" t="s">
        <v>234</v>
      </c>
      <c r="E19" t="s">
        <v>97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M19" t="s">
        <v>241</v>
      </c>
      <c r="N19" t="s">
        <v>242</v>
      </c>
      <c r="O19" t="s">
        <v>69</v>
      </c>
      <c r="Q19" t="s">
        <v>243</v>
      </c>
      <c r="S19" t="s">
        <v>244</v>
      </c>
      <c r="U19" t="s">
        <v>49</v>
      </c>
      <c r="W19">
        <v>46</v>
      </c>
      <c r="X19" t="s">
        <v>71</v>
      </c>
      <c r="Y19" t="s">
        <v>245</v>
      </c>
    </row>
    <row r="20">
      <c r="B20" t="s">
        <v>246</v>
      </c>
      <c r="D20" t="s">
        <v>247</v>
      </c>
      <c r="F20" t="s">
        <v>248</v>
      </c>
      <c r="G20" t="s">
        <v>249</v>
      </c>
      <c r="H20" t="s">
        <v>250</v>
      </c>
      <c r="I20" t="s">
        <v>137</v>
      </c>
      <c r="J20" t="s">
        <v>135</v>
      </c>
      <c r="K20" t="s">
        <v>250</v>
      </c>
      <c r="M20" t="s">
        <v>138</v>
      </c>
      <c r="N20" t="s">
        <v>114</v>
      </c>
      <c r="Q20" t="s">
        <v>139</v>
      </c>
      <c r="S20" t="s">
        <v>141</v>
      </c>
      <c r="U20" t="s">
        <v>69</v>
      </c>
      <c r="W20">
        <v>0</v>
      </c>
    </row>
    <row r="21">
      <c r="A21" t="s">
        <v>251</v>
      </c>
      <c r="B21" t="s">
        <v>252</v>
      </c>
      <c r="C21" t="s">
        <v>97</v>
      </c>
      <c r="D21" t="s">
        <v>253</v>
      </c>
      <c r="E21" t="s">
        <v>97</v>
      </c>
      <c r="F21" t="s">
        <v>254</v>
      </c>
      <c r="G21" t="s">
        <v>255</v>
      </c>
      <c r="H21" t="s">
        <v>256</v>
      </c>
      <c r="I21" t="s">
        <v>257</v>
      </c>
      <c r="J21" t="s">
        <v>258</v>
      </c>
      <c r="K21" t="s">
        <v>259</v>
      </c>
      <c r="M21" t="s">
        <v>233</v>
      </c>
      <c r="N21" t="s">
        <v>260</v>
      </c>
      <c r="Q21" t="s">
        <v>261</v>
      </c>
      <c r="S21" t="s">
        <v>262</v>
      </c>
      <c r="U21" t="s">
        <v>49</v>
      </c>
      <c r="W21">
        <v>46</v>
      </c>
      <c r="X21" t="s">
        <v>71</v>
      </c>
      <c r="Y21" t="s">
        <v>263</v>
      </c>
    </row>
    <row r="22">
      <c r="B22" t="s">
        <v>264</v>
      </c>
      <c r="F22" t="s">
        <v>265</v>
      </c>
      <c r="G22" t="s">
        <v>266</v>
      </c>
      <c r="H22" t="s">
        <v>142</v>
      </c>
      <c r="I22" t="s">
        <v>186</v>
      </c>
      <c r="J22" t="s">
        <v>114</v>
      </c>
      <c r="K22" t="s">
        <v>267</v>
      </c>
      <c r="M22" t="s">
        <v>139</v>
      </c>
      <c r="N22" t="s">
        <v>49</v>
      </c>
      <c r="Q22" t="s">
        <v>73</v>
      </c>
      <c r="S22" t="s">
        <v>138</v>
      </c>
      <c r="U22" t="s">
        <v>49</v>
      </c>
      <c r="W22">
        <v>3</v>
      </c>
    </row>
    <row r="23">
      <c r="A23" t="s">
        <v>250</v>
      </c>
      <c r="B23" t="s">
        <v>268</v>
      </c>
      <c r="C23" t="s">
        <v>97</v>
      </c>
      <c r="D23" t="s">
        <v>253</v>
      </c>
      <c r="E23" t="s">
        <v>97</v>
      </c>
      <c r="F23" t="s">
        <v>69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M23" t="s">
        <v>274</v>
      </c>
      <c r="N23" t="s">
        <v>275</v>
      </c>
      <c r="Q23" t="s">
        <v>276</v>
      </c>
      <c r="S23" t="s">
        <v>277</v>
      </c>
      <c r="U23" t="s">
        <v>73</v>
      </c>
      <c r="W23">
        <v>49</v>
      </c>
      <c r="X23" t="s">
        <v>71</v>
      </c>
      <c r="Y23" t="s">
        <v>278</v>
      </c>
    </row>
    <row r="24">
      <c r="B24" t="s">
        <v>115</v>
      </c>
      <c r="D24" t="s">
        <v>279</v>
      </c>
      <c r="G24" t="s">
        <v>280</v>
      </c>
      <c r="H24" t="s">
        <v>73</v>
      </c>
      <c r="I24" t="s">
        <v>49</v>
      </c>
      <c r="J24" t="s">
        <v>49</v>
      </c>
      <c r="K24" t="s">
        <v>139</v>
      </c>
      <c r="M24" t="s">
        <v>49</v>
      </c>
      <c r="N24" t="s">
        <v>69</v>
      </c>
      <c r="Q24" t="s">
        <v>69</v>
      </c>
      <c r="S24" t="s">
        <v>114</v>
      </c>
      <c r="U24" t="s">
        <v>69</v>
      </c>
      <c r="W24">
        <v>7</v>
      </c>
    </row>
    <row r="25">
      <c r="A25" t="s">
        <v>281</v>
      </c>
      <c r="B25" t="s">
        <v>282</v>
      </c>
      <c r="C25" t="s">
        <v>97</v>
      </c>
      <c r="D25" t="s">
        <v>97</v>
      </c>
      <c r="E25" t="s">
        <v>97</v>
      </c>
      <c r="G25" t="s">
        <v>283</v>
      </c>
      <c r="H25" t="s">
        <v>284</v>
      </c>
      <c r="I25" t="s">
        <v>285</v>
      </c>
      <c r="J25" t="s">
        <v>286</v>
      </c>
      <c r="K25" t="s">
        <v>287</v>
      </c>
      <c r="M25" t="s">
        <v>288</v>
      </c>
      <c r="N25" t="s">
        <v>275</v>
      </c>
      <c r="Q25" t="s">
        <v>276</v>
      </c>
      <c r="S25" t="s">
        <v>289</v>
      </c>
      <c r="U25" t="s">
        <v>73</v>
      </c>
      <c r="W25">
        <v>56</v>
      </c>
      <c r="X25" t="s">
        <v>71</v>
      </c>
      <c r="Y25" t="s">
        <v>290</v>
      </c>
    </row>
    <row r="26">
      <c r="B26" t="s">
        <v>291</v>
      </c>
      <c r="G26" t="s">
        <v>86</v>
      </c>
      <c r="H26" t="s">
        <v>292</v>
      </c>
      <c r="I26" t="s">
        <v>293</v>
      </c>
      <c r="J26" t="s">
        <v>294</v>
      </c>
      <c r="K26" t="s">
        <v>295</v>
      </c>
      <c r="M26" t="s">
        <v>296</v>
      </c>
      <c r="N26" t="s">
        <v>297</v>
      </c>
      <c r="Q26" t="s">
        <v>298</v>
      </c>
      <c r="S26" t="s">
        <v>299</v>
      </c>
      <c r="U26" t="s">
        <v>137</v>
      </c>
      <c r="W26">
        <v>5</v>
      </c>
    </row>
    <row r="27">
      <c r="A27" t="s">
        <v>300</v>
      </c>
      <c r="B27" t="s">
        <v>301</v>
      </c>
      <c r="C27" t="s">
        <v>97</v>
      </c>
      <c r="D27" t="s">
        <v>97</v>
      </c>
      <c r="E27" t="s">
        <v>97</v>
      </c>
      <c r="G27" t="s">
        <v>302</v>
      </c>
      <c r="H27" t="s">
        <v>303</v>
      </c>
      <c r="I27" t="s">
        <v>304</v>
      </c>
      <c r="J27" t="s">
        <v>305</v>
      </c>
      <c r="K27" t="s">
        <v>306</v>
      </c>
      <c r="M27" t="s">
        <v>69</v>
      </c>
      <c r="N27" t="s">
        <v>307</v>
      </c>
      <c r="Q27" t="s">
        <v>308</v>
      </c>
      <c r="S27" t="s">
        <v>309</v>
      </c>
      <c r="U27" t="s">
        <v>118</v>
      </c>
      <c r="W27">
        <v>61</v>
      </c>
      <c r="X27" t="s">
        <v>71</v>
      </c>
      <c r="Y27" t="s">
        <v>310</v>
      </c>
    </row>
    <row r="28">
      <c r="B28" t="s">
        <v>87</v>
      </c>
      <c r="G28" t="s">
        <v>89</v>
      </c>
      <c r="H28" t="s">
        <v>311</v>
      </c>
      <c r="I28" t="s">
        <v>312</v>
      </c>
      <c r="J28" t="s">
        <v>313</v>
      </c>
      <c r="K28" t="s">
        <v>161</v>
      </c>
      <c r="N28" t="s">
        <v>314</v>
      </c>
      <c r="Q28" t="s">
        <v>315</v>
      </c>
      <c r="S28" t="s">
        <v>316</v>
      </c>
      <c r="U28" t="s">
        <v>118</v>
      </c>
      <c r="W28">
        <v>2</v>
      </c>
    </row>
    <row r="29">
      <c r="A29" t="s">
        <v>317</v>
      </c>
      <c r="B29" t="s">
        <v>318</v>
      </c>
      <c r="C29" t="s">
        <v>97</v>
      </c>
      <c r="D29" t="s">
        <v>97</v>
      </c>
      <c r="E29" t="s">
        <v>97</v>
      </c>
      <c r="G29" t="s">
        <v>319</v>
      </c>
      <c r="H29" t="s">
        <v>320</v>
      </c>
      <c r="I29" t="s">
        <v>321</v>
      </c>
      <c r="J29" t="s">
        <v>69</v>
      </c>
      <c r="K29" t="s">
        <v>322</v>
      </c>
      <c r="N29" t="s">
        <v>323</v>
      </c>
      <c r="Q29" t="s">
        <v>324</v>
      </c>
      <c r="S29" t="s">
        <v>325</v>
      </c>
      <c r="U29" t="s">
        <v>326</v>
      </c>
      <c r="W29">
        <v>63</v>
      </c>
      <c r="X29" t="s">
        <v>71</v>
      </c>
      <c r="Y29" t="s">
        <v>327</v>
      </c>
    </row>
    <row r="30">
      <c r="B30" t="s">
        <v>328</v>
      </c>
      <c r="G30" t="s">
        <v>329</v>
      </c>
      <c r="H30" t="s">
        <v>330</v>
      </c>
      <c r="I30" t="s">
        <v>331</v>
      </c>
      <c r="K30" t="s">
        <v>280</v>
      </c>
      <c r="N30" t="s">
        <v>332</v>
      </c>
      <c r="Q30" t="s">
        <v>136</v>
      </c>
      <c r="S30" t="s">
        <v>315</v>
      </c>
      <c r="U30" t="s">
        <v>333</v>
      </c>
      <c r="W30">
        <v>3</v>
      </c>
    </row>
    <row r="31">
      <c r="A31" t="s">
        <v>334</v>
      </c>
      <c r="B31" t="s">
        <v>69</v>
      </c>
      <c r="C31" t="s">
        <v>97</v>
      </c>
      <c r="D31" t="s">
        <v>97</v>
      </c>
      <c r="E31" t="s">
        <v>97</v>
      </c>
      <c r="G31" t="s">
        <v>335</v>
      </c>
      <c r="H31" t="s">
        <v>336</v>
      </c>
      <c r="I31" t="s">
        <v>337</v>
      </c>
      <c r="K31" t="s">
        <v>338</v>
      </c>
      <c r="N31" t="s">
        <v>339</v>
      </c>
      <c r="Q31" t="s">
        <v>340</v>
      </c>
      <c r="S31" t="s">
        <v>341</v>
      </c>
      <c r="U31" t="s">
        <v>342</v>
      </c>
      <c r="W31">
        <v>66</v>
      </c>
      <c r="X31" t="s">
        <v>71</v>
      </c>
      <c r="Y31" t="s">
        <v>343</v>
      </c>
    </row>
    <row r="32">
      <c r="G32" t="s">
        <v>192</v>
      </c>
      <c r="H32" t="s">
        <v>344</v>
      </c>
      <c r="I32" t="s">
        <v>267</v>
      </c>
      <c r="K32" t="s">
        <v>345</v>
      </c>
      <c r="N32" t="s">
        <v>346</v>
      </c>
      <c r="Q32" t="s">
        <v>347</v>
      </c>
      <c r="S32" t="s">
        <v>348</v>
      </c>
      <c r="U32" t="s">
        <v>349</v>
      </c>
      <c r="W32">
        <v>-3</v>
      </c>
    </row>
    <row r="33">
      <c r="A33" t="s">
        <v>350</v>
      </c>
      <c r="C33" t="s">
        <v>97</v>
      </c>
      <c r="D33" t="s">
        <v>97</v>
      </c>
      <c r="E33" t="s">
        <v>97</v>
      </c>
      <c r="G33" t="s">
        <v>351</v>
      </c>
      <c r="H33" t="s">
        <v>352</v>
      </c>
      <c r="I33" t="s">
        <v>353</v>
      </c>
      <c r="K33" t="s">
        <v>354</v>
      </c>
      <c r="N33" t="s">
        <v>355</v>
      </c>
      <c r="Q33" t="s">
        <v>69</v>
      </c>
      <c r="S33" t="s">
        <v>356</v>
      </c>
      <c r="U33" t="s">
        <v>357</v>
      </c>
      <c r="W33">
        <v>63</v>
      </c>
      <c r="X33" t="s">
        <v>71</v>
      </c>
      <c r="Y33" t="s">
        <v>358</v>
      </c>
    </row>
    <row r="34">
      <c r="G34" t="s">
        <v>359</v>
      </c>
      <c r="H34" t="s">
        <v>360</v>
      </c>
      <c r="I34" t="s">
        <v>361</v>
      </c>
      <c r="K34" t="s">
        <v>362</v>
      </c>
      <c r="N34" t="s">
        <v>363</v>
      </c>
      <c r="S34" t="s">
        <v>364</v>
      </c>
      <c r="U34" t="s">
        <v>348</v>
      </c>
      <c r="W34">
        <v>0</v>
      </c>
    </row>
    <row r="35">
      <c r="A35" t="s">
        <v>365</v>
      </c>
      <c r="C35" t="s">
        <v>97</v>
      </c>
      <c r="D35" t="s">
        <v>97</v>
      </c>
      <c r="E35" t="s">
        <v>97</v>
      </c>
      <c r="G35" t="s">
        <v>366</v>
      </c>
      <c r="H35" t="s">
        <v>367</v>
      </c>
      <c r="I35" t="s">
        <v>69</v>
      </c>
      <c r="K35" t="s">
        <v>368</v>
      </c>
      <c r="N35" t="s">
        <v>369</v>
      </c>
      <c r="S35" t="s">
        <v>370</v>
      </c>
      <c r="U35" t="s">
        <v>298</v>
      </c>
      <c r="W35">
        <v>63</v>
      </c>
      <c r="X35" t="s">
        <v>71</v>
      </c>
      <c r="Y35" t="s">
        <v>371</v>
      </c>
    </row>
    <row r="36">
      <c r="G36" t="s">
        <v>372</v>
      </c>
      <c r="H36" t="s">
        <v>373</v>
      </c>
      <c r="K36" t="s">
        <v>374</v>
      </c>
      <c r="N36" t="s">
        <v>375</v>
      </c>
      <c r="S36" t="s">
        <v>376</v>
      </c>
      <c r="U36" t="s">
        <v>377</v>
      </c>
      <c r="W36">
        <v>0</v>
      </c>
    </row>
    <row r="37">
      <c r="A37" t="s">
        <v>378</v>
      </c>
      <c r="C37" t="s">
        <v>97</v>
      </c>
      <c r="D37" t="s">
        <v>97</v>
      </c>
      <c r="E37" t="s">
        <v>97</v>
      </c>
      <c r="G37" t="s">
        <v>379</v>
      </c>
      <c r="H37" t="s">
        <v>380</v>
      </c>
      <c r="K37" t="s">
        <v>381</v>
      </c>
      <c r="N37" t="s">
        <v>382</v>
      </c>
      <c r="S37" t="s">
        <v>383</v>
      </c>
      <c r="U37" t="s">
        <v>384</v>
      </c>
      <c r="W37">
        <v>63</v>
      </c>
      <c r="X37" t="s">
        <v>71</v>
      </c>
      <c r="Y37" t="s">
        <v>385</v>
      </c>
    </row>
    <row r="38">
      <c r="G38" t="s">
        <v>386</v>
      </c>
      <c r="H38">
        <v>46</v>
      </c>
      <c r="N38" t="s">
        <v>326</v>
      </c>
      <c r="S38" t="s">
        <v>387</v>
      </c>
      <c r="U38" t="s">
        <v>388</v>
      </c>
      <c r="W38">
        <v>-4</v>
      </c>
    </row>
    <row r="39">
      <c r="A39" t="s">
        <v>119</v>
      </c>
      <c r="C39" t="s">
        <v>97</v>
      </c>
      <c r="D39" t="s">
        <v>97</v>
      </c>
      <c r="E39" t="s">
        <v>97</v>
      </c>
      <c r="G39" t="s">
        <v>389</v>
      </c>
      <c r="H39" t="s">
        <v>390</v>
      </c>
      <c r="K39" t="s">
        <v>381</v>
      </c>
      <c r="N39" t="s">
        <v>391</v>
      </c>
      <c r="S39" t="s">
        <v>69</v>
      </c>
      <c r="U39" t="s">
        <v>392</v>
      </c>
      <c r="W39">
        <v>59</v>
      </c>
      <c r="X39" t="s">
        <v>71</v>
      </c>
      <c r="Y39" t="s">
        <v>393</v>
      </c>
    </row>
    <row r="40">
      <c r="G40" t="s">
        <v>92</v>
      </c>
      <c r="H40" t="s">
        <v>394</v>
      </c>
      <c r="K40" t="s">
        <v>395</v>
      </c>
      <c r="N40" t="s">
        <v>118</v>
      </c>
      <c r="U40" t="s">
        <v>396</v>
      </c>
      <c r="W40">
        <v>2</v>
      </c>
    </row>
    <row r="41">
      <c r="A41" t="s">
        <v>397</v>
      </c>
      <c r="C41" t="s">
        <v>97</v>
      </c>
      <c r="D41" t="s">
        <v>97</v>
      </c>
      <c r="E41" t="s">
        <v>97</v>
      </c>
      <c r="G41" t="s">
        <v>398</v>
      </c>
      <c r="H41" t="s">
        <v>399</v>
      </c>
      <c r="K41" t="s">
        <v>97</v>
      </c>
      <c r="N41" t="s">
        <v>400</v>
      </c>
      <c r="U41" t="s">
        <v>183</v>
      </c>
      <c r="W41">
        <v>61</v>
      </c>
      <c r="X41" t="s">
        <v>71</v>
      </c>
      <c r="Y41" t="s">
        <v>401</v>
      </c>
    </row>
    <row r="42">
      <c r="G42" t="s">
        <v>402</v>
      </c>
      <c r="H42" t="s">
        <v>162</v>
      </c>
      <c r="N42" t="s">
        <v>403</v>
      </c>
      <c r="U42" t="s">
        <v>404</v>
      </c>
      <c r="W42">
        <v>-9</v>
      </c>
    </row>
    <row r="43" ht="14.25">
      <c r="A43" t="s">
        <v>70</v>
      </c>
      <c r="C43" t="s">
        <v>97</v>
      </c>
      <c r="D43" t="s">
        <v>97</v>
      </c>
      <c r="E43" t="s">
        <v>97</v>
      </c>
      <c r="G43" t="s">
        <v>69</v>
      </c>
      <c r="H43" t="s">
        <v>405</v>
      </c>
      <c r="K43" t="s">
        <v>97</v>
      </c>
      <c r="N43" t="s">
        <v>406</v>
      </c>
      <c r="U43" t="s">
        <v>407</v>
      </c>
      <c r="W43">
        <v>52</v>
      </c>
      <c r="X43" t="s">
        <v>71</v>
      </c>
      <c r="Y43" t="s">
        <v>408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1:1"/>
    </sheetView>
  </sheetViews>
  <sheetFormatPr defaultRowHeight="14.25"/>
  <cols>
    <col bestFit="1" customWidth="1" min="1" max="7" width="11.42578125"/>
    <col bestFit="1" customWidth="1" min="8" max="8" width="12.140625"/>
    <col bestFit="1" customWidth="1" min="9" max="9" width="11.42578125"/>
    <col bestFit="1" customWidth="1" min="10" max="21" width="12.42578125"/>
    <col bestFit="1" customWidth="1" min="22" max="22" width="17.85546875"/>
    <col bestFit="1" customWidth="1" min="23" max="23" width="21.85546875"/>
    <col bestFit="1" customWidth="1" min="24" max="24" width="31.7109375"/>
    <col bestFit="1" customWidth="1" min="25" max="25" width="70.85546875"/>
  </cols>
  <sheetData>
    <row r="1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D2" t="s">
        <v>1</v>
      </c>
      <c r="H2" t="s">
        <v>13</v>
      </c>
      <c r="M2" t="s">
        <v>18</v>
      </c>
      <c r="N2" t="s">
        <v>12</v>
      </c>
      <c r="P2" t="s">
        <v>7</v>
      </c>
      <c r="T2" t="s">
        <v>19</v>
      </c>
    </row>
    <row r="3">
      <c r="A3" t="s">
        <v>25</v>
      </c>
      <c r="B3" t="s">
        <v>428</v>
      </c>
      <c r="C3" t="s">
        <v>429</v>
      </c>
      <c r="D3" t="s">
        <v>430</v>
      </c>
      <c r="E3" t="s">
        <v>431</v>
      </c>
      <c r="F3" t="s">
        <v>432</v>
      </c>
      <c r="G3" t="s">
        <v>433</v>
      </c>
      <c r="H3" t="s">
        <v>434</v>
      </c>
      <c r="I3" t="s">
        <v>435</v>
      </c>
      <c r="J3" t="s">
        <v>436</v>
      </c>
      <c r="K3" t="s">
        <v>437</v>
      </c>
      <c r="L3" t="s">
        <v>438</v>
      </c>
      <c r="M3" t="s">
        <v>439</v>
      </c>
      <c r="N3" t="s">
        <v>440</v>
      </c>
      <c r="O3" t="s">
        <v>441</v>
      </c>
      <c r="P3" t="s">
        <v>442</v>
      </c>
      <c r="Q3" t="s">
        <v>443</v>
      </c>
      <c r="R3" t="s">
        <v>444</v>
      </c>
      <c r="S3" t="s">
        <v>445</v>
      </c>
      <c r="T3" t="s">
        <v>446</v>
      </c>
      <c r="U3" t="s">
        <v>25</v>
      </c>
      <c r="V3" t="s">
        <v>447</v>
      </c>
      <c r="W3" t="s">
        <v>46</v>
      </c>
      <c r="X3" t="s">
        <v>47</v>
      </c>
      <c r="Y3" t="s">
        <v>48</v>
      </c>
    </row>
    <row r="4">
      <c r="A4" t="s">
        <v>49</v>
      </c>
      <c r="B4" t="s">
        <v>448</v>
      </c>
      <c r="C4" t="s">
        <v>449</v>
      </c>
      <c r="D4" t="s">
        <v>450</v>
      </c>
      <c r="E4" t="s">
        <v>451</v>
      </c>
      <c r="F4" t="s">
        <v>452</v>
      </c>
      <c r="G4" t="s">
        <v>453</v>
      </c>
      <c r="H4" t="s">
        <v>454</v>
      </c>
      <c r="I4" t="s">
        <v>50</v>
      </c>
      <c r="J4" t="s">
        <v>455</v>
      </c>
      <c r="K4" t="s">
        <v>456</v>
      </c>
      <c r="L4" t="s">
        <v>457</v>
      </c>
      <c r="M4" t="s">
        <v>458</v>
      </c>
      <c r="N4" t="s">
        <v>459</v>
      </c>
      <c r="O4" t="s">
        <v>160</v>
      </c>
      <c r="P4" t="s">
        <v>460</v>
      </c>
      <c r="Q4" t="s">
        <v>461</v>
      </c>
      <c r="R4" t="s">
        <v>462</v>
      </c>
      <c r="S4" t="s">
        <v>463</v>
      </c>
      <c r="T4" t="s">
        <v>464</v>
      </c>
      <c r="V4" t="s">
        <v>69</v>
      </c>
      <c r="W4" t="s">
        <v>69</v>
      </c>
      <c r="X4" t="s">
        <v>70</v>
      </c>
      <c r="Y4" t="s">
        <v>70</v>
      </c>
    </row>
    <row r="5">
      <c r="B5" t="s">
        <v>448</v>
      </c>
      <c r="C5" t="s">
        <v>449</v>
      </c>
      <c r="D5" t="s">
        <v>450</v>
      </c>
      <c r="E5" t="s">
        <v>451</v>
      </c>
      <c r="F5" t="s">
        <v>452</v>
      </c>
      <c r="G5" t="s">
        <v>453</v>
      </c>
      <c r="H5" t="s">
        <v>454</v>
      </c>
      <c r="I5" t="s">
        <v>50</v>
      </c>
      <c r="J5" t="s">
        <v>455</v>
      </c>
      <c r="K5" t="s">
        <v>456</v>
      </c>
      <c r="L5" t="s">
        <v>457</v>
      </c>
      <c r="M5" t="s">
        <v>458</v>
      </c>
      <c r="N5" t="s">
        <v>459</v>
      </c>
      <c r="O5" t="s">
        <v>160</v>
      </c>
      <c r="P5" t="s">
        <v>460</v>
      </c>
      <c r="Q5" t="s">
        <v>461</v>
      </c>
      <c r="R5" t="s">
        <v>462</v>
      </c>
      <c r="S5" t="s">
        <v>463</v>
      </c>
      <c r="T5" t="s">
        <v>464</v>
      </c>
      <c r="V5" t="s">
        <v>69</v>
      </c>
      <c r="W5" t="s">
        <v>69</v>
      </c>
      <c r="X5" t="s">
        <v>465</v>
      </c>
      <c r="Y5" t="s">
        <v>466</v>
      </c>
    </row>
    <row r="6">
      <c r="A6" t="s">
        <v>73</v>
      </c>
      <c r="C6" t="s">
        <v>250</v>
      </c>
      <c r="D6" t="s">
        <v>326</v>
      </c>
      <c r="E6" t="s">
        <v>326</v>
      </c>
      <c r="F6" t="s">
        <v>467</v>
      </c>
      <c r="G6" t="s">
        <v>468</v>
      </c>
      <c r="H6" t="s">
        <v>469</v>
      </c>
      <c r="I6" t="s">
        <v>141</v>
      </c>
      <c r="J6" t="s">
        <v>470</v>
      </c>
      <c r="K6" t="s">
        <v>331</v>
      </c>
      <c r="L6" t="s">
        <v>332</v>
      </c>
      <c r="M6" t="s">
        <v>471</v>
      </c>
      <c r="N6" t="s">
        <v>472</v>
      </c>
      <c r="O6" t="s">
        <v>473</v>
      </c>
      <c r="P6" t="s">
        <v>474</v>
      </c>
      <c r="Q6" t="s">
        <v>475</v>
      </c>
      <c r="R6" t="s">
        <v>476</v>
      </c>
      <c r="S6" t="s">
        <v>477</v>
      </c>
      <c r="T6" t="s">
        <v>478</v>
      </c>
      <c r="V6" t="s">
        <v>69</v>
      </c>
      <c r="W6" t="s">
        <v>134</v>
      </c>
      <c r="Y6" t="s">
        <v>479</v>
      </c>
    </row>
    <row r="7">
      <c r="B7" t="s">
        <v>448</v>
      </c>
      <c r="C7" t="s">
        <v>480</v>
      </c>
      <c r="D7" t="s">
        <v>481</v>
      </c>
      <c r="E7" t="s">
        <v>482</v>
      </c>
      <c r="F7" t="s">
        <v>483</v>
      </c>
      <c r="G7" t="s">
        <v>484</v>
      </c>
      <c r="H7" t="s">
        <v>485</v>
      </c>
      <c r="I7" t="s">
        <v>486</v>
      </c>
      <c r="J7" t="s">
        <v>487</v>
      </c>
      <c r="K7" t="s">
        <v>488</v>
      </c>
      <c r="L7" t="s">
        <v>489</v>
      </c>
      <c r="M7" t="s">
        <v>490</v>
      </c>
      <c r="N7" t="s">
        <v>491</v>
      </c>
      <c r="O7" t="s">
        <v>492</v>
      </c>
      <c r="P7" t="s">
        <v>493</v>
      </c>
      <c r="Q7" t="s">
        <v>494</v>
      </c>
      <c r="R7" t="s">
        <v>495</v>
      </c>
      <c r="S7" t="s">
        <v>496</v>
      </c>
      <c r="T7" t="s">
        <v>497</v>
      </c>
      <c r="V7" t="s">
        <v>69</v>
      </c>
      <c r="W7" t="s">
        <v>134</v>
      </c>
      <c r="X7" t="s">
        <v>465</v>
      </c>
    </row>
    <row r="8">
      <c r="A8" t="s">
        <v>114</v>
      </c>
      <c r="B8" t="s">
        <v>498</v>
      </c>
      <c r="C8" t="s">
        <v>499</v>
      </c>
      <c r="D8" t="s">
        <v>500</v>
      </c>
      <c r="E8" t="s">
        <v>501</v>
      </c>
      <c r="F8" t="s">
        <v>502</v>
      </c>
      <c r="G8" t="s">
        <v>500</v>
      </c>
      <c r="H8" t="s">
        <v>186</v>
      </c>
      <c r="I8" t="s">
        <v>73</v>
      </c>
      <c r="J8" t="s">
        <v>121</v>
      </c>
      <c r="K8" t="s">
        <v>139</v>
      </c>
      <c r="L8" t="s">
        <v>114</v>
      </c>
      <c r="M8" t="s">
        <v>92</v>
      </c>
      <c r="N8" t="s">
        <v>134</v>
      </c>
      <c r="O8" t="s">
        <v>186</v>
      </c>
      <c r="P8" t="s">
        <v>141</v>
      </c>
      <c r="Q8" t="s">
        <v>73</v>
      </c>
      <c r="R8" t="s">
        <v>142</v>
      </c>
      <c r="T8" t="s">
        <v>73</v>
      </c>
      <c r="V8" t="s">
        <v>69</v>
      </c>
      <c r="W8" t="s">
        <v>121</v>
      </c>
      <c r="Y8" t="s">
        <v>503</v>
      </c>
    </row>
    <row r="9">
      <c r="B9" t="s">
        <v>496</v>
      </c>
      <c r="C9" t="s">
        <v>504</v>
      </c>
      <c r="D9" t="s">
        <v>505</v>
      </c>
      <c r="E9" t="s">
        <v>506</v>
      </c>
      <c r="F9" t="s">
        <v>507</v>
      </c>
      <c r="G9" t="s">
        <v>508</v>
      </c>
      <c r="H9" t="s">
        <v>509</v>
      </c>
      <c r="I9" t="s">
        <v>510</v>
      </c>
      <c r="J9" t="s">
        <v>511</v>
      </c>
      <c r="K9" t="s">
        <v>512</v>
      </c>
      <c r="L9" t="s">
        <v>497</v>
      </c>
      <c r="M9" t="s">
        <v>513</v>
      </c>
      <c r="N9" t="s">
        <v>173</v>
      </c>
      <c r="O9" t="s">
        <v>514</v>
      </c>
      <c r="P9" t="s">
        <v>515</v>
      </c>
      <c r="Q9" t="s">
        <v>516</v>
      </c>
      <c r="R9" t="s">
        <v>517</v>
      </c>
      <c r="S9" t="s">
        <v>496</v>
      </c>
      <c r="T9" t="s">
        <v>518</v>
      </c>
      <c r="V9" t="s">
        <v>69</v>
      </c>
      <c r="W9" t="s">
        <v>141</v>
      </c>
      <c r="X9" t="s">
        <v>465</v>
      </c>
      <c r="Y9" t="s">
        <v>519</v>
      </c>
    </row>
    <row r="10">
      <c r="A10" t="s">
        <v>133</v>
      </c>
      <c r="C10" t="s">
        <v>114</v>
      </c>
      <c r="D10" t="s">
        <v>73</v>
      </c>
      <c r="E10" t="s">
        <v>73</v>
      </c>
      <c r="F10" t="s">
        <v>69</v>
      </c>
      <c r="G10" t="s">
        <v>49</v>
      </c>
      <c r="H10" t="s">
        <v>470</v>
      </c>
      <c r="I10" t="s">
        <v>520</v>
      </c>
      <c r="J10" t="s">
        <v>264</v>
      </c>
      <c r="K10" t="s">
        <v>84</v>
      </c>
      <c r="L10" t="s">
        <v>521</v>
      </c>
      <c r="M10" t="s">
        <v>121</v>
      </c>
      <c r="N10" t="s">
        <v>142</v>
      </c>
      <c r="O10" t="s">
        <v>118</v>
      </c>
      <c r="P10" t="s">
        <v>139</v>
      </c>
      <c r="Q10" t="s">
        <v>139</v>
      </c>
      <c r="R10" t="s">
        <v>139</v>
      </c>
      <c r="T10" t="s">
        <v>139</v>
      </c>
      <c r="V10" t="s">
        <v>69</v>
      </c>
      <c r="W10" t="s">
        <v>164</v>
      </c>
      <c r="Y10" t="s">
        <v>522</v>
      </c>
    </row>
    <row r="11">
      <c r="A11" t="s">
        <v>146</v>
      </c>
      <c r="B11" t="s">
        <v>496</v>
      </c>
      <c r="C11" t="s">
        <v>523</v>
      </c>
      <c r="D11" t="s">
        <v>524</v>
      </c>
      <c r="E11" t="s">
        <v>525</v>
      </c>
      <c r="F11" t="s">
        <v>507</v>
      </c>
      <c r="G11" t="s">
        <v>526</v>
      </c>
      <c r="H11" t="s">
        <v>527</v>
      </c>
      <c r="I11" t="s">
        <v>69</v>
      </c>
      <c r="J11" t="s">
        <v>528</v>
      </c>
      <c r="K11" t="s">
        <v>529</v>
      </c>
      <c r="L11" t="s">
        <v>530</v>
      </c>
      <c r="M11" t="s">
        <v>531</v>
      </c>
      <c r="N11" t="s">
        <v>514</v>
      </c>
      <c r="O11" t="s">
        <v>532</v>
      </c>
      <c r="P11" t="s">
        <v>533</v>
      </c>
      <c r="Q11" t="s">
        <v>534</v>
      </c>
      <c r="R11" t="s">
        <v>535</v>
      </c>
      <c r="S11" t="s">
        <v>496</v>
      </c>
      <c r="T11" t="s">
        <v>536</v>
      </c>
      <c r="V11" t="s">
        <v>69</v>
      </c>
      <c r="W11" t="s">
        <v>88</v>
      </c>
      <c r="X11" t="s">
        <v>465</v>
      </c>
      <c r="Y11" t="s">
        <v>537</v>
      </c>
    </row>
    <row r="12">
      <c r="C12" t="s">
        <v>141</v>
      </c>
      <c r="D12" t="s">
        <v>209</v>
      </c>
      <c r="E12" t="s">
        <v>141</v>
      </c>
      <c r="F12" t="s">
        <v>208</v>
      </c>
      <c r="G12" t="s">
        <v>232</v>
      </c>
      <c r="H12" t="s">
        <v>470</v>
      </c>
      <c r="J12" t="s">
        <v>468</v>
      </c>
      <c r="K12" t="s">
        <v>209</v>
      </c>
      <c r="L12" t="s">
        <v>232</v>
      </c>
      <c r="M12" t="s">
        <v>85</v>
      </c>
      <c r="N12" t="s">
        <v>538</v>
      </c>
      <c r="O12" t="s">
        <v>208</v>
      </c>
      <c r="P12" t="s">
        <v>539</v>
      </c>
      <c r="Q12" t="s">
        <v>540</v>
      </c>
      <c r="R12" t="s">
        <v>89</v>
      </c>
      <c r="T12" t="s">
        <v>541</v>
      </c>
      <c r="V12" t="s">
        <v>69</v>
      </c>
      <c r="W12" t="s">
        <v>121</v>
      </c>
    </row>
    <row r="13">
      <c r="A13" t="s">
        <v>170</v>
      </c>
      <c r="B13" t="s">
        <v>496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J13" t="s">
        <v>548</v>
      </c>
      <c r="K13" t="s">
        <v>549</v>
      </c>
      <c r="L13" t="s">
        <v>550</v>
      </c>
      <c r="M13" t="s">
        <v>551</v>
      </c>
      <c r="N13" t="s">
        <v>552</v>
      </c>
      <c r="O13" t="s">
        <v>553</v>
      </c>
      <c r="P13" t="s">
        <v>554</v>
      </c>
      <c r="Q13" t="s">
        <v>555</v>
      </c>
      <c r="R13" t="s">
        <v>556</v>
      </c>
      <c r="S13" t="s">
        <v>496</v>
      </c>
      <c r="T13" t="s">
        <v>69</v>
      </c>
      <c r="V13" t="s">
        <v>69</v>
      </c>
      <c r="W13" t="s">
        <v>140</v>
      </c>
      <c r="X13" t="s">
        <v>465</v>
      </c>
      <c r="Y13" t="s">
        <v>557</v>
      </c>
    </row>
    <row r="14">
      <c r="C14" t="s">
        <v>120</v>
      </c>
      <c r="D14" t="s">
        <v>186</v>
      </c>
      <c r="E14" t="s">
        <v>114</v>
      </c>
      <c r="F14" t="s">
        <v>73</v>
      </c>
      <c r="G14" t="s">
        <v>120</v>
      </c>
      <c r="H14" t="s">
        <v>558</v>
      </c>
      <c r="J14" t="s">
        <v>559</v>
      </c>
      <c r="K14" t="s">
        <v>560</v>
      </c>
      <c r="L14" t="s">
        <v>499</v>
      </c>
      <c r="M14" t="s">
        <v>120</v>
      </c>
      <c r="N14" t="s">
        <v>118</v>
      </c>
      <c r="O14" t="s">
        <v>73</v>
      </c>
      <c r="P14" t="s">
        <v>232</v>
      </c>
      <c r="Q14" t="s">
        <v>142</v>
      </c>
      <c r="R14" t="s">
        <v>142</v>
      </c>
      <c r="V14" t="s">
        <v>69</v>
      </c>
      <c r="W14" t="s">
        <v>164</v>
      </c>
    </row>
    <row r="15">
      <c r="A15" t="s">
        <v>193</v>
      </c>
      <c r="B15" t="s">
        <v>496</v>
      </c>
      <c r="C15" t="s">
        <v>561</v>
      </c>
      <c r="D15" t="s">
        <v>562</v>
      </c>
      <c r="E15" t="s">
        <v>563</v>
      </c>
      <c r="F15" t="s">
        <v>564</v>
      </c>
      <c r="G15" t="s">
        <v>565</v>
      </c>
      <c r="H15" t="s">
        <v>566</v>
      </c>
      <c r="J15" t="s">
        <v>567</v>
      </c>
      <c r="K15" t="s">
        <v>69</v>
      </c>
      <c r="L15" t="s">
        <v>568</v>
      </c>
      <c r="M15" t="s">
        <v>569</v>
      </c>
      <c r="N15" t="s">
        <v>570</v>
      </c>
      <c r="O15" t="s">
        <v>571</v>
      </c>
      <c r="P15" t="s">
        <v>572</v>
      </c>
      <c r="Q15" t="s">
        <v>573</v>
      </c>
      <c r="R15" t="s">
        <v>574</v>
      </c>
      <c r="S15" t="s">
        <v>496</v>
      </c>
      <c r="V15" t="s">
        <v>69</v>
      </c>
      <c r="W15" t="s">
        <v>468</v>
      </c>
      <c r="X15" t="s">
        <v>465</v>
      </c>
      <c r="Y15" t="s">
        <v>575</v>
      </c>
    </row>
    <row r="16">
      <c r="C16" t="s">
        <v>121</v>
      </c>
      <c r="D16" t="s">
        <v>186</v>
      </c>
      <c r="E16" t="s">
        <v>186</v>
      </c>
      <c r="F16" t="s">
        <v>137</v>
      </c>
      <c r="G16" t="s">
        <v>186</v>
      </c>
      <c r="H16" t="s">
        <v>134</v>
      </c>
      <c r="J16" t="s">
        <v>164</v>
      </c>
      <c r="L16" t="s">
        <v>186</v>
      </c>
      <c r="M16" t="s">
        <v>478</v>
      </c>
      <c r="N16" t="s">
        <v>90</v>
      </c>
      <c r="O16" t="s">
        <v>558</v>
      </c>
      <c r="P16" t="s">
        <v>576</v>
      </c>
      <c r="Q16" t="s">
        <v>577</v>
      </c>
      <c r="R16" t="s">
        <v>578</v>
      </c>
      <c r="V16" t="s">
        <v>69</v>
      </c>
      <c r="W16" t="s">
        <v>186</v>
      </c>
    </row>
    <row r="17">
      <c r="A17" t="s">
        <v>214</v>
      </c>
      <c r="B17" t="s">
        <v>496</v>
      </c>
      <c r="C17" t="s">
        <v>579</v>
      </c>
      <c r="D17" t="s">
        <v>580</v>
      </c>
      <c r="E17" t="s">
        <v>581</v>
      </c>
      <c r="F17" t="s">
        <v>582</v>
      </c>
      <c r="G17" t="s">
        <v>583</v>
      </c>
      <c r="H17" t="s">
        <v>584</v>
      </c>
      <c r="J17" t="s">
        <v>585</v>
      </c>
      <c r="L17" t="s">
        <v>586</v>
      </c>
      <c r="M17" t="s">
        <v>587</v>
      </c>
      <c r="N17" t="s">
        <v>588</v>
      </c>
      <c r="O17" t="s">
        <v>589</v>
      </c>
      <c r="P17" t="s">
        <v>590</v>
      </c>
      <c r="Q17" t="s">
        <v>69</v>
      </c>
      <c r="R17" t="s">
        <v>591</v>
      </c>
      <c r="S17" t="s">
        <v>496</v>
      </c>
      <c r="V17" t="s">
        <v>69</v>
      </c>
      <c r="W17" t="s">
        <v>472</v>
      </c>
      <c r="X17" t="s">
        <v>465</v>
      </c>
      <c r="Y17" t="s">
        <v>592</v>
      </c>
    </row>
    <row r="18">
      <c r="C18" t="s">
        <v>135</v>
      </c>
      <c r="D18" t="s">
        <v>134</v>
      </c>
      <c r="E18" t="s">
        <v>114</v>
      </c>
      <c r="F18" t="s">
        <v>139</v>
      </c>
      <c r="G18" t="s">
        <v>186</v>
      </c>
      <c r="H18" t="s">
        <v>593</v>
      </c>
      <c r="J18" t="s">
        <v>594</v>
      </c>
      <c r="L18" t="s">
        <v>595</v>
      </c>
      <c r="M18" t="s">
        <v>137</v>
      </c>
      <c r="N18" t="s">
        <v>250</v>
      </c>
      <c r="O18" t="s">
        <v>121</v>
      </c>
      <c r="P18" t="s">
        <v>267</v>
      </c>
      <c r="R18" t="s">
        <v>478</v>
      </c>
      <c r="V18" t="s">
        <v>69</v>
      </c>
      <c r="W18" t="s">
        <v>186</v>
      </c>
    </row>
    <row r="19">
      <c r="A19" t="s">
        <v>596</v>
      </c>
      <c r="B19" t="s">
        <v>496</v>
      </c>
      <c r="C19" t="s">
        <v>597</v>
      </c>
      <c r="D19" t="s">
        <v>598</v>
      </c>
      <c r="E19" t="s">
        <v>599</v>
      </c>
      <c r="F19" t="s">
        <v>600</v>
      </c>
      <c r="G19" t="s">
        <v>601</v>
      </c>
      <c r="H19" t="s">
        <v>602</v>
      </c>
      <c r="J19" t="s">
        <v>603</v>
      </c>
      <c r="L19" t="s">
        <v>69</v>
      </c>
      <c r="M19" t="s">
        <v>604</v>
      </c>
      <c r="N19" t="s">
        <v>605</v>
      </c>
      <c r="O19" t="s">
        <v>272</v>
      </c>
      <c r="P19" t="s">
        <v>606</v>
      </c>
      <c r="R19" t="s">
        <v>607</v>
      </c>
      <c r="S19" t="s">
        <v>496</v>
      </c>
      <c r="V19" t="s">
        <v>69</v>
      </c>
      <c r="W19" t="s">
        <v>314</v>
      </c>
      <c r="X19" t="s">
        <v>465</v>
      </c>
      <c r="Y19" t="s">
        <v>608</v>
      </c>
    </row>
    <row r="20">
      <c r="C20" t="s">
        <v>119</v>
      </c>
      <c r="D20" t="s">
        <v>467</v>
      </c>
      <c r="E20" t="s">
        <v>468</v>
      </c>
      <c r="F20" t="s">
        <v>609</v>
      </c>
      <c r="G20" t="s">
        <v>92</v>
      </c>
      <c r="H20" t="s">
        <v>610</v>
      </c>
      <c r="J20" t="s">
        <v>611</v>
      </c>
      <c r="M20" t="s">
        <v>612</v>
      </c>
      <c r="N20" t="s">
        <v>613</v>
      </c>
      <c r="O20" t="s">
        <v>348</v>
      </c>
      <c r="P20" t="s">
        <v>117</v>
      </c>
      <c r="R20" t="s">
        <v>614</v>
      </c>
      <c r="V20" t="s">
        <v>186</v>
      </c>
      <c r="W20" t="s">
        <v>186</v>
      </c>
    </row>
    <row r="21">
      <c r="A21" t="s">
        <v>615</v>
      </c>
      <c r="B21" t="s">
        <v>496</v>
      </c>
      <c r="C21" t="s">
        <v>616</v>
      </c>
      <c r="D21" t="s">
        <v>617</v>
      </c>
      <c r="E21" t="s">
        <v>618</v>
      </c>
      <c r="F21" t="s">
        <v>619</v>
      </c>
      <c r="G21" t="s">
        <v>620</v>
      </c>
      <c r="H21" t="s">
        <v>621</v>
      </c>
      <c r="J21" t="s">
        <v>622</v>
      </c>
      <c r="M21" t="s">
        <v>623</v>
      </c>
      <c r="N21" t="s">
        <v>69</v>
      </c>
      <c r="O21" t="s">
        <v>624</v>
      </c>
      <c r="P21" t="s">
        <v>625</v>
      </c>
      <c r="R21" t="s">
        <v>626</v>
      </c>
      <c r="S21" t="s">
        <v>496</v>
      </c>
      <c r="V21" t="s">
        <v>186</v>
      </c>
      <c r="W21" t="s">
        <v>348</v>
      </c>
      <c r="X21" t="s">
        <v>465</v>
      </c>
      <c r="Y21" t="s">
        <v>627</v>
      </c>
    </row>
    <row r="22">
      <c r="C22" t="s">
        <v>141</v>
      </c>
      <c r="D22" t="s">
        <v>90</v>
      </c>
      <c r="E22" t="s">
        <v>141</v>
      </c>
      <c r="F22" t="s">
        <v>119</v>
      </c>
      <c r="G22" t="s">
        <v>628</v>
      </c>
      <c r="H22" t="s">
        <v>90</v>
      </c>
      <c r="J22" t="s">
        <v>208</v>
      </c>
      <c r="M22" t="s">
        <v>629</v>
      </c>
      <c r="O22" t="s">
        <v>630</v>
      </c>
      <c r="P22" t="s">
        <v>631</v>
      </c>
      <c r="R22" t="s">
        <v>632</v>
      </c>
      <c r="V22" t="s">
        <v>114</v>
      </c>
      <c r="W22" t="s">
        <v>139</v>
      </c>
    </row>
    <row r="23">
      <c r="A23" t="s">
        <v>633</v>
      </c>
      <c r="B23" t="s">
        <v>496</v>
      </c>
      <c r="C23" t="s">
        <v>634</v>
      </c>
      <c r="D23" t="s">
        <v>635</v>
      </c>
      <c r="E23" t="s">
        <v>636</v>
      </c>
      <c r="F23" t="s">
        <v>637</v>
      </c>
      <c r="G23" t="s">
        <v>638</v>
      </c>
      <c r="H23" t="s">
        <v>639</v>
      </c>
      <c r="J23" t="s">
        <v>640</v>
      </c>
      <c r="M23" t="s">
        <v>641</v>
      </c>
      <c r="O23" t="s">
        <v>69</v>
      </c>
      <c r="P23" t="s">
        <v>642</v>
      </c>
      <c r="R23" t="s">
        <v>643</v>
      </c>
      <c r="S23" t="s">
        <v>496</v>
      </c>
      <c r="V23" t="s">
        <v>134</v>
      </c>
      <c r="W23" t="s">
        <v>469</v>
      </c>
      <c r="X23" t="s">
        <v>465</v>
      </c>
      <c r="Y23" t="s">
        <v>644</v>
      </c>
    </row>
    <row r="24">
      <c r="C24" t="s">
        <v>250</v>
      </c>
      <c r="D24" t="s">
        <v>250</v>
      </c>
      <c r="E24" t="s">
        <v>209</v>
      </c>
      <c r="F24" t="s">
        <v>645</v>
      </c>
      <c r="G24" t="s">
        <v>332</v>
      </c>
      <c r="H24" t="s">
        <v>646</v>
      </c>
      <c r="J24" t="s">
        <v>647</v>
      </c>
      <c r="M24" t="s">
        <v>469</v>
      </c>
      <c r="P24" t="s">
        <v>648</v>
      </c>
      <c r="R24" t="s">
        <v>649</v>
      </c>
      <c r="V24" t="s">
        <v>650</v>
      </c>
      <c r="W24" t="s">
        <v>139</v>
      </c>
    </row>
    <row r="25">
      <c r="A25" t="s">
        <v>651</v>
      </c>
      <c r="B25" t="s">
        <v>496</v>
      </c>
      <c r="C25" t="s">
        <v>563</v>
      </c>
      <c r="D25" t="s">
        <v>652</v>
      </c>
      <c r="E25" t="s">
        <v>653</v>
      </c>
      <c r="F25" t="s">
        <v>654</v>
      </c>
      <c r="G25" t="s">
        <v>655</v>
      </c>
      <c r="H25" t="s">
        <v>656</v>
      </c>
      <c r="J25" t="s">
        <v>69</v>
      </c>
      <c r="M25" t="s">
        <v>657</v>
      </c>
      <c r="P25" t="s">
        <v>658</v>
      </c>
      <c r="R25" t="s">
        <v>659</v>
      </c>
      <c r="S25" t="s">
        <v>496</v>
      </c>
      <c r="V25" t="s">
        <v>660</v>
      </c>
      <c r="W25" t="s">
        <v>661</v>
      </c>
      <c r="X25" t="s">
        <v>465</v>
      </c>
      <c r="Y25" t="s">
        <v>662</v>
      </c>
    </row>
    <row r="26">
      <c r="C26" t="s">
        <v>663</v>
      </c>
      <c r="D26" t="s">
        <v>664</v>
      </c>
      <c r="E26" t="s">
        <v>665</v>
      </c>
      <c r="F26" t="s">
        <v>666</v>
      </c>
      <c r="G26" t="s">
        <v>667</v>
      </c>
      <c r="H26" t="s">
        <v>365</v>
      </c>
      <c r="M26" t="s">
        <v>668</v>
      </c>
      <c r="P26" t="s">
        <v>228</v>
      </c>
      <c r="R26" t="s">
        <v>326</v>
      </c>
      <c r="V26" t="s">
        <v>138</v>
      </c>
      <c r="W26" t="s">
        <v>73</v>
      </c>
    </row>
    <row r="27">
      <c r="A27" t="s">
        <v>140</v>
      </c>
      <c r="B27" t="s">
        <v>496</v>
      </c>
      <c r="C27" t="s">
        <v>69</v>
      </c>
      <c r="D27" t="s">
        <v>669</v>
      </c>
      <c r="E27" t="s">
        <v>670</v>
      </c>
      <c r="F27" t="s">
        <v>671</v>
      </c>
      <c r="G27" t="s">
        <v>672</v>
      </c>
      <c r="H27" t="s">
        <v>673</v>
      </c>
      <c r="M27" t="s">
        <v>674</v>
      </c>
      <c r="P27" t="s">
        <v>675</v>
      </c>
      <c r="R27" t="s">
        <v>676</v>
      </c>
      <c r="S27" t="s">
        <v>496</v>
      </c>
      <c r="V27" t="s">
        <v>348</v>
      </c>
      <c r="W27" t="s">
        <v>467</v>
      </c>
      <c r="X27" t="s">
        <v>465</v>
      </c>
      <c r="Y27" t="s">
        <v>677</v>
      </c>
    </row>
    <row r="28">
      <c r="D28" t="s">
        <v>678</v>
      </c>
      <c r="E28" t="s">
        <v>679</v>
      </c>
      <c r="F28" t="s">
        <v>680</v>
      </c>
      <c r="G28" t="s">
        <v>360</v>
      </c>
      <c r="H28" t="s">
        <v>136</v>
      </c>
      <c r="M28" t="s">
        <v>681</v>
      </c>
      <c r="P28" t="s">
        <v>280</v>
      </c>
      <c r="R28" t="s">
        <v>645</v>
      </c>
      <c r="V28" t="s">
        <v>267</v>
      </c>
      <c r="W28" t="s">
        <v>69</v>
      </c>
    </row>
    <row r="29">
      <c r="A29" t="s">
        <v>682</v>
      </c>
      <c r="B29" t="s">
        <v>496</v>
      </c>
      <c r="D29" t="s">
        <v>683</v>
      </c>
      <c r="E29" t="s">
        <v>684</v>
      </c>
      <c r="F29" t="s">
        <v>685</v>
      </c>
      <c r="G29" t="s">
        <v>686</v>
      </c>
      <c r="H29" t="s">
        <v>687</v>
      </c>
      <c r="M29" t="s">
        <v>688</v>
      </c>
      <c r="P29" t="s">
        <v>237</v>
      </c>
      <c r="R29" t="s">
        <v>689</v>
      </c>
      <c r="S29" t="s">
        <v>496</v>
      </c>
      <c r="V29" t="s">
        <v>86</v>
      </c>
      <c r="W29" t="s">
        <v>467</v>
      </c>
      <c r="X29" t="s">
        <v>465</v>
      </c>
      <c r="Y29" t="s">
        <v>690</v>
      </c>
    </row>
    <row r="30">
      <c r="D30" t="s">
        <v>691</v>
      </c>
      <c r="E30" t="s">
        <v>692</v>
      </c>
      <c r="G30" t="s">
        <v>693</v>
      </c>
      <c r="H30" t="s">
        <v>114</v>
      </c>
      <c r="M30" t="s">
        <v>121</v>
      </c>
      <c r="P30" t="s">
        <v>232</v>
      </c>
      <c r="R30" t="s">
        <v>134</v>
      </c>
      <c r="V30" t="s">
        <v>114</v>
      </c>
      <c r="W30" t="s">
        <v>694</v>
      </c>
    </row>
    <row r="31">
      <c r="A31" t="s">
        <v>628</v>
      </c>
      <c r="B31" t="s">
        <v>496</v>
      </c>
      <c r="D31" t="s">
        <v>695</v>
      </c>
      <c r="E31" t="s">
        <v>69</v>
      </c>
      <c r="F31" t="s">
        <v>685</v>
      </c>
      <c r="G31" t="s">
        <v>696</v>
      </c>
      <c r="H31" t="s">
        <v>697</v>
      </c>
      <c r="M31" t="s">
        <v>698</v>
      </c>
      <c r="P31" t="s">
        <v>699</v>
      </c>
      <c r="R31" t="s">
        <v>700</v>
      </c>
      <c r="S31" t="s">
        <v>496</v>
      </c>
      <c r="V31" t="s">
        <v>701</v>
      </c>
      <c r="W31" t="s">
        <v>349</v>
      </c>
      <c r="X31" t="s">
        <v>465</v>
      </c>
      <c r="Y31" t="s">
        <v>702</v>
      </c>
    </row>
    <row r="32">
      <c r="D32" t="s">
        <v>703</v>
      </c>
      <c r="F32" t="s">
        <v>704</v>
      </c>
      <c r="G32" t="s">
        <v>609</v>
      </c>
      <c r="H32" t="s">
        <v>49</v>
      </c>
      <c r="M32" t="s">
        <v>139</v>
      </c>
      <c r="P32" t="s">
        <v>139</v>
      </c>
      <c r="R32" t="s">
        <v>114</v>
      </c>
      <c r="V32" t="s">
        <v>73</v>
      </c>
      <c r="W32" t="s">
        <v>114</v>
      </c>
    </row>
    <row r="33">
      <c r="A33" t="s">
        <v>334</v>
      </c>
      <c r="B33" t="s">
        <v>496</v>
      </c>
      <c r="D33" t="s">
        <v>705</v>
      </c>
      <c r="F33" t="s">
        <v>496</v>
      </c>
      <c r="G33" t="s">
        <v>706</v>
      </c>
      <c r="H33" t="s">
        <v>707</v>
      </c>
      <c r="M33" t="s">
        <v>708</v>
      </c>
      <c r="P33" t="s">
        <v>709</v>
      </c>
      <c r="R33" t="s">
        <v>710</v>
      </c>
      <c r="S33" t="s">
        <v>496</v>
      </c>
      <c r="V33" t="s">
        <v>711</v>
      </c>
      <c r="W33" t="s">
        <v>467</v>
      </c>
      <c r="X33" t="s">
        <v>465</v>
      </c>
      <c r="Y33" t="s">
        <v>712</v>
      </c>
    </row>
    <row r="34">
      <c r="D34" t="s">
        <v>713</v>
      </c>
      <c r="G34" t="s">
        <v>714</v>
      </c>
      <c r="H34" t="s">
        <v>715</v>
      </c>
      <c r="M34" t="s">
        <v>716</v>
      </c>
      <c r="P34" t="s">
        <v>717</v>
      </c>
      <c r="R34" t="s">
        <v>718</v>
      </c>
      <c r="V34" t="s">
        <v>719</v>
      </c>
      <c r="W34" t="s">
        <v>69</v>
      </c>
    </row>
    <row r="35">
      <c r="A35" t="s">
        <v>720</v>
      </c>
      <c r="B35" t="s">
        <v>496</v>
      </c>
      <c r="D35" t="s">
        <v>721</v>
      </c>
      <c r="F35" t="s">
        <v>496</v>
      </c>
      <c r="G35" t="s">
        <v>722</v>
      </c>
      <c r="H35" t="s">
        <v>723</v>
      </c>
      <c r="M35" t="s">
        <v>69</v>
      </c>
      <c r="P35" t="s">
        <v>724</v>
      </c>
      <c r="R35" t="s">
        <v>725</v>
      </c>
      <c r="S35" t="s">
        <v>496</v>
      </c>
      <c r="V35" t="s">
        <v>726</v>
      </c>
      <c r="W35" t="s">
        <v>467</v>
      </c>
      <c r="X35" t="s">
        <v>465</v>
      </c>
      <c r="Y35" t="s">
        <v>727</v>
      </c>
    </row>
    <row r="36">
      <c r="D36" t="s">
        <v>728</v>
      </c>
      <c r="G36" t="s">
        <v>729</v>
      </c>
      <c r="H36" t="s">
        <v>730</v>
      </c>
      <c r="P36" t="s">
        <v>731</v>
      </c>
      <c r="R36" t="s">
        <v>732</v>
      </c>
      <c r="V36" t="s">
        <v>733</v>
      </c>
      <c r="W36" t="s">
        <v>734</v>
      </c>
    </row>
    <row r="37">
      <c r="A37" t="s">
        <v>735</v>
      </c>
      <c r="B37" t="s">
        <v>496</v>
      </c>
      <c r="D37" t="s">
        <v>736</v>
      </c>
      <c r="F37" t="s">
        <v>496</v>
      </c>
      <c r="G37" t="s">
        <v>737</v>
      </c>
      <c r="H37" t="s">
        <v>738</v>
      </c>
      <c r="P37" t="s">
        <v>739</v>
      </c>
      <c r="R37" t="s">
        <v>88</v>
      </c>
      <c r="S37" t="s">
        <v>496</v>
      </c>
      <c r="V37" t="s">
        <v>740</v>
      </c>
      <c r="W37" t="s">
        <v>649</v>
      </c>
      <c r="X37" t="s">
        <v>465</v>
      </c>
      <c r="Y37" t="s">
        <v>741</v>
      </c>
    </row>
    <row r="38">
      <c r="D38" t="s">
        <v>134</v>
      </c>
      <c r="G38" t="s">
        <v>121</v>
      </c>
      <c r="H38" t="s">
        <v>114</v>
      </c>
      <c r="R38" t="s">
        <v>742</v>
      </c>
      <c r="V38" t="s">
        <v>134</v>
      </c>
      <c r="W38" t="s">
        <v>743</v>
      </c>
    </row>
    <row r="39">
      <c r="A39" t="s">
        <v>365</v>
      </c>
      <c r="B39" t="s">
        <v>496</v>
      </c>
      <c r="D39" t="s">
        <v>744</v>
      </c>
      <c r="F39" t="s">
        <v>496</v>
      </c>
      <c r="G39" t="s">
        <v>745</v>
      </c>
      <c r="H39" t="s">
        <v>746</v>
      </c>
      <c r="P39" t="s">
        <v>739</v>
      </c>
      <c r="R39" t="s">
        <v>69</v>
      </c>
      <c r="S39" t="s">
        <v>496</v>
      </c>
      <c r="V39" t="s">
        <v>529</v>
      </c>
      <c r="W39" t="s">
        <v>471</v>
      </c>
      <c r="X39" t="s">
        <v>465</v>
      </c>
      <c r="Y39" t="s">
        <v>747</v>
      </c>
    </row>
    <row r="40">
      <c r="D40" t="s">
        <v>326</v>
      </c>
      <c r="G40" t="s">
        <v>748</v>
      </c>
      <c r="H40" t="s">
        <v>749</v>
      </c>
      <c r="P40" t="s">
        <v>750</v>
      </c>
      <c r="V40" t="s">
        <v>751</v>
      </c>
      <c r="W40" t="s">
        <v>114</v>
      </c>
    </row>
    <row r="41">
      <c r="A41" t="s">
        <v>660</v>
      </c>
      <c r="B41" t="s">
        <v>496</v>
      </c>
      <c r="D41" t="s">
        <v>752</v>
      </c>
      <c r="F41" t="s">
        <v>496</v>
      </c>
      <c r="G41" t="s">
        <v>753</v>
      </c>
      <c r="H41" t="s">
        <v>754</v>
      </c>
      <c r="P41" t="s">
        <v>496</v>
      </c>
      <c r="S41" t="s">
        <v>496</v>
      </c>
      <c r="V41" t="s">
        <v>755</v>
      </c>
      <c r="W41" t="s">
        <v>756</v>
      </c>
      <c r="X41" t="s">
        <v>465</v>
      </c>
      <c r="Y41" t="s">
        <v>757</v>
      </c>
    </row>
    <row r="42">
      <c r="D42" t="s">
        <v>758</v>
      </c>
      <c r="G42" t="s">
        <v>759</v>
      </c>
      <c r="H42" t="s">
        <v>210</v>
      </c>
      <c r="V42" t="s">
        <v>760</v>
      </c>
      <c r="W42" t="s">
        <v>69</v>
      </c>
    </row>
    <row r="43">
      <c r="A43" t="s">
        <v>70</v>
      </c>
      <c r="B43" t="s">
        <v>496</v>
      </c>
      <c r="D43" t="s">
        <v>761</v>
      </c>
      <c r="F43" t="s">
        <v>496</v>
      </c>
      <c r="G43" t="s">
        <v>762</v>
      </c>
      <c r="H43" t="s">
        <v>763</v>
      </c>
      <c r="P43" t="s">
        <v>496</v>
      </c>
      <c r="S43" t="s">
        <v>496</v>
      </c>
      <c r="V43" t="s">
        <v>764</v>
      </c>
      <c r="W43" t="s">
        <v>756</v>
      </c>
      <c r="X43" t="s">
        <v>465</v>
      </c>
      <c r="Y43" t="s">
        <v>765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70" workbookViewId="0">
      <selection activeCell="D56" activeCellId="0" sqref="D56"/>
    </sheetView>
  </sheetViews>
  <sheetFormatPr defaultRowHeight="14.25"/>
  <cols>
    <col customWidth="1" min="1" max="1" width="14.7109375"/>
    <col bestFit="1" customWidth="1" min="2" max="2" width="11.42578125"/>
    <col customWidth="1" min="3" max="3" width="14.28515625"/>
    <col bestFit="1" customWidth="1" min="4" max="8" width="11.42578125"/>
    <col customWidth="1" min="9" max="9" width="30.125"/>
    <col bestFit="1" customWidth="1" min="10" max="26" width="12.42578125"/>
    <col bestFit="1" customWidth="1" min="27" max="27" width="17.85546875"/>
    <col bestFit="1" customWidth="1" min="28" max="28" width="21.85546875"/>
    <col bestFit="1" customWidth="1" min="29" max="29" width="31.7109375"/>
    <col bestFit="1" customWidth="1" min="30" max="30" width="65.7109375"/>
  </cols>
  <sheetData>
    <row r="1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766</v>
      </c>
      <c r="AA1" t="s">
        <v>767</v>
      </c>
      <c r="AB1" t="s">
        <v>768</v>
      </c>
      <c r="AC1" t="s">
        <v>769</v>
      </c>
      <c r="AD1" t="s">
        <v>770</v>
      </c>
    </row>
    <row r="2">
      <c r="A2" s="3"/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4" t="s">
        <v>771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772</v>
      </c>
      <c r="N2" s="3" t="s">
        <v>12</v>
      </c>
      <c r="O2" s="3" t="s">
        <v>18</v>
      </c>
      <c r="P2" s="3" t="s">
        <v>18</v>
      </c>
      <c r="Q2" s="3" t="s">
        <v>771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19</v>
      </c>
      <c r="X2" s="3" t="s">
        <v>19</v>
      </c>
      <c r="Y2" s="3" t="s">
        <v>19</v>
      </c>
      <c r="Z2" s="3"/>
      <c r="AA2" s="3"/>
      <c r="AB2" s="3"/>
      <c r="AC2" s="3"/>
      <c r="AD2" s="3"/>
    </row>
    <row r="3">
      <c r="A3" s="3" t="s">
        <v>25</v>
      </c>
      <c r="B3" s="3" t="s">
        <v>773</v>
      </c>
      <c r="C3" s="3" t="s">
        <v>774</v>
      </c>
      <c r="D3" s="3" t="s">
        <v>775</v>
      </c>
      <c r="E3" s="3" t="s">
        <v>776</v>
      </c>
      <c r="F3" s="3" t="s">
        <v>777</v>
      </c>
      <c r="G3" s="3" t="s">
        <v>778</v>
      </c>
      <c r="H3" s="3" t="s">
        <v>779</v>
      </c>
      <c r="I3" s="3" t="s">
        <v>780</v>
      </c>
      <c r="J3" s="3" t="s">
        <v>781</v>
      </c>
      <c r="K3" s="3" t="s">
        <v>782</v>
      </c>
      <c r="L3" s="3" t="s">
        <v>783</v>
      </c>
      <c r="M3" s="3" t="s">
        <v>784</v>
      </c>
      <c r="N3" s="3" t="s">
        <v>785</v>
      </c>
      <c r="O3" s="3" t="s">
        <v>786</v>
      </c>
      <c r="P3" s="3" t="s">
        <v>787</v>
      </c>
      <c r="Q3" s="3" t="s">
        <v>788</v>
      </c>
      <c r="R3" s="3" t="s">
        <v>789</v>
      </c>
      <c r="S3" s="3" t="s">
        <v>790</v>
      </c>
      <c r="T3" s="3" t="s">
        <v>791</v>
      </c>
      <c r="U3" s="3" t="s">
        <v>792</v>
      </c>
      <c r="V3" s="3" t="s">
        <v>793</v>
      </c>
      <c r="W3" s="3" t="s">
        <v>794</v>
      </c>
      <c r="X3" s="3" t="s">
        <v>795</v>
      </c>
      <c r="Y3" s="3" t="s">
        <v>796</v>
      </c>
      <c r="Z3" s="3" t="s">
        <v>25</v>
      </c>
      <c r="AA3" s="3" t="s">
        <v>447</v>
      </c>
      <c r="AB3" s="3" t="s">
        <v>46</v>
      </c>
      <c r="AC3" s="3" t="s">
        <v>47</v>
      </c>
      <c r="AD3" s="3" t="s">
        <v>48</v>
      </c>
    </row>
    <row r="4">
      <c r="A4" s="1">
        <v>1</v>
      </c>
      <c r="B4" s="1">
        <v>1372</v>
      </c>
      <c r="C4" s="1">
        <v>9469</v>
      </c>
      <c r="D4" s="1">
        <v>546</v>
      </c>
      <c r="E4" s="1">
        <v>943</v>
      </c>
      <c r="F4" s="1">
        <v>442</v>
      </c>
      <c r="G4" s="1">
        <v>6994</v>
      </c>
      <c r="H4" s="1">
        <v>1191</v>
      </c>
      <c r="I4" s="1">
        <v>1597</v>
      </c>
      <c r="J4" s="1">
        <v>1986</v>
      </c>
      <c r="K4" s="1">
        <v>7998</v>
      </c>
      <c r="L4" s="1">
        <v>1294</v>
      </c>
      <c r="M4" s="1">
        <v>154</v>
      </c>
      <c r="N4" s="1">
        <v>902</v>
      </c>
      <c r="O4" s="1">
        <v>310</v>
      </c>
      <c r="P4" s="1">
        <v>588</v>
      </c>
      <c r="Q4" s="1">
        <v>6261</v>
      </c>
      <c r="R4" s="1">
        <v>9402</v>
      </c>
      <c r="S4" s="1">
        <v>3722</v>
      </c>
      <c r="T4" s="1">
        <v>1690</v>
      </c>
      <c r="U4" s="1">
        <v>1488</v>
      </c>
      <c r="V4" s="1">
        <v>3992</v>
      </c>
      <c r="W4" s="1">
        <v>615</v>
      </c>
      <c r="X4" s="1">
        <v>537</v>
      </c>
      <c r="Y4" s="1">
        <v>260</v>
      </c>
      <c r="Z4" s="3"/>
      <c r="AA4" s="1">
        <v>0</v>
      </c>
      <c r="AB4" s="1">
        <v>0</v>
      </c>
      <c r="AC4" s="3" t="s">
        <v>70</v>
      </c>
      <c r="AD4" s="3" t="s">
        <v>70</v>
      </c>
    </row>
    <row r="5">
      <c r="A5" s="3"/>
      <c r="B5" s="1">
        <v>1372</v>
      </c>
      <c r="C5" s="1">
        <v>9469</v>
      </c>
      <c r="D5" s="1">
        <v>546</v>
      </c>
      <c r="E5" s="1">
        <v>943</v>
      </c>
      <c r="F5" s="1">
        <v>442</v>
      </c>
      <c r="G5" s="1">
        <v>6994</v>
      </c>
      <c r="H5" s="1">
        <v>1191</v>
      </c>
      <c r="I5" s="1">
        <v>1597</v>
      </c>
      <c r="J5" s="1">
        <v>1986</v>
      </c>
      <c r="K5" s="1">
        <v>7998</v>
      </c>
      <c r="L5" s="1">
        <v>1294</v>
      </c>
      <c r="M5" s="1">
        <v>154</v>
      </c>
      <c r="N5" s="1">
        <v>902</v>
      </c>
      <c r="O5" s="1">
        <v>310</v>
      </c>
      <c r="P5" s="1">
        <v>588</v>
      </c>
      <c r="Q5" s="1">
        <v>6261</v>
      </c>
      <c r="R5" s="1">
        <v>9402</v>
      </c>
      <c r="S5" s="1">
        <v>3722</v>
      </c>
      <c r="T5" s="1">
        <v>1690</v>
      </c>
      <c r="U5" s="1">
        <v>1488</v>
      </c>
      <c r="V5" s="1">
        <v>3992</v>
      </c>
      <c r="W5" s="1">
        <v>615</v>
      </c>
      <c r="X5" s="1">
        <v>537</v>
      </c>
      <c r="Y5" s="1">
        <v>260</v>
      </c>
      <c r="Z5" s="3"/>
      <c r="AA5" s="1">
        <v>0</v>
      </c>
      <c r="AB5" s="1">
        <v>0</v>
      </c>
      <c r="AC5" s="1">
        <v>63753</v>
      </c>
      <c r="AD5" s="3" t="s">
        <v>797</v>
      </c>
    </row>
    <row r="6">
      <c r="A6" s="1">
        <v>2</v>
      </c>
      <c r="B6" s="1">
        <v>0</v>
      </c>
      <c r="C6" s="1">
        <v>4</v>
      </c>
      <c r="D6" s="1">
        <v>2</v>
      </c>
      <c r="E6" s="1">
        <v>2</v>
      </c>
      <c r="F6" s="1">
        <v>0</v>
      </c>
      <c r="G6" s="1">
        <v>19</v>
      </c>
      <c r="H6" s="1">
        <v>6</v>
      </c>
      <c r="I6" s="1">
        <v>3</v>
      </c>
      <c r="J6" s="1">
        <v>3</v>
      </c>
      <c r="K6" s="1">
        <v>6</v>
      </c>
      <c r="L6" s="1">
        <v>3</v>
      </c>
      <c r="M6" s="1">
        <v>-154</v>
      </c>
      <c r="N6" s="1">
        <v>25</v>
      </c>
      <c r="O6" s="1">
        <v>21</v>
      </c>
      <c r="P6" s="1">
        <v>12</v>
      </c>
      <c r="Q6" s="1">
        <v>9</v>
      </c>
      <c r="R6" s="1">
        <v>11</v>
      </c>
      <c r="S6" s="1">
        <v>6</v>
      </c>
      <c r="T6" s="1">
        <v>3</v>
      </c>
      <c r="U6" s="1">
        <v>2</v>
      </c>
      <c r="V6" s="1">
        <v>6</v>
      </c>
      <c r="W6" s="1">
        <v>6</v>
      </c>
      <c r="X6" s="1">
        <v>3</v>
      </c>
      <c r="Y6" s="1">
        <v>2</v>
      </c>
      <c r="Z6" s="3"/>
      <c r="AA6" s="1">
        <v>0</v>
      </c>
      <c r="AB6" s="1">
        <v>0</v>
      </c>
      <c r="AC6" s="3"/>
      <c r="AD6" s="3" t="s">
        <v>798</v>
      </c>
    </row>
    <row r="7">
      <c r="A7" s="3"/>
      <c r="B7" s="1">
        <v>1372</v>
      </c>
      <c r="C7" s="1">
        <v>9473</v>
      </c>
      <c r="D7" s="1">
        <v>548</v>
      </c>
      <c r="E7" s="1">
        <v>945</v>
      </c>
      <c r="F7" s="1">
        <v>442</v>
      </c>
      <c r="G7" s="1">
        <v>7013</v>
      </c>
      <c r="H7" s="1">
        <v>1197</v>
      </c>
      <c r="I7" s="1">
        <v>1600</v>
      </c>
      <c r="J7" s="1">
        <v>1989</v>
      </c>
      <c r="K7" s="1">
        <v>8004</v>
      </c>
      <c r="L7" s="1">
        <v>1297</v>
      </c>
      <c r="M7" s="1">
        <v>0</v>
      </c>
      <c r="N7" s="1">
        <v>927</v>
      </c>
      <c r="O7" s="1">
        <v>331</v>
      </c>
      <c r="P7" s="1">
        <v>600</v>
      </c>
      <c r="Q7" s="1">
        <v>6270</v>
      </c>
      <c r="R7" s="1">
        <v>9413</v>
      </c>
      <c r="S7" s="1">
        <v>3728</v>
      </c>
      <c r="T7" s="1">
        <v>1693</v>
      </c>
      <c r="U7" s="1">
        <v>1490</v>
      </c>
      <c r="V7" s="1">
        <v>3998</v>
      </c>
      <c r="W7" s="1">
        <v>621</v>
      </c>
      <c r="X7" s="1">
        <v>540</v>
      </c>
      <c r="Y7" s="1">
        <v>262</v>
      </c>
      <c r="Z7" s="3"/>
      <c r="AA7" s="1">
        <v>0</v>
      </c>
      <c r="AB7" s="1">
        <v>0</v>
      </c>
      <c r="AC7" s="1">
        <v>63753</v>
      </c>
      <c r="AD7" s="3" t="s">
        <v>799</v>
      </c>
    </row>
    <row r="8">
      <c r="A8" s="1">
        <v>3</v>
      </c>
      <c r="B8" s="1">
        <v>13</v>
      </c>
      <c r="C8" s="1">
        <v>38</v>
      </c>
      <c r="D8" s="1">
        <v>5</v>
      </c>
      <c r="E8" s="1">
        <v>4</v>
      </c>
      <c r="F8" s="1">
        <v>4</v>
      </c>
      <c r="G8" s="1">
        <v>35</v>
      </c>
      <c r="H8" s="1">
        <v>0</v>
      </c>
      <c r="I8" s="1">
        <v>1</v>
      </c>
      <c r="J8" s="1">
        <v>2</v>
      </c>
      <c r="K8" s="1">
        <v>8</v>
      </c>
      <c r="L8" s="1">
        <v>0</v>
      </c>
      <c r="M8" s="3"/>
      <c r="N8" s="1">
        <v>5</v>
      </c>
      <c r="O8" s="1">
        <v>2</v>
      </c>
      <c r="P8" s="1">
        <v>10</v>
      </c>
      <c r="Q8" s="1">
        <v>12</v>
      </c>
      <c r="R8" s="1">
        <v>5</v>
      </c>
      <c r="S8" s="1">
        <v>2</v>
      </c>
      <c r="T8" s="1">
        <v>2</v>
      </c>
      <c r="U8" s="1">
        <v>5</v>
      </c>
      <c r="V8" s="1">
        <v>5</v>
      </c>
      <c r="W8" s="1">
        <v>47</v>
      </c>
      <c r="X8" s="1">
        <v>57</v>
      </c>
      <c r="Y8" s="1">
        <v>-262</v>
      </c>
      <c r="Z8" s="3"/>
      <c r="AA8" s="1">
        <v>0</v>
      </c>
      <c r="AB8" s="1">
        <v>0</v>
      </c>
      <c r="AC8" s="3"/>
      <c r="AD8" s="3" t="s">
        <v>800</v>
      </c>
    </row>
    <row r="9">
      <c r="A9" s="3"/>
      <c r="B9" s="1">
        <v>1385</v>
      </c>
      <c r="C9" s="1">
        <v>9511</v>
      </c>
      <c r="D9" s="1">
        <v>553</v>
      </c>
      <c r="E9" s="1">
        <v>949</v>
      </c>
      <c r="F9" s="1">
        <v>446</v>
      </c>
      <c r="G9" s="1">
        <v>7048</v>
      </c>
      <c r="H9" s="1">
        <v>1197</v>
      </c>
      <c r="I9" s="1">
        <v>1601</v>
      </c>
      <c r="J9" s="1">
        <v>1991</v>
      </c>
      <c r="K9" s="1">
        <v>8012</v>
      </c>
      <c r="L9" s="1">
        <v>1297</v>
      </c>
      <c r="M9" s="3"/>
      <c r="N9" s="1">
        <v>932</v>
      </c>
      <c r="O9" s="1">
        <v>333</v>
      </c>
      <c r="P9" s="1">
        <v>610</v>
      </c>
      <c r="Q9" s="1">
        <v>6282</v>
      </c>
      <c r="R9" s="1">
        <v>9418</v>
      </c>
      <c r="S9" s="1">
        <v>3730</v>
      </c>
      <c r="T9" s="1">
        <v>1695</v>
      </c>
      <c r="U9" s="1">
        <v>1495</v>
      </c>
      <c r="V9" s="1">
        <v>4003</v>
      </c>
      <c r="W9" s="1">
        <v>668</v>
      </c>
      <c r="X9" s="1">
        <v>597</v>
      </c>
      <c r="Y9" s="1">
        <v>0</v>
      </c>
      <c r="Z9" s="3"/>
      <c r="AA9" s="1">
        <v>0</v>
      </c>
      <c r="AB9" s="1">
        <v>0</v>
      </c>
      <c r="AC9" s="1">
        <v>63753</v>
      </c>
      <c r="AD9" s="3" t="s">
        <v>801</v>
      </c>
    </row>
    <row r="10">
      <c r="A10" s="1">
        <v>4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3</v>
      </c>
      <c r="H10" s="1">
        <v>1</v>
      </c>
      <c r="I10" s="1">
        <v>0</v>
      </c>
      <c r="J10" s="1">
        <v>1</v>
      </c>
      <c r="K10" s="1">
        <v>2</v>
      </c>
      <c r="L10" s="1">
        <v>43</v>
      </c>
      <c r="M10" s="3"/>
      <c r="N10" s="1">
        <v>0</v>
      </c>
      <c r="O10" s="1">
        <v>-333</v>
      </c>
      <c r="P10" s="1">
        <v>254</v>
      </c>
      <c r="Q10" s="1">
        <v>4</v>
      </c>
      <c r="R10" s="1">
        <v>6</v>
      </c>
      <c r="S10" s="1">
        <v>5</v>
      </c>
      <c r="T10" s="1">
        <v>4</v>
      </c>
      <c r="U10" s="1">
        <v>2</v>
      </c>
      <c r="V10" s="1">
        <v>6</v>
      </c>
      <c r="W10" s="1">
        <v>0</v>
      </c>
      <c r="X10" s="1">
        <v>0</v>
      </c>
      <c r="Y10" s="3"/>
      <c r="Z10" s="3"/>
      <c r="AA10" s="1">
        <v>0</v>
      </c>
      <c r="AB10" s="1">
        <v>0</v>
      </c>
      <c r="AC10" s="3"/>
      <c r="AD10" s="3" t="s">
        <v>802</v>
      </c>
    </row>
    <row r="11">
      <c r="A11" s="3"/>
      <c r="B11" s="1">
        <v>1385</v>
      </c>
      <c r="C11" s="1">
        <v>9512</v>
      </c>
      <c r="D11" s="1">
        <v>553</v>
      </c>
      <c r="E11" s="1">
        <v>950</v>
      </c>
      <c r="F11" s="1">
        <v>446</v>
      </c>
      <c r="G11" s="1">
        <v>7051</v>
      </c>
      <c r="H11" s="1">
        <v>1198</v>
      </c>
      <c r="I11" s="1">
        <v>1601</v>
      </c>
      <c r="J11" s="1">
        <v>1992</v>
      </c>
      <c r="K11" s="1">
        <v>8014</v>
      </c>
      <c r="L11" s="1">
        <v>1340</v>
      </c>
      <c r="M11" s="3"/>
      <c r="N11" s="1">
        <v>932</v>
      </c>
      <c r="O11" s="1">
        <v>0</v>
      </c>
      <c r="P11" s="1">
        <v>864</v>
      </c>
      <c r="Q11" s="1">
        <v>6286</v>
      </c>
      <c r="R11" s="1">
        <v>9424</v>
      </c>
      <c r="S11" s="1">
        <v>3735</v>
      </c>
      <c r="T11" s="1">
        <v>1699</v>
      </c>
      <c r="U11" s="1">
        <v>1497</v>
      </c>
      <c r="V11" s="1">
        <v>4009</v>
      </c>
      <c r="W11" s="1">
        <v>668</v>
      </c>
      <c r="X11" s="1">
        <v>597</v>
      </c>
      <c r="Y11" s="3"/>
      <c r="Z11" s="3"/>
      <c r="AA11" s="1">
        <v>0</v>
      </c>
      <c r="AB11" s="1">
        <v>0</v>
      </c>
      <c r="AC11" s="1">
        <v>63753</v>
      </c>
      <c r="AD11" s="3" t="s">
        <v>803</v>
      </c>
    </row>
    <row r="12">
      <c r="A12" s="1">
        <v>5</v>
      </c>
      <c r="B12" s="1">
        <v>26</v>
      </c>
      <c r="C12" s="1">
        <v>46</v>
      </c>
      <c r="D12" s="1">
        <v>147</v>
      </c>
      <c r="E12" s="1">
        <v>149</v>
      </c>
      <c r="F12" s="1">
        <v>-446</v>
      </c>
      <c r="G12" s="1">
        <v>14</v>
      </c>
      <c r="H12" s="1">
        <v>18</v>
      </c>
      <c r="I12" s="1">
        <v>5</v>
      </c>
      <c r="J12" s="1">
        <v>4</v>
      </c>
      <c r="K12" s="1">
        <v>11</v>
      </c>
      <c r="L12" s="1">
        <v>3</v>
      </c>
      <c r="M12" s="3"/>
      <c r="N12" s="1">
        <v>14</v>
      </c>
      <c r="O12" s="3"/>
      <c r="P12" s="1">
        <v>0</v>
      </c>
      <c r="Q12" s="1">
        <v>4</v>
      </c>
      <c r="R12" s="1">
        <v>0</v>
      </c>
      <c r="S12" s="1">
        <v>0</v>
      </c>
      <c r="T12" s="1">
        <v>0</v>
      </c>
      <c r="U12" s="1">
        <v>0</v>
      </c>
      <c r="V12" s="1">
        <v>4</v>
      </c>
      <c r="W12" s="1">
        <v>1</v>
      </c>
      <c r="X12" s="1">
        <v>0</v>
      </c>
      <c r="Y12" s="3"/>
      <c r="Z12" s="3"/>
      <c r="AA12" s="1">
        <v>0</v>
      </c>
      <c r="AB12" s="1">
        <v>0</v>
      </c>
      <c r="AC12" s="3"/>
      <c r="AD12" s="3" t="s">
        <v>804</v>
      </c>
    </row>
    <row r="13">
      <c r="A13" s="3"/>
      <c r="B13" s="1">
        <v>1411</v>
      </c>
      <c r="C13" s="1">
        <v>9558</v>
      </c>
      <c r="D13" s="1">
        <v>700</v>
      </c>
      <c r="E13" s="1">
        <v>1099</v>
      </c>
      <c r="F13" s="1">
        <v>0</v>
      </c>
      <c r="G13" s="1">
        <v>7065</v>
      </c>
      <c r="H13" s="1">
        <v>1216</v>
      </c>
      <c r="I13" s="1">
        <v>1606</v>
      </c>
      <c r="J13" s="1">
        <v>1996</v>
      </c>
      <c r="K13" s="1">
        <v>8025</v>
      </c>
      <c r="L13" s="1">
        <v>1343</v>
      </c>
      <c r="M13" s="3"/>
      <c r="N13" s="1">
        <v>946</v>
      </c>
      <c r="O13" s="3"/>
      <c r="P13" s="1">
        <v>864</v>
      </c>
      <c r="Q13" s="1">
        <v>6290</v>
      </c>
      <c r="R13" s="1">
        <v>9424</v>
      </c>
      <c r="S13" s="1">
        <v>3735</v>
      </c>
      <c r="T13" s="1">
        <v>1699</v>
      </c>
      <c r="U13" s="1">
        <v>1497</v>
      </c>
      <c r="V13" s="1">
        <v>4013</v>
      </c>
      <c r="W13" s="1">
        <v>669</v>
      </c>
      <c r="X13" s="1">
        <v>597</v>
      </c>
      <c r="Y13" s="3"/>
      <c r="Z13" s="3"/>
      <c r="AA13" s="1">
        <v>0</v>
      </c>
      <c r="AB13" s="1">
        <v>0</v>
      </c>
      <c r="AC13" s="1">
        <v>63753</v>
      </c>
      <c r="AD13" s="3" t="s">
        <v>805</v>
      </c>
    </row>
    <row r="14">
      <c r="A14" s="1">
        <v>6</v>
      </c>
      <c r="B14" s="1">
        <v>31</v>
      </c>
      <c r="C14" s="1">
        <v>122</v>
      </c>
      <c r="D14" s="1">
        <v>16</v>
      </c>
      <c r="E14" s="1">
        <v>35</v>
      </c>
      <c r="F14" s="3"/>
      <c r="G14" s="1">
        <v>82</v>
      </c>
      <c r="H14" s="1">
        <v>1</v>
      </c>
      <c r="I14" s="1">
        <v>0</v>
      </c>
      <c r="J14" s="1">
        <v>3</v>
      </c>
      <c r="K14" s="1">
        <v>46</v>
      </c>
      <c r="L14" s="1">
        <v>6</v>
      </c>
      <c r="M14" s="3"/>
      <c r="N14" s="1">
        <v>14</v>
      </c>
      <c r="O14" s="3"/>
      <c r="P14" s="1">
        <v>2</v>
      </c>
      <c r="Q14" s="1">
        <v>34</v>
      </c>
      <c r="R14" s="1">
        <v>2</v>
      </c>
      <c r="S14" s="1">
        <v>4</v>
      </c>
      <c r="T14" s="1">
        <v>1</v>
      </c>
      <c r="U14" s="1">
        <v>3</v>
      </c>
      <c r="V14" s="1">
        <v>1</v>
      </c>
      <c r="W14" s="1">
        <v>194</v>
      </c>
      <c r="X14" s="1">
        <v>-597</v>
      </c>
      <c r="Y14" s="3"/>
      <c r="Z14" s="3"/>
      <c r="AA14" s="1">
        <v>0</v>
      </c>
      <c r="AB14" s="1">
        <v>0</v>
      </c>
      <c r="AC14" s="3"/>
      <c r="AD14" s="3" t="s">
        <v>806</v>
      </c>
    </row>
    <row r="15">
      <c r="A15" s="3"/>
      <c r="B15" s="1">
        <v>1442</v>
      </c>
      <c r="C15" s="1">
        <v>9680</v>
      </c>
      <c r="D15" s="1">
        <v>716</v>
      </c>
      <c r="E15" s="1">
        <v>1134</v>
      </c>
      <c r="F15" s="3"/>
      <c r="G15" s="1">
        <v>7147</v>
      </c>
      <c r="H15" s="1">
        <v>1217</v>
      </c>
      <c r="I15" s="1">
        <v>1606</v>
      </c>
      <c r="J15" s="1">
        <v>1999</v>
      </c>
      <c r="K15" s="1">
        <v>8071</v>
      </c>
      <c r="L15" s="1">
        <v>1349</v>
      </c>
      <c r="M15" s="3"/>
      <c r="N15" s="1">
        <v>960</v>
      </c>
      <c r="O15" s="3"/>
      <c r="P15" s="1">
        <v>866</v>
      </c>
      <c r="Q15" s="1">
        <v>6324</v>
      </c>
      <c r="R15" s="1">
        <v>9426</v>
      </c>
      <c r="S15" s="1">
        <v>3739</v>
      </c>
      <c r="T15" s="1">
        <v>1700</v>
      </c>
      <c r="U15" s="1">
        <v>1500</v>
      </c>
      <c r="V15" s="1">
        <v>4014</v>
      </c>
      <c r="W15" s="1">
        <v>863</v>
      </c>
      <c r="X15" s="1">
        <v>0</v>
      </c>
      <c r="Y15" s="3"/>
      <c r="Z15" s="3"/>
      <c r="AA15" s="1">
        <v>0</v>
      </c>
      <c r="AB15" s="1">
        <v>0</v>
      </c>
      <c r="AC15" s="1">
        <v>63753</v>
      </c>
      <c r="AD15" s="3" t="s">
        <v>807</v>
      </c>
    </row>
    <row r="16">
      <c r="A16" s="1">
        <v>7</v>
      </c>
      <c r="B16" s="1">
        <v>321</v>
      </c>
      <c r="C16" s="1">
        <v>238</v>
      </c>
      <c r="D16" s="1">
        <v>-716</v>
      </c>
      <c r="E16" s="1">
        <v>45</v>
      </c>
      <c r="F16" s="3"/>
      <c r="G16" s="1">
        <v>13</v>
      </c>
      <c r="H16" s="1">
        <v>4</v>
      </c>
      <c r="I16" s="1">
        <v>9</v>
      </c>
      <c r="J16" s="1">
        <v>5</v>
      </c>
      <c r="K16" s="1">
        <v>16</v>
      </c>
      <c r="L16" s="1">
        <v>20</v>
      </c>
      <c r="M16" s="3"/>
      <c r="N16" s="1">
        <v>13</v>
      </c>
      <c r="O16" s="3"/>
      <c r="P16" s="1">
        <v>2</v>
      </c>
      <c r="Q16" s="1">
        <v>9</v>
      </c>
      <c r="R16" s="1">
        <v>4</v>
      </c>
      <c r="S16" s="1">
        <v>2</v>
      </c>
      <c r="T16" s="1">
        <v>8</v>
      </c>
      <c r="U16" s="1">
        <v>0</v>
      </c>
      <c r="V16" s="1">
        <v>2</v>
      </c>
      <c r="W16" s="1">
        <v>5</v>
      </c>
      <c r="X16" s="3"/>
      <c r="Y16" s="3"/>
      <c r="Z16" s="3"/>
      <c r="AA16" s="1">
        <v>0</v>
      </c>
      <c r="AB16" s="1">
        <v>0</v>
      </c>
      <c r="AC16" s="3"/>
      <c r="AD16" s="3" t="s">
        <v>808</v>
      </c>
    </row>
    <row r="17">
      <c r="A17" s="3"/>
      <c r="B17" s="1">
        <v>1763</v>
      </c>
      <c r="C17" s="1">
        <v>9918</v>
      </c>
      <c r="D17" s="1">
        <v>0</v>
      </c>
      <c r="E17" s="1">
        <v>1179</v>
      </c>
      <c r="F17" s="3"/>
      <c r="G17" s="1">
        <v>7160</v>
      </c>
      <c r="H17" s="1">
        <v>1221</v>
      </c>
      <c r="I17" s="1">
        <v>1615</v>
      </c>
      <c r="J17" s="1">
        <v>2004</v>
      </c>
      <c r="K17" s="1">
        <v>8087</v>
      </c>
      <c r="L17" s="1">
        <v>1369</v>
      </c>
      <c r="M17" s="3"/>
      <c r="N17" s="1">
        <v>973</v>
      </c>
      <c r="O17" s="3"/>
      <c r="P17" s="1">
        <v>868</v>
      </c>
      <c r="Q17" s="1">
        <v>6333</v>
      </c>
      <c r="R17" s="1">
        <v>9430</v>
      </c>
      <c r="S17" s="1">
        <v>3741</v>
      </c>
      <c r="T17" s="1">
        <v>1708</v>
      </c>
      <c r="U17" s="1">
        <v>1500</v>
      </c>
      <c r="V17" s="1">
        <v>4016</v>
      </c>
      <c r="W17" s="1">
        <v>868</v>
      </c>
      <c r="X17" s="3"/>
      <c r="Y17" s="3"/>
      <c r="Z17" s="3"/>
      <c r="AA17" s="1">
        <v>0</v>
      </c>
      <c r="AB17" s="1">
        <v>0</v>
      </c>
      <c r="AC17" s="1">
        <v>63753</v>
      </c>
      <c r="AD17" s="3" t="s">
        <v>809</v>
      </c>
    </row>
    <row r="18">
      <c r="A18" s="1">
        <v>8</v>
      </c>
      <c r="B18" s="1">
        <v>63</v>
      </c>
      <c r="C18" s="1">
        <v>182</v>
      </c>
      <c r="D18" s="3"/>
      <c r="E18" s="1">
        <v>46</v>
      </c>
      <c r="F18" s="3"/>
      <c r="G18" s="1">
        <v>160</v>
      </c>
      <c r="H18" s="1">
        <v>6</v>
      </c>
      <c r="I18" s="1">
        <v>6</v>
      </c>
      <c r="J18" s="1">
        <v>10</v>
      </c>
      <c r="K18" s="1">
        <v>77</v>
      </c>
      <c r="L18" s="1">
        <v>8</v>
      </c>
      <c r="M18" s="3"/>
      <c r="N18" s="1">
        <v>64</v>
      </c>
      <c r="O18" s="3"/>
      <c r="P18" s="1">
        <v>25</v>
      </c>
      <c r="Q18" s="1">
        <v>139</v>
      </c>
      <c r="R18" s="1">
        <v>26</v>
      </c>
      <c r="S18" s="1">
        <v>17</v>
      </c>
      <c r="T18" s="1">
        <v>8</v>
      </c>
      <c r="U18" s="1">
        <v>6</v>
      </c>
      <c r="V18" s="1">
        <v>23</v>
      </c>
      <c r="W18" s="1">
        <v>-868</v>
      </c>
      <c r="X18" s="3"/>
      <c r="Y18" s="3"/>
      <c r="Z18" s="3"/>
      <c r="AA18" s="1">
        <v>2</v>
      </c>
      <c r="AB18" s="1">
        <v>0</v>
      </c>
      <c r="AC18" s="3"/>
      <c r="AD18" s="3" t="s">
        <v>810</v>
      </c>
    </row>
    <row r="19">
      <c r="A19" s="3"/>
      <c r="B19" s="1">
        <v>1826</v>
      </c>
      <c r="C19" s="1">
        <v>10100</v>
      </c>
      <c r="D19" s="3"/>
      <c r="E19" s="1">
        <v>1225</v>
      </c>
      <c r="F19" s="3"/>
      <c r="G19" s="1">
        <v>7320</v>
      </c>
      <c r="H19" s="1">
        <v>1227</v>
      </c>
      <c r="I19" s="1">
        <v>1621</v>
      </c>
      <c r="J19" s="1">
        <v>2014</v>
      </c>
      <c r="K19" s="1">
        <v>8164</v>
      </c>
      <c r="L19" s="1">
        <v>1377</v>
      </c>
      <c r="M19" s="3"/>
      <c r="N19" s="1">
        <v>1037</v>
      </c>
      <c r="O19" s="3"/>
      <c r="P19" s="1">
        <v>893</v>
      </c>
      <c r="Q19" s="1">
        <v>6472</v>
      </c>
      <c r="R19" s="1">
        <v>9456</v>
      </c>
      <c r="S19" s="1">
        <v>3758</v>
      </c>
      <c r="T19" s="1">
        <v>1716</v>
      </c>
      <c r="U19" s="1">
        <v>1506</v>
      </c>
      <c r="V19" s="1">
        <v>4039</v>
      </c>
      <c r="W19" s="1">
        <v>0</v>
      </c>
      <c r="X19" s="3"/>
      <c r="Y19" s="3"/>
      <c r="Z19" s="3"/>
      <c r="AA19" s="1">
        <v>2</v>
      </c>
      <c r="AB19" s="1">
        <v>0</v>
      </c>
      <c r="AC19" s="1">
        <v>63753</v>
      </c>
      <c r="AD19" s="3" t="s">
        <v>811</v>
      </c>
    </row>
    <row r="20">
      <c r="A20" s="1">
        <v>9</v>
      </c>
      <c r="B20" s="1">
        <v>9</v>
      </c>
      <c r="C20" s="1">
        <v>24</v>
      </c>
      <c r="D20" s="3"/>
      <c r="E20" s="1">
        <v>5</v>
      </c>
      <c r="F20" s="3"/>
      <c r="G20" s="1">
        <v>100</v>
      </c>
      <c r="H20" s="1">
        <v>32</v>
      </c>
      <c r="I20" s="1">
        <v>31</v>
      </c>
      <c r="J20" s="1">
        <v>33</v>
      </c>
      <c r="K20" s="1">
        <v>54</v>
      </c>
      <c r="L20" s="1">
        <v>27</v>
      </c>
      <c r="M20" s="3"/>
      <c r="N20" s="1">
        <v>123</v>
      </c>
      <c r="O20" s="3"/>
      <c r="P20" s="1">
        <v>-893</v>
      </c>
      <c r="Q20" s="1">
        <v>128</v>
      </c>
      <c r="R20" s="1">
        <v>95</v>
      </c>
      <c r="S20" s="1">
        <v>61</v>
      </c>
      <c r="T20" s="1">
        <v>53</v>
      </c>
      <c r="U20" s="1">
        <v>39</v>
      </c>
      <c r="V20" s="1">
        <v>57</v>
      </c>
      <c r="W20" s="3"/>
      <c r="X20" s="3"/>
      <c r="Y20" s="3"/>
      <c r="Z20" s="3"/>
      <c r="AA20" s="1">
        <v>22</v>
      </c>
      <c r="AB20" s="1">
        <v>0</v>
      </c>
      <c r="AC20" s="3"/>
      <c r="AD20" s="3" t="s">
        <v>812</v>
      </c>
    </row>
    <row r="21">
      <c r="A21" s="3"/>
      <c r="B21" s="1">
        <v>1835</v>
      </c>
      <c r="C21" s="1">
        <v>10124</v>
      </c>
      <c r="D21" s="3"/>
      <c r="E21" s="1">
        <v>1230</v>
      </c>
      <c r="F21" s="3"/>
      <c r="G21" s="1">
        <v>7420</v>
      </c>
      <c r="H21" s="1">
        <v>1259</v>
      </c>
      <c r="I21" s="1">
        <v>1652</v>
      </c>
      <c r="J21" s="1">
        <v>2047</v>
      </c>
      <c r="K21" s="1">
        <v>8218</v>
      </c>
      <c r="L21" s="1">
        <v>1404</v>
      </c>
      <c r="M21" s="3"/>
      <c r="N21" s="1">
        <v>1160</v>
      </c>
      <c r="O21" s="3"/>
      <c r="P21" s="1">
        <v>0</v>
      </c>
      <c r="Q21" s="1">
        <v>6600</v>
      </c>
      <c r="R21" s="1">
        <v>9551</v>
      </c>
      <c r="S21" s="1">
        <v>3819</v>
      </c>
      <c r="T21" s="1">
        <v>1769</v>
      </c>
      <c r="U21" s="1">
        <v>1545</v>
      </c>
      <c r="V21" s="1">
        <v>4096</v>
      </c>
      <c r="W21" s="3"/>
      <c r="X21" s="3"/>
      <c r="Y21" s="3"/>
      <c r="Z21" s="3"/>
      <c r="AA21" s="1">
        <v>24</v>
      </c>
      <c r="AB21" s="1">
        <v>0</v>
      </c>
      <c r="AC21" s="1">
        <v>63753</v>
      </c>
      <c r="AD21" s="3" t="s">
        <v>813</v>
      </c>
    </row>
    <row r="22">
      <c r="A22" s="1">
        <v>10</v>
      </c>
      <c r="B22" s="1">
        <v>79</v>
      </c>
      <c r="C22" s="1">
        <v>218</v>
      </c>
      <c r="D22" s="3"/>
      <c r="E22" s="1">
        <v>91</v>
      </c>
      <c r="F22" s="3"/>
      <c r="G22" s="1">
        <v>162</v>
      </c>
      <c r="H22" s="1">
        <v>29</v>
      </c>
      <c r="I22" s="1">
        <v>23</v>
      </c>
      <c r="J22" s="1">
        <v>30</v>
      </c>
      <c r="K22" s="1">
        <v>89</v>
      </c>
      <c r="L22" s="1">
        <v>42</v>
      </c>
      <c r="M22" s="3"/>
      <c r="N22" s="1">
        <v>-1160</v>
      </c>
      <c r="O22" s="3"/>
      <c r="P22" s="3"/>
      <c r="Q22" s="1">
        <v>180</v>
      </c>
      <c r="R22" s="1">
        <v>46</v>
      </c>
      <c r="S22" s="1">
        <v>30</v>
      </c>
      <c r="T22" s="1">
        <v>23</v>
      </c>
      <c r="U22" s="1">
        <v>19</v>
      </c>
      <c r="V22" s="1">
        <v>54</v>
      </c>
      <c r="W22" s="3"/>
      <c r="X22" s="3"/>
      <c r="Y22" s="3"/>
      <c r="Z22" s="3"/>
      <c r="AA22" s="1">
        <v>45</v>
      </c>
      <c r="AB22" s="1">
        <v>0</v>
      </c>
      <c r="AC22" s="3"/>
      <c r="AD22" s="3" t="s">
        <v>814</v>
      </c>
    </row>
    <row r="23">
      <c r="A23" s="3"/>
      <c r="B23" s="1">
        <v>1914</v>
      </c>
      <c r="C23" s="1">
        <v>10342</v>
      </c>
      <c r="D23" s="3"/>
      <c r="E23" s="1">
        <v>1321</v>
      </c>
      <c r="F23" s="3"/>
      <c r="G23" s="1">
        <v>7582</v>
      </c>
      <c r="H23" s="1">
        <v>1288</v>
      </c>
      <c r="I23" s="1">
        <v>1675</v>
      </c>
      <c r="J23" s="1">
        <v>2077</v>
      </c>
      <c r="K23" s="1">
        <v>8307</v>
      </c>
      <c r="L23" s="1">
        <v>1446</v>
      </c>
      <c r="M23" s="3"/>
      <c r="N23" s="1">
        <v>0</v>
      </c>
      <c r="O23" s="3"/>
      <c r="P23" s="3"/>
      <c r="Q23" s="1">
        <v>6780</v>
      </c>
      <c r="R23" s="1">
        <v>9597</v>
      </c>
      <c r="S23" s="1">
        <v>3849</v>
      </c>
      <c r="T23" s="1">
        <v>1792</v>
      </c>
      <c r="U23" s="1">
        <v>1564</v>
      </c>
      <c r="V23" s="1">
        <v>4150</v>
      </c>
      <c r="W23" s="3"/>
      <c r="X23" s="3"/>
      <c r="Y23" s="3"/>
      <c r="Z23" s="3"/>
      <c r="AA23" s="1">
        <v>69</v>
      </c>
      <c r="AB23" s="1">
        <v>0</v>
      </c>
      <c r="AC23" s="1">
        <v>63753</v>
      </c>
      <c r="AD23" s="3" t="s">
        <v>815</v>
      </c>
    </row>
    <row r="24">
      <c r="A24" s="1">
        <v>11</v>
      </c>
      <c r="B24" s="1">
        <v>8</v>
      </c>
      <c r="C24" s="1">
        <v>15</v>
      </c>
      <c r="D24" s="3"/>
      <c r="E24" s="1">
        <v>11</v>
      </c>
      <c r="F24" s="3"/>
      <c r="G24" s="1">
        <v>28</v>
      </c>
      <c r="H24" s="1">
        <v>-1288</v>
      </c>
      <c r="I24" s="1">
        <v>132</v>
      </c>
      <c r="J24" s="1">
        <v>374</v>
      </c>
      <c r="K24" s="1">
        <v>347</v>
      </c>
      <c r="L24" s="1">
        <v>305</v>
      </c>
      <c r="M24" s="3"/>
      <c r="N24" s="3"/>
      <c r="O24" s="3"/>
      <c r="P24" s="3"/>
      <c r="Q24" s="1">
        <v>33</v>
      </c>
      <c r="R24" s="1">
        <v>8</v>
      </c>
      <c r="S24" s="1">
        <v>3</v>
      </c>
      <c r="T24" s="1">
        <v>3</v>
      </c>
      <c r="U24" s="1">
        <v>1</v>
      </c>
      <c r="V24" s="1">
        <v>19</v>
      </c>
      <c r="W24" s="3"/>
      <c r="X24" s="3"/>
      <c r="Y24" s="3"/>
      <c r="Z24" s="3"/>
      <c r="AA24" s="1">
        <v>1</v>
      </c>
      <c r="AB24" s="1">
        <v>0</v>
      </c>
      <c r="AC24" s="3"/>
      <c r="AD24" s="3" t="s">
        <v>816</v>
      </c>
    </row>
    <row r="25">
      <c r="A25" s="3"/>
      <c r="B25" s="1">
        <v>1922</v>
      </c>
      <c r="C25" s="1">
        <v>10357</v>
      </c>
      <c r="D25" s="3"/>
      <c r="E25" s="1">
        <v>1332</v>
      </c>
      <c r="F25" s="3"/>
      <c r="G25" s="1">
        <v>7610</v>
      </c>
      <c r="H25" s="1">
        <v>0</v>
      </c>
      <c r="I25" s="1">
        <v>1807</v>
      </c>
      <c r="J25" s="1">
        <v>2451</v>
      </c>
      <c r="K25" s="1">
        <v>8654</v>
      </c>
      <c r="L25" s="1">
        <v>1751</v>
      </c>
      <c r="M25" s="3"/>
      <c r="N25" s="3"/>
      <c r="O25" s="3"/>
      <c r="P25" s="3"/>
      <c r="Q25" s="1">
        <v>6813</v>
      </c>
      <c r="R25" s="1">
        <v>9605</v>
      </c>
      <c r="S25" s="1">
        <v>3852</v>
      </c>
      <c r="T25" s="1">
        <v>1795</v>
      </c>
      <c r="U25" s="1">
        <v>1565</v>
      </c>
      <c r="V25" s="1">
        <v>4169</v>
      </c>
      <c r="W25" s="3"/>
      <c r="X25" s="3"/>
      <c r="Y25" s="3"/>
      <c r="Z25" s="3"/>
      <c r="AA25" s="1">
        <v>70</v>
      </c>
      <c r="AB25" s="1">
        <v>0</v>
      </c>
      <c r="AC25" s="1">
        <v>63753</v>
      </c>
      <c r="AD25" s="3" t="s">
        <v>817</v>
      </c>
    </row>
    <row r="26">
      <c r="A26" s="1">
        <v>12</v>
      </c>
      <c r="B26" s="1">
        <v>382</v>
      </c>
      <c r="C26" s="1">
        <v>713</v>
      </c>
      <c r="D26" s="3"/>
      <c r="E26" s="1">
        <v>-1332</v>
      </c>
      <c r="F26" s="3"/>
      <c r="G26" s="1">
        <v>43</v>
      </c>
      <c r="H26" s="3"/>
      <c r="I26" s="1">
        <v>22</v>
      </c>
      <c r="J26" s="1">
        <v>29</v>
      </c>
      <c r="K26" s="1">
        <v>58</v>
      </c>
      <c r="L26" s="1">
        <v>14</v>
      </c>
      <c r="M26" s="3"/>
      <c r="N26" s="3"/>
      <c r="O26" s="3"/>
      <c r="P26" s="3"/>
      <c r="Q26" s="1">
        <v>29</v>
      </c>
      <c r="R26" s="1">
        <v>8</v>
      </c>
      <c r="S26" s="1">
        <v>9</v>
      </c>
      <c r="T26" s="1">
        <v>3</v>
      </c>
      <c r="U26" s="1">
        <v>4</v>
      </c>
      <c r="V26" s="1">
        <v>13</v>
      </c>
      <c r="W26" s="3"/>
      <c r="X26" s="3"/>
      <c r="Y26" s="3"/>
      <c r="Z26" s="3"/>
      <c r="AA26" s="1">
        <v>5</v>
      </c>
      <c r="AB26" s="1">
        <v>0</v>
      </c>
      <c r="AC26" s="3"/>
      <c r="AD26" s="3" t="s">
        <v>818</v>
      </c>
    </row>
    <row r="27">
      <c r="A27" s="3"/>
      <c r="B27" s="1">
        <v>2304</v>
      </c>
      <c r="C27" s="1">
        <v>11070</v>
      </c>
      <c r="D27" s="3"/>
      <c r="E27" s="1">
        <v>0</v>
      </c>
      <c r="F27" s="3"/>
      <c r="G27" s="1">
        <v>7653</v>
      </c>
      <c r="H27" s="3"/>
      <c r="I27" s="1">
        <v>1829</v>
      </c>
      <c r="J27" s="1">
        <v>2480</v>
      </c>
      <c r="K27" s="1">
        <v>8712</v>
      </c>
      <c r="L27" s="1">
        <v>1765</v>
      </c>
      <c r="M27" s="3"/>
      <c r="N27" s="3"/>
      <c r="O27" s="3"/>
      <c r="P27" s="3"/>
      <c r="Q27" s="1">
        <v>6842</v>
      </c>
      <c r="R27" s="1">
        <v>9613</v>
      </c>
      <c r="S27" s="1">
        <v>3861</v>
      </c>
      <c r="T27" s="1">
        <v>1798</v>
      </c>
      <c r="U27" s="1">
        <v>1569</v>
      </c>
      <c r="V27" s="1">
        <v>4182</v>
      </c>
      <c r="W27" s="3"/>
      <c r="X27" s="3"/>
      <c r="Y27" s="3"/>
      <c r="Z27" s="3"/>
      <c r="AA27" s="1">
        <v>75</v>
      </c>
      <c r="AB27" s="1">
        <v>0</v>
      </c>
      <c r="AC27" s="1">
        <v>63753</v>
      </c>
      <c r="AD27" s="3" t="s">
        <v>819</v>
      </c>
    </row>
    <row r="28">
      <c r="A28" s="1">
        <v>13</v>
      </c>
      <c r="B28" s="1">
        <v>394</v>
      </c>
      <c r="C28" s="1">
        <v>-444</v>
      </c>
      <c r="D28" s="3"/>
      <c r="E28" s="3"/>
      <c r="F28" s="3"/>
      <c r="G28" s="1">
        <v>13</v>
      </c>
      <c r="H28" s="3"/>
      <c r="I28" s="1">
        <v>0</v>
      </c>
      <c r="J28" s="1">
        <v>1</v>
      </c>
      <c r="K28" s="1">
        <v>17</v>
      </c>
      <c r="L28" s="1">
        <v>0</v>
      </c>
      <c r="M28" s="3"/>
      <c r="N28" s="3"/>
      <c r="O28" s="3"/>
      <c r="P28" s="3"/>
      <c r="Q28" s="1">
        <v>6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3"/>
      <c r="X28" s="3"/>
      <c r="Y28" s="3"/>
      <c r="Z28" s="3"/>
      <c r="AA28" s="1">
        <v>7</v>
      </c>
      <c r="AB28" s="1">
        <v>4</v>
      </c>
      <c r="AC28" s="3"/>
      <c r="AD28" s="3" t="s">
        <v>820</v>
      </c>
    </row>
    <row r="29">
      <c r="A29" s="3"/>
      <c r="B29" s="1">
        <v>2698</v>
      </c>
      <c r="C29" s="1">
        <v>10626</v>
      </c>
      <c r="D29" s="3"/>
      <c r="E29" s="3"/>
      <c r="F29" s="3"/>
      <c r="G29" s="1">
        <v>7666</v>
      </c>
      <c r="H29" s="3"/>
      <c r="I29" s="1">
        <v>1829</v>
      </c>
      <c r="J29" s="1">
        <v>2481</v>
      </c>
      <c r="K29" s="1">
        <v>8729</v>
      </c>
      <c r="L29" s="1">
        <v>1765</v>
      </c>
      <c r="M29" s="3"/>
      <c r="N29" s="3"/>
      <c r="O29" s="3"/>
      <c r="P29" s="3"/>
      <c r="Q29" s="1">
        <v>6848</v>
      </c>
      <c r="R29" s="1">
        <v>9614</v>
      </c>
      <c r="S29" s="1">
        <v>3861</v>
      </c>
      <c r="T29" s="1">
        <v>1798</v>
      </c>
      <c r="U29" s="1">
        <v>1569</v>
      </c>
      <c r="V29" s="1">
        <v>4183</v>
      </c>
      <c r="W29" s="3"/>
      <c r="X29" s="3"/>
      <c r="Y29" s="3"/>
      <c r="Z29" s="3"/>
      <c r="AA29" s="1">
        <v>82</v>
      </c>
      <c r="AB29" s="1">
        <v>4</v>
      </c>
      <c r="AC29" s="1">
        <v>63753</v>
      </c>
      <c r="AD29" s="3" t="s">
        <v>821</v>
      </c>
    </row>
    <row r="30">
      <c r="A30" s="1">
        <v>14</v>
      </c>
      <c r="B30" s="1">
        <v>7</v>
      </c>
      <c r="C30" s="3"/>
      <c r="D30" s="3"/>
      <c r="E30" s="3"/>
      <c r="F30" s="3"/>
      <c r="G30" s="1">
        <v>26</v>
      </c>
      <c r="H30" s="3"/>
      <c r="I30" s="1">
        <v>20</v>
      </c>
      <c r="J30" s="1">
        <v>10</v>
      </c>
      <c r="K30" s="1">
        <v>12</v>
      </c>
      <c r="L30" s="1">
        <v>2</v>
      </c>
      <c r="M30" s="3"/>
      <c r="N30" s="3"/>
      <c r="O30" s="3"/>
      <c r="P30" s="3"/>
      <c r="Q30" s="1">
        <v>42</v>
      </c>
      <c r="R30" s="1">
        <v>302</v>
      </c>
      <c r="S30" s="1">
        <v>470</v>
      </c>
      <c r="T30" s="1">
        <v>255</v>
      </c>
      <c r="U30" s="1">
        <v>-1569</v>
      </c>
      <c r="V30" s="1">
        <v>420</v>
      </c>
      <c r="W30" s="3"/>
      <c r="X30" s="3"/>
      <c r="Y30" s="3"/>
      <c r="Z30" s="3"/>
      <c r="AA30" s="1">
        <v>3</v>
      </c>
      <c r="AB30" s="1">
        <v>0</v>
      </c>
      <c r="AC30" s="3"/>
      <c r="AD30" s="3" t="s">
        <v>822</v>
      </c>
    </row>
    <row r="31">
      <c r="A31" s="3"/>
      <c r="B31" s="1">
        <v>2705</v>
      </c>
      <c r="C31" s="1">
        <v>10626</v>
      </c>
      <c r="D31" s="3"/>
      <c r="E31" s="3"/>
      <c r="F31" s="3"/>
      <c r="G31" s="1">
        <v>7692</v>
      </c>
      <c r="H31" s="3"/>
      <c r="I31" s="1">
        <v>1849</v>
      </c>
      <c r="J31" s="1">
        <v>2491</v>
      </c>
      <c r="K31" s="1">
        <v>8741</v>
      </c>
      <c r="L31" s="1">
        <v>1767</v>
      </c>
      <c r="M31" s="3"/>
      <c r="N31" s="3"/>
      <c r="O31" s="3"/>
      <c r="P31" s="3"/>
      <c r="Q31" s="1">
        <v>6890</v>
      </c>
      <c r="R31" s="1">
        <v>9916</v>
      </c>
      <c r="S31" s="1">
        <v>4331</v>
      </c>
      <c r="T31" s="1">
        <v>2053</v>
      </c>
      <c r="U31" s="1">
        <v>0</v>
      </c>
      <c r="V31" s="1">
        <v>4603</v>
      </c>
      <c r="W31" s="3"/>
      <c r="X31" s="3"/>
      <c r="Y31" s="3"/>
      <c r="Z31" s="3"/>
      <c r="AA31" s="1">
        <v>85</v>
      </c>
      <c r="AB31" s="1">
        <v>4</v>
      </c>
      <c r="AC31" s="1">
        <v>63753</v>
      </c>
      <c r="AD31" s="3" t="s">
        <v>823</v>
      </c>
    </row>
    <row r="32">
      <c r="A32" s="3" t="s">
        <v>824</v>
      </c>
      <c r="B32" s="1">
        <v>24</v>
      </c>
      <c r="C32" s="3"/>
      <c r="D32" s="3"/>
      <c r="E32" s="3"/>
      <c r="F32" s="3"/>
      <c r="G32" s="1">
        <v>46</v>
      </c>
      <c r="H32" s="3"/>
      <c r="I32" s="1">
        <v>527</v>
      </c>
      <c r="J32" s="1">
        <v>270</v>
      </c>
      <c r="K32" s="1">
        <v>763</v>
      </c>
      <c r="L32" s="1">
        <v>-1767</v>
      </c>
      <c r="M32" s="3"/>
      <c r="N32" s="3"/>
      <c r="O32" s="3"/>
      <c r="P32" s="3"/>
      <c r="Q32" s="1">
        <v>52</v>
      </c>
      <c r="R32" s="1">
        <v>16</v>
      </c>
      <c r="S32" s="1">
        <v>9</v>
      </c>
      <c r="T32" s="1">
        <v>21</v>
      </c>
      <c r="U32" s="3"/>
      <c r="V32" s="1">
        <v>20</v>
      </c>
      <c r="W32" s="3"/>
      <c r="X32" s="3"/>
      <c r="Y32" s="3"/>
      <c r="Z32" s="3"/>
      <c r="AA32" s="1">
        <v>19</v>
      </c>
      <c r="AB32" s="1">
        <v>0</v>
      </c>
      <c r="AC32" s="3"/>
      <c r="AD32" s="3" t="s">
        <v>825</v>
      </c>
    </row>
    <row r="33">
      <c r="A33" s="3"/>
      <c r="B33" s="1">
        <v>2729</v>
      </c>
      <c r="C33" s="1">
        <v>10626</v>
      </c>
      <c r="D33" s="3"/>
      <c r="E33" s="3"/>
      <c r="F33" s="3"/>
      <c r="G33" s="1">
        <v>7738</v>
      </c>
      <c r="H33" s="3"/>
      <c r="I33" s="1">
        <v>2376</v>
      </c>
      <c r="J33" s="1">
        <v>2761</v>
      </c>
      <c r="K33" s="1">
        <v>9504</v>
      </c>
      <c r="L33" s="1">
        <v>0</v>
      </c>
      <c r="M33" s="3"/>
      <c r="N33" s="3"/>
      <c r="O33" s="3"/>
      <c r="P33" s="3"/>
      <c r="Q33" s="1">
        <v>6942</v>
      </c>
      <c r="R33" s="1">
        <v>9932</v>
      </c>
      <c r="S33" s="1">
        <v>4340</v>
      </c>
      <c r="T33" s="1">
        <v>2074</v>
      </c>
      <c r="U33" s="3"/>
      <c r="V33" s="1">
        <v>4623</v>
      </c>
      <c r="W33" s="3"/>
      <c r="X33" s="3"/>
      <c r="Y33" s="3"/>
      <c r="Z33" s="3"/>
      <c r="AA33" s="1">
        <v>104</v>
      </c>
      <c r="AB33" s="1">
        <v>4</v>
      </c>
      <c r="AC33" s="1">
        <v>63753</v>
      </c>
      <c r="AD33" s="3" t="s">
        <v>826</v>
      </c>
    </row>
    <row r="34">
      <c r="A34" s="1">
        <v>17</v>
      </c>
      <c r="B34" s="1">
        <v>8</v>
      </c>
      <c r="C34" s="3"/>
      <c r="D34" s="3"/>
      <c r="E34" s="3"/>
      <c r="F34" s="3"/>
      <c r="G34" s="1">
        <v>40</v>
      </c>
      <c r="H34" s="3"/>
      <c r="I34" s="1">
        <v>33</v>
      </c>
      <c r="J34" s="1">
        <v>21</v>
      </c>
      <c r="K34" s="1">
        <v>19</v>
      </c>
      <c r="L34" s="3"/>
      <c r="M34" s="3"/>
      <c r="N34" s="3"/>
      <c r="O34" s="3"/>
      <c r="P34" s="3"/>
      <c r="Q34" s="1">
        <v>51</v>
      </c>
      <c r="R34" s="1">
        <v>749</v>
      </c>
      <c r="S34" s="1">
        <v>499</v>
      </c>
      <c r="T34" s="1">
        <v>-2074</v>
      </c>
      <c r="U34" s="3"/>
      <c r="V34" s="1">
        <v>633</v>
      </c>
      <c r="W34" s="3"/>
      <c r="X34" s="3"/>
      <c r="Y34" s="3"/>
      <c r="Z34" s="3"/>
      <c r="AA34" s="1">
        <v>21</v>
      </c>
      <c r="AB34" s="1">
        <v>0</v>
      </c>
      <c r="AC34" s="3"/>
      <c r="AD34" s="3" t="s">
        <v>827</v>
      </c>
    </row>
    <row r="35">
      <c r="A35" s="3"/>
      <c r="B35" s="1">
        <v>2737</v>
      </c>
      <c r="C35" s="1">
        <v>10626</v>
      </c>
      <c r="D35" s="3"/>
      <c r="E35" s="3"/>
      <c r="F35" s="3"/>
      <c r="G35" s="1">
        <v>7778</v>
      </c>
      <c r="H35" s="3"/>
      <c r="I35" s="1">
        <v>2409</v>
      </c>
      <c r="J35" s="1">
        <v>2782</v>
      </c>
      <c r="K35" s="1">
        <v>9523</v>
      </c>
      <c r="L35" s="3"/>
      <c r="M35" s="3"/>
      <c r="N35" s="3"/>
      <c r="O35" s="3"/>
      <c r="P35" s="3"/>
      <c r="Q35" s="1">
        <v>6993</v>
      </c>
      <c r="R35" s="1">
        <v>10681</v>
      </c>
      <c r="S35" s="1">
        <v>4839</v>
      </c>
      <c r="T35" s="1">
        <v>0</v>
      </c>
      <c r="U35" s="3"/>
      <c r="V35" s="1">
        <v>5256</v>
      </c>
      <c r="W35" s="3"/>
      <c r="X35" s="3"/>
      <c r="Y35" s="3"/>
      <c r="Z35" s="3"/>
      <c r="AA35" s="1">
        <v>125</v>
      </c>
      <c r="AB35" s="1">
        <v>4</v>
      </c>
      <c r="AC35" s="1">
        <v>63753</v>
      </c>
      <c r="AD35" s="3" t="s">
        <v>828</v>
      </c>
    </row>
    <row r="36">
      <c r="A36" s="1">
        <v>18</v>
      </c>
      <c r="B36" s="1">
        <v>0</v>
      </c>
      <c r="C36" s="3"/>
      <c r="D36" s="3"/>
      <c r="E36" s="3"/>
      <c r="F36" s="3"/>
      <c r="G36" s="1">
        <v>0</v>
      </c>
      <c r="H36" s="3"/>
      <c r="I36" s="1">
        <v>0</v>
      </c>
      <c r="J36" s="1">
        <v>0</v>
      </c>
      <c r="K36" s="1">
        <v>0</v>
      </c>
      <c r="L36" s="3"/>
      <c r="M36" s="3"/>
      <c r="N36" s="3"/>
      <c r="O36" s="3"/>
      <c r="P36" s="3"/>
      <c r="Q36" s="1">
        <v>0</v>
      </c>
      <c r="R36" s="1">
        <v>-55</v>
      </c>
      <c r="S36" s="1">
        <v>32</v>
      </c>
      <c r="T36" s="3"/>
      <c r="U36" s="3"/>
      <c r="V36" s="1">
        <v>17</v>
      </c>
      <c r="W36" s="3"/>
      <c r="X36" s="3"/>
      <c r="Y36" s="3"/>
      <c r="Z36" s="3"/>
      <c r="AA36" s="1">
        <v>0</v>
      </c>
      <c r="AB36" s="1">
        <v>6</v>
      </c>
      <c r="AC36" s="3"/>
      <c r="AD36" s="3" t="s">
        <v>829</v>
      </c>
    </row>
    <row r="37">
      <c r="A37" s="3"/>
      <c r="B37" s="1">
        <v>2737</v>
      </c>
      <c r="C37" s="1">
        <v>10626</v>
      </c>
      <c r="D37" s="3"/>
      <c r="E37" s="3"/>
      <c r="F37" s="3"/>
      <c r="G37" s="1">
        <v>7778</v>
      </c>
      <c r="H37" s="3"/>
      <c r="I37" s="1">
        <v>2409</v>
      </c>
      <c r="J37" s="1">
        <v>2782</v>
      </c>
      <c r="K37" s="1">
        <v>9523</v>
      </c>
      <c r="L37" s="3"/>
      <c r="M37" s="3"/>
      <c r="N37" s="3"/>
      <c r="O37" s="3"/>
      <c r="P37" s="3"/>
      <c r="Q37" s="1">
        <v>6993</v>
      </c>
      <c r="R37" s="1">
        <v>10626</v>
      </c>
      <c r="S37" s="1">
        <v>4871</v>
      </c>
      <c r="T37" s="3"/>
      <c r="U37" s="3"/>
      <c r="V37" s="1">
        <v>5273</v>
      </c>
      <c r="W37" s="3"/>
      <c r="X37" s="3"/>
      <c r="Y37" s="3"/>
      <c r="Z37" s="3"/>
      <c r="AA37" s="1">
        <v>125</v>
      </c>
      <c r="AB37" s="1">
        <v>10</v>
      </c>
      <c r="AC37" s="1">
        <v>63753</v>
      </c>
      <c r="AD37" s="3" t="s">
        <v>830</v>
      </c>
    </row>
    <row r="38">
      <c r="A38" s="3" t="s">
        <v>596</v>
      </c>
      <c r="B38" s="1">
        <v>24</v>
      </c>
      <c r="C38" s="3"/>
      <c r="D38" s="3"/>
      <c r="E38" s="3"/>
      <c r="F38" s="3"/>
      <c r="G38" s="1">
        <v>64</v>
      </c>
      <c r="H38" s="3"/>
      <c r="I38" s="1">
        <v>-2409</v>
      </c>
      <c r="J38" s="1">
        <v>1224</v>
      </c>
      <c r="K38" s="1">
        <v>911</v>
      </c>
      <c r="L38" s="3"/>
      <c r="M38" s="3"/>
      <c r="N38" s="3"/>
      <c r="O38" s="3"/>
      <c r="P38" s="3"/>
      <c r="Q38" s="1">
        <v>79</v>
      </c>
      <c r="R38" s="3"/>
      <c r="S38" s="1">
        <v>25</v>
      </c>
      <c r="T38" s="3"/>
      <c r="U38" s="3"/>
      <c r="V38" s="1">
        <v>43</v>
      </c>
      <c r="W38" s="3"/>
      <c r="X38" s="3"/>
      <c r="Y38" s="3"/>
      <c r="Z38" s="3"/>
      <c r="AA38" s="1">
        <v>39</v>
      </c>
      <c r="AB38" s="1">
        <v>0</v>
      </c>
      <c r="AC38" s="3"/>
      <c r="AD38" s="3" t="s">
        <v>831</v>
      </c>
    </row>
    <row r="39">
      <c r="A39" s="1">
        <v>22</v>
      </c>
      <c r="B39" s="1">
        <v>2761</v>
      </c>
      <c r="C39" s="1">
        <v>10626</v>
      </c>
      <c r="D39" s="3"/>
      <c r="E39" s="3"/>
      <c r="F39" s="3"/>
      <c r="G39" s="1">
        <v>7842</v>
      </c>
      <c r="H39" s="3"/>
      <c r="I39" s="1">
        <v>0</v>
      </c>
      <c r="J39" s="1">
        <v>4006</v>
      </c>
      <c r="K39" s="1">
        <v>10434</v>
      </c>
      <c r="L39" s="3"/>
      <c r="M39" s="3"/>
      <c r="N39" s="3"/>
      <c r="O39" s="3"/>
      <c r="P39" s="3"/>
      <c r="Q39" s="1">
        <v>7072</v>
      </c>
      <c r="R39" s="1">
        <v>10626</v>
      </c>
      <c r="S39" s="1">
        <v>4896</v>
      </c>
      <c r="T39" s="3"/>
      <c r="U39" s="3"/>
      <c r="V39" s="1">
        <v>5316</v>
      </c>
      <c r="W39" s="3"/>
      <c r="X39" s="3"/>
      <c r="Y39" s="3"/>
      <c r="Z39" s="3"/>
      <c r="AA39" s="1">
        <v>164</v>
      </c>
      <c r="AB39" s="1">
        <v>10</v>
      </c>
      <c r="AC39" s="1">
        <v>63753</v>
      </c>
      <c r="AD39" s="3" t="s">
        <v>832</v>
      </c>
    </row>
    <row r="40">
      <c r="A40" s="3"/>
      <c r="B40" s="1">
        <v>-2367</v>
      </c>
      <c r="C40" s="3"/>
      <c r="D40" s="3"/>
      <c r="E40" s="3"/>
      <c r="F40" s="3"/>
      <c r="G40" s="1">
        <v>643</v>
      </c>
      <c r="H40" s="3"/>
      <c r="I40" s="3"/>
      <c r="J40" s="1">
        <v>146</v>
      </c>
      <c r="K40" s="1">
        <v>634</v>
      </c>
      <c r="L40" s="3"/>
      <c r="M40" s="3"/>
      <c r="N40" s="3"/>
      <c r="O40" s="3"/>
      <c r="P40" s="3"/>
      <c r="Q40" s="1">
        <v>420</v>
      </c>
      <c r="R40" s="3"/>
      <c r="S40" s="1">
        <v>53</v>
      </c>
      <c r="T40" s="3"/>
      <c r="U40" s="3"/>
      <c r="V40" s="1">
        <v>46</v>
      </c>
      <c r="W40" s="3"/>
      <c r="X40" s="3"/>
      <c r="Y40" s="3"/>
      <c r="Z40" s="3"/>
      <c r="AA40" s="1">
        <v>425</v>
      </c>
      <c r="AB40" s="1">
        <v>0</v>
      </c>
      <c r="AC40" s="3"/>
      <c r="AD40" s="3"/>
    </row>
    <row r="41">
      <c r="A41" s="3" t="s">
        <v>833</v>
      </c>
      <c r="B41" s="1">
        <v>394</v>
      </c>
      <c r="C41" s="1">
        <v>10626</v>
      </c>
      <c r="D41" s="3"/>
      <c r="E41" s="3"/>
      <c r="F41" s="3"/>
      <c r="G41" s="1">
        <v>8485</v>
      </c>
      <c r="H41" s="3"/>
      <c r="I41" s="3"/>
      <c r="J41" s="1">
        <v>4152</v>
      </c>
      <c r="K41" s="1">
        <v>11068</v>
      </c>
      <c r="L41" s="3"/>
      <c r="M41" s="3"/>
      <c r="N41" s="3"/>
      <c r="O41" s="3"/>
      <c r="P41" s="3"/>
      <c r="Q41" s="1">
        <v>7492</v>
      </c>
      <c r="R41" s="1">
        <v>10626</v>
      </c>
      <c r="S41" s="1">
        <v>4949</v>
      </c>
      <c r="T41" s="3"/>
      <c r="U41" s="3"/>
      <c r="V41" s="1">
        <v>5362</v>
      </c>
      <c r="W41" s="3"/>
      <c r="X41" s="3"/>
      <c r="Y41" s="3"/>
      <c r="Z41" s="3"/>
      <c r="AA41" s="1">
        <v>589</v>
      </c>
      <c r="AB41" s="1">
        <v>10</v>
      </c>
      <c r="AC41" s="1">
        <v>63753</v>
      </c>
      <c r="AD41" s="3" t="s">
        <v>834</v>
      </c>
    </row>
    <row r="42">
      <c r="A42" s="3"/>
      <c r="B42" s="1">
        <v>-394</v>
      </c>
      <c r="C42" s="3"/>
      <c r="D42" s="3"/>
      <c r="E42" s="3"/>
      <c r="F42" s="3"/>
      <c r="G42" s="1">
        <v>82</v>
      </c>
      <c r="H42" s="3"/>
      <c r="I42" s="3"/>
      <c r="J42" s="1">
        <v>137</v>
      </c>
      <c r="K42" s="3"/>
      <c r="L42" s="3"/>
      <c r="M42" s="3"/>
      <c r="N42" s="3"/>
      <c r="O42" s="3"/>
      <c r="P42" s="3"/>
      <c r="Q42" s="1">
        <v>51</v>
      </c>
      <c r="R42" s="3"/>
      <c r="S42" s="1">
        <v>5</v>
      </c>
      <c r="T42" s="3"/>
      <c r="U42" s="3"/>
      <c r="V42" s="1">
        <v>6</v>
      </c>
      <c r="W42" s="3"/>
      <c r="X42" s="3"/>
      <c r="Y42" s="3"/>
      <c r="Z42" s="3"/>
      <c r="AA42" s="1">
        <v>110</v>
      </c>
      <c r="AB42" s="1">
        <v>3</v>
      </c>
      <c r="AC42" s="3"/>
      <c r="AD42" s="3"/>
    </row>
    <row r="43">
      <c r="A43" s="1">
        <v>25</v>
      </c>
      <c r="B43" s="1">
        <v>0</v>
      </c>
      <c r="C43" s="1">
        <v>10626</v>
      </c>
      <c r="D43" s="3"/>
      <c r="E43" s="3"/>
      <c r="F43" s="3"/>
      <c r="G43" s="1">
        <v>8567</v>
      </c>
      <c r="H43" s="3"/>
      <c r="I43" s="3"/>
      <c r="J43" s="1">
        <v>4289</v>
      </c>
      <c r="K43" s="1">
        <v>11068</v>
      </c>
      <c r="L43" s="3"/>
      <c r="M43" s="3"/>
      <c r="N43" s="3"/>
      <c r="O43" s="3"/>
      <c r="P43" s="3"/>
      <c r="Q43" s="1">
        <v>7543</v>
      </c>
      <c r="R43" s="1">
        <v>10626</v>
      </c>
      <c r="S43" s="1">
        <v>4954</v>
      </c>
      <c r="T43" s="3"/>
      <c r="U43" s="3"/>
      <c r="V43" s="1">
        <v>5368</v>
      </c>
      <c r="W43" s="3"/>
      <c r="X43" s="3"/>
      <c r="Y43" s="3"/>
      <c r="Z43" s="3"/>
      <c r="AA43" s="1">
        <v>699</v>
      </c>
      <c r="AB43" s="1">
        <v>13</v>
      </c>
      <c r="AC43" s="1">
        <v>63753</v>
      </c>
      <c r="AD43" s="3" t="s">
        <v>835</v>
      </c>
    </row>
    <row r="44">
      <c r="A44" s="3"/>
      <c r="B44" s="3"/>
      <c r="C44" s="3"/>
      <c r="D44" s="3"/>
      <c r="E44" s="3"/>
      <c r="F44" s="3"/>
      <c r="G44" s="1">
        <v>46</v>
      </c>
      <c r="H44" s="3"/>
      <c r="I44" s="3"/>
      <c r="J44" s="1">
        <v>297</v>
      </c>
      <c r="K44" s="1">
        <v>-442</v>
      </c>
      <c r="L44" s="3"/>
      <c r="M44" s="3"/>
      <c r="N44" s="3"/>
      <c r="O44" s="3"/>
      <c r="P44" s="3"/>
      <c r="Q44" s="1">
        <v>41</v>
      </c>
      <c r="R44" s="3"/>
      <c r="S44" s="1">
        <v>6</v>
      </c>
      <c r="T44" s="3"/>
      <c r="U44" s="3"/>
      <c r="V44" s="1">
        <v>9</v>
      </c>
      <c r="W44" s="3"/>
      <c r="X44" s="3"/>
      <c r="Y44" s="3"/>
      <c r="Z44" s="3"/>
      <c r="AA44" s="1">
        <v>39</v>
      </c>
      <c r="AB44" s="1">
        <v>4</v>
      </c>
      <c r="AC44" s="3"/>
      <c r="AD44" s="3"/>
    </row>
    <row r="45">
      <c r="A45" s="3" t="s">
        <v>836</v>
      </c>
      <c r="B45" s="3"/>
      <c r="C45" s="1">
        <v>10626</v>
      </c>
      <c r="D45" s="3"/>
      <c r="E45" s="3"/>
      <c r="F45" s="3"/>
      <c r="G45" s="1">
        <v>8613</v>
      </c>
      <c r="H45" s="3"/>
      <c r="I45" s="3"/>
      <c r="J45" s="1">
        <v>4586</v>
      </c>
      <c r="K45" s="1">
        <v>10626</v>
      </c>
      <c r="L45" s="3"/>
      <c r="M45" s="3"/>
      <c r="N45" s="3"/>
      <c r="O45" s="3"/>
      <c r="P45" s="3"/>
      <c r="Q45" s="1">
        <v>7584</v>
      </c>
      <c r="R45" s="1">
        <v>10626</v>
      </c>
      <c r="S45" s="1">
        <v>4960</v>
      </c>
      <c r="T45" s="3"/>
      <c r="U45" s="3"/>
      <c r="V45" s="1">
        <v>5377</v>
      </c>
      <c r="W45" s="3"/>
      <c r="X45" s="3"/>
      <c r="Y45" s="3"/>
      <c r="Z45" s="3"/>
      <c r="AA45" s="1">
        <v>738</v>
      </c>
      <c r="AB45" s="1">
        <v>17</v>
      </c>
      <c r="AC45" s="1">
        <v>63753</v>
      </c>
      <c r="AD45" s="3" t="s">
        <v>837</v>
      </c>
    </row>
    <row r="46">
      <c r="A46" s="3"/>
      <c r="B46" s="3"/>
      <c r="C46" s="3"/>
      <c r="D46" s="3"/>
      <c r="E46" s="3"/>
      <c r="F46" s="3"/>
      <c r="G46" s="1">
        <v>1131</v>
      </c>
      <c r="H46" s="3"/>
      <c r="I46" s="3"/>
      <c r="J46" s="1">
        <v>-4586</v>
      </c>
      <c r="K46" s="3"/>
      <c r="L46" s="3"/>
      <c r="M46" s="3"/>
      <c r="N46" s="3"/>
      <c r="O46" s="3"/>
      <c r="P46" s="3"/>
      <c r="Q46" s="1">
        <v>893</v>
      </c>
      <c r="R46" s="3"/>
      <c r="S46" s="1">
        <v>289</v>
      </c>
      <c r="T46" s="3"/>
      <c r="U46" s="3"/>
      <c r="V46" s="1">
        <v>214</v>
      </c>
      <c r="W46" s="3"/>
      <c r="X46" s="3"/>
      <c r="Y46" s="3"/>
      <c r="Z46" s="3"/>
      <c r="AA46" s="1">
        <v>2056</v>
      </c>
      <c r="AB46" s="1">
        <v>3</v>
      </c>
      <c r="AC46" s="3"/>
      <c r="AD46" s="3"/>
    </row>
    <row r="47">
      <c r="A47" s="3" t="s">
        <v>838</v>
      </c>
      <c r="B47" s="3"/>
      <c r="C47" s="1">
        <v>10626</v>
      </c>
      <c r="D47" s="3"/>
      <c r="E47" s="3"/>
      <c r="F47" s="3"/>
      <c r="G47" s="1">
        <v>9744</v>
      </c>
      <c r="H47" s="3"/>
      <c r="I47" s="3"/>
      <c r="J47" s="1">
        <v>0</v>
      </c>
      <c r="K47" s="1">
        <v>10626</v>
      </c>
      <c r="L47" s="3"/>
      <c r="M47" s="3"/>
      <c r="N47" s="3"/>
      <c r="O47" s="3"/>
      <c r="P47" s="3"/>
      <c r="Q47" s="1">
        <v>8477</v>
      </c>
      <c r="R47" s="1">
        <v>10626</v>
      </c>
      <c r="S47" s="1">
        <v>5249</v>
      </c>
      <c r="T47" s="3"/>
      <c r="U47" s="3"/>
      <c r="V47" s="1">
        <v>5591</v>
      </c>
      <c r="W47" s="3"/>
      <c r="X47" s="3"/>
      <c r="Y47" s="3"/>
      <c r="Z47" s="3"/>
      <c r="AA47" s="1">
        <v>2794</v>
      </c>
      <c r="AB47" s="1">
        <v>20</v>
      </c>
      <c r="AC47" s="1">
        <v>63753</v>
      </c>
      <c r="AD47" s="3" t="s">
        <v>839</v>
      </c>
    </row>
    <row r="48">
      <c r="A48" s="3"/>
      <c r="B48" s="3"/>
      <c r="C48" s="3"/>
      <c r="D48" s="3"/>
      <c r="E48" s="3"/>
      <c r="F48" s="3"/>
      <c r="G48" s="1">
        <v>226</v>
      </c>
      <c r="H48" s="3"/>
      <c r="I48" s="3"/>
      <c r="J48" s="3"/>
      <c r="K48" s="3"/>
      <c r="L48" s="3"/>
      <c r="M48" s="3"/>
      <c r="N48" s="3"/>
      <c r="O48" s="3"/>
      <c r="P48" s="3"/>
      <c r="Q48" s="1">
        <v>239</v>
      </c>
      <c r="R48" s="3"/>
      <c r="S48" s="1">
        <v>-5249</v>
      </c>
      <c r="T48" s="3"/>
      <c r="U48" s="3"/>
      <c r="V48" s="1">
        <v>4554</v>
      </c>
      <c r="W48" s="3"/>
      <c r="X48" s="3"/>
      <c r="Y48" s="3"/>
      <c r="Z48" s="3"/>
      <c r="AA48" s="1">
        <v>226</v>
      </c>
      <c r="AB48" s="1">
        <v>4</v>
      </c>
      <c r="AC48" s="3"/>
      <c r="AD48" s="3"/>
    </row>
    <row r="49">
      <c r="A49" s="3" t="s">
        <v>70</v>
      </c>
      <c r="B49" s="3"/>
      <c r="C49" s="1">
        <v>10626</v>
      </c>
      <c r="D49" s="3"/>
      <c r="E49" s="3"/>
      <c r="F49" s="3"/>
      <c r="G49" s="1">
        <v>9970</v>
      </c>
      <c r="H49" s="3"/>
      <c r="I49" s="3"/>
      <c r="J49" s="3"/>
      <c r="K49" s="1">
        <v>10626</v>
      </c>
      <c r="L49" s="3"/>
      <c r="M49" s="3"/>
      <c r="N49" s="3"/>
      <c r="O49" s="3"/>
      <c r="P49" s="3"/>
      <c r="Q49" s="1">
        <v>8716</v>
      </c>
      <c r="R49" s="1">
        <v>10626</v>
      </c>
      <c r="S49" s="1">
        <v>0</v>
      </c>
      <c r="T49" s="3"/>
      <c r="U49" s="3"/>
      <c r="V49" s="1">
        <v>10145</v>
      </c>
      <c r="W49" s="3"/>
      <c r="X49" s="3"/>
      <c r="Y49" s="3"/>
      <c r="Z49" s="3"/>
      <c r="AA49" s="1">
        <v>3020</v>
      </c>
      <c r="AB49" s="1">
        <v>24</v>
      </c>
      <c r="AC49" s="1">
        <v>63753</v>
      </c>
      <c r="AD49" s="3" t="s">
        <v>840</v>
      </c>
    </row>
    <row r="51">
      <c r="A51" t="s">
        <v>841</v>
      </c>
      <c r="B51" t="s">
        <v>842</v>
      </c>
      <c r="C51" t="s">
        <v>843</v>
      </c>
      <c r="D51" t="s">
        <v>7</v>
      </c>
      <c r="E51" t="s">
        <v>1</v>
      </c>
      <c r="F51" t="s">
        <v>13</v>
      </c>
      <c r="G51" t="s">
        <v>771</v>
      </c>
      <c r="H51" t="s">
        <v>772</v>
      </c>
      <c r="I51" t="s">
        <v>12</v>
      </c>
      <c r="J51" t="s">
        <v>18</v>
      </c>
      <c r="K51" t="s">
        <v>19</v>
      </c>
      <c r="L51" s="5" t="s">
        <v>844</v>
      </c>
      <c r="N51" s="2" t="s">
        <v>7</v>
      </c>
      <c r="O51" s="2" t="s">
        <v>1</v>
      </c>
      <c r="P51" s="2" t="s">
        <v>13</v>
      </c>
      <c r="Q51" s="2" t="s">
        <v>771</v>
      </c>
      <c r="R51" s="2" t="s">
        <v>772</v>
      </c>
      <c r="S51" s="2" t="s">
        <v>12</v>
      </c>
      <c r="T51" s="2" t="s">
        <v>18</v>
      </c>
      <c r="U51" s="2" t="s">
        <v>19</v>
      </c>
      <c r="V51" t="s">
        <v>844</v>
      </c>
    </row>
    <row r="52">
      <c r="A52">
        <v>6</v>
      </c>
      <c r="B52">
        <v>1</v>
      </c>
      <c r="C52" t="str">
        <f t="array" ref="C52" ca="1">_xlfn.XLOOKUP(-1,SIGN(INDIRECT(CONCATENATE("B",$A52)):INDIRECT(CONCATENATE("Z",$A52))),$B$2:$Z$2)</f>
        <v>FPT</v>
      </c>
      <c r="D52">
        <f ca="1">IF(SUMIF($B$2:$Z$2,D$51,INDIRECT(CONCATENATE("B",$A52)):INDIRECT(CONCATENATE("Z",$A52)))&lt;0,-_xlfn.XLOOKUP(-1,SIGN(INDIRECT(CONCATENATE("B",$A52)):INDIRECT(CONCATENATE("Z",$A52))),INDIRECT(CONCATENATE("B",$A52)):INDIRECT(CONCATENATE("Z",$A52)))+SUMIF($B$2:$Z$2,D$51,INDIRECT(CONCATENATE("B",$A52)):INDIRECT(CONCATENATE("Z",$A52))),SUMIF($B$2:$Z$2,D$51,INDIRECT(CONCATENATE("B",$A52)):INDIRECT(CONCATENATE("Z",$A52))))</f>
        <v>21</v>
      </c>
      <c r="E52">
        <f ca="1">IF(SUMIF($B$2:$Z$2,E$51,INDIRECT(CONCATENATE("B",$A52)):INDIRECT(CONCATENATE("Z",$A52)))&lt;0,-_xlfn.XLOOKUP(-1,SIGN(INDIRECT(CONCATENATE("B",$A52)):INDIRECT(CONCATENATE("Z",$A52))),INDIRECT(CONCATENATE("B",$A52)):INDIRECT(CONCATENATE("Z",$A52)))+SUMIF($B$2:$Z$2,E$51,INDIRECT(CONCATENATE("B",$A52)):INDIRECT(CONCATENATE("Z",$A52))),SUMIF($B$2:$Z$2,E$51,INDIRECT(CONCATENATE("B",$A52)):INDIRECT(CONCATENATE("Z",$A52))))</f>
        <v>28</v>
      </c>
      <c r="F52">
        <f ca="1">IF(SUMIF($B$2:$Z$2,F$51,INDIRECT(CONCATENATE("B",$A52)):INDIRECT(CONCATENATE("Z",$A52)))&lt;0,-_xlfn.XLOOKUP(-1,SIGN(INDIRECT(CONCATENATE("B",$A52)):INDIRECT(CONCATENATE("Z",$A52))),INDIRECT(CONCATENATE("B",$A52)):INDIRECT(CONCATENATE("Z",$A52)))+SUMIF($B$2:$Z$2,F$51,INDIRECT(CONCATENATE("B",$A52)):INDIRECT(CONCATENATE("Z",$A52))),SUMIF($B$2:$Z$2,F$51,INDIRECT(CONCATENATE("B",$A52)):INDIRECT(CONCATENATE("Z",$A52))))</f>
        <v>8</v>
      </c>
      <c r="G52">
        <f ca="1">IF(SUMIF($B$2:$Z$2,G$51,INDIRECT(CONCATENATE("B",$A52)):INDIRECT(CONCATENATE("Z",$A52)))&lt;0,-_xlfn.XLOOKUP(-1,SIGN(INDIRECT(CONCATENATE("B",$A52)):INDIRECT(CONCATENATE("Z",$A52))),INDIRECT(CONCATENATE("B",$A52)):INDIRECT(CONCATENATE("Z",$A52)))+SUMIF($B$2:$Z$2,G$51,INDIRECT(CONCATENATE("B",$A52)):INDIRECT(CONCATENATE("Z",$A52))),SUMIF($B$2:$Z$2,G$51,INDIRECT(CONCATENATE("B",$A52)):INDIRECT(CONCATENATE("Z",$A52))))</f>
        <v>28</v>
      </c>
      <c r="H52">
        <f ca="1">IF(SUMIF($B$2:$Z$2,H$51,INDIRECT(CONCATENATE("B",$A52)):INDIRECT(CONCATENATE("Z",$A52)))&lt;0,-_xlfn.XLOOKUP(-1,SIGN(INDIRECT(CONCATENATE("B",$A52)):INDIRECT(CONCATENATE("Z",$A52))),INDIRECT(CONCATENATE("B",$A52)):INDIRECT(CONCATENATE("Z",$A52)))+SUMIF($B$2:$Z$2,H$51,INDIRECT(CONCATENATE("B",$A52)):INDIRECT(CONCATENATE("Z",$A52))),SUMIF($B$2:$Z$2,H$51,INDIRECT(CONCATENATE("B",$A52)):INDIRECT(CONCATENATE("Z",$A52))))</f>
        <v>0</v>
      </c>
      <c r="I52">
        <f ca="1">IF(SUMIF($B$2:$Z$2,I$51,INDIRECT(CONCATENATE("B",$A52)):INDIRECT(CONCATENATE("Z",$A52)))&lt;0,-_xlfn.XLOOKUP(-1,SIGN(INDIRECT(CONCATENATE("B",$A52)):INDIRECT(CONCATENATE("Z",$A52))),INDIRECT(CONCATENATE("B",$A52)):INDIRECT(CONCATENATE("Z",$A52)))+SUMIF($B$2:$Z$2,I$51,INDIRECT(CONCATENATE("B",$A52)):INDIRECT(CONCATENATE("Z",$A52))),SUMIF($B$2:$Z$2,I$51,INDIRECT(CONCATENATE("B",$A52)):INDIRECT(CONCATENATE("Z",$A52))))</f>
        <v>25</v>
      </c>
      <c r="J52">
        <f ca="1">IF(SUMIF($B$2:$Z$2,J$51,INDIRECT(CONCATENATE("B",$A52)):INDIRECT(CONCATENATE("Z",$A52)))&lt;0,-_xlfn.XLOOKUP(-1,SIGN(INDIRECT(CONCATENATE("B",$A52)):INDIRECT(CONCATENATE("Z",$A52))),INDIRECT(CONCATENATE("B",$A52)):INDIRECT(CONCATENATE("Z",$A52)))+SUMIF($B$2:$Z$2,J$51,INDIRECT(CONCATENATE("B",$A52)):INDIRECT(CONCATENATE("Z",$A52))),SUMIF($B$2:$Z$2,J$51,INDIRECT(CONCATENATE("B",$A52)):INDIRECT(CONCATENATE("Z",$A52))))</f>
        <v>33</v>
      </c>
      <c r="K52">
        <f ca="1">IF(SUMIF($B$2:$Z$2,K$51,INDIRECT(CONCATENATE("B",$A52)):INDIRECT(CONCATENATE("Z",$A52)))&lt;0,-_xlfn.XLOOKUP(-1,SIGN(INDIRECT(CONCATENATE("B",$A52)):INDIRECT(CONCATENATE("Z",$A52))),INDIRECT(CONCATENATE("B",$A52)):INDIRECT(CONCATENATE("Z",$A52)))+SUMIF($B$2:$Z$2,K$51,INDIRECT(CONCATENATE("B",$A52)):INDIRECT(CONCATENATE("Z",$A52))),SUMIF($B$2:$Z$2,K$51,INDIRECT(CONCATENATE("B",$A52)):INDIRECT(CONCATENATE("Z",$A52))))</f>
        <v>11</v>
      </c>
      <c r="L52">
        <f>SUM(D52:K52)</f>
        <v>154</v>
      </c>
      <c r="M52" s="6" t="s">
        <v>845</v>
      </c>
      <c r="N52" s="7">
        <f>IF((D52/$L52)&gt;0,D52/$L52,0)</f>
        <v>0.13636363636363635</v>
      </c>
      <c r="O52" s="7">
        <f>IF((E52/$L52)&gt;0,E52/$L52,0)</f>
        <v>0.18181818181818182</v>
      </c>
      <c r="P52" s="7">
        <f>IF((F52/$L52)&gt;0,F52/$L52,0)</f>
        <v>0.051948051948051951</v>
      </c>
      <c r="Q52" s="7">
        <f>IF((G52/$L52)&gt;0,G52/$L52,0)</f>
        <v>0.18181818181818182</v>
      </c>
      <c r="R52" s="7">
        <f>IF((H52/$L52)&gt;0,H52/$L52,0)</f>
        <v>0</v>
      </c>
      <c r="S52" s="7">
        <f>IF((I52/$L52)&gt;0,I52/$L52,0)</f>
        <v>0.16233766233766234</v>
      </c>
      <c r="T52" s="7">
        <f>IF((J52/$L52)&gt;0,J52/$L52,0)</f>
        <v>0.21428571428571427</v>
      </c>
      <c r="U52" s="7">
        <f>IF((K52/$L52)&gt;0,K52/$L52,0)</f>
        <v>0.071428571428571425</v>
      </c>
      <c r="V52" s="7">
        <f>SUM(N52:U52)</f>
        <v>1</v>
      </c>
    </row>
    <row r="53">
      <c r="A53">
        <v>8</v>
      </c>
      <c r="B53">
        <v>2</v>
      </c>
      <c r="C53" t="str">
        <f t="array" ref="C53" ca="1">_xlfn.XLOOKUP(-1,SIGN(INDIRECT(CONCATENATE("B",$A53)):INDIRECT(CONCATENATE("Z",$A53))),$B$2:$Z$2)</f>
        <v>Ungrouped</v>
      </c>
      <c r="D53">
        <f ca="1">IF(SUMIF($B$2:$Z$2,D$51,INDIRECT(CONCATENATE("B",$A53)):INDIRECT(CONCATENATE("Z",$A53)))&lt;0,-_xlfn.XLOOKUP(-1,SIGN(INDIRECT(CONCATENATE("B",$A53)):INDIRECT(CONCATENATE("Z",$A53))),INDIRECT(CONCATENATE("B",$A53)):INDIRECT(CONCATENATE("Z",$A53)))+SUMIF($B$2:$Z$2,D$51,INDIRECT(CONCATENATE("B",$A53)):INDIRECT(CONCATENATE("Z",$A53))),SUMIF($B$2:$Z$2,D$51,INDIRECT(CONCATENATE("B",$A53)):INDIRECT(CONCATENATE("Z",$A53))))</f>
        <v>11</v>
      </c>
      <c r="E53">
        <f ca="1">IF(SUMIF($B$2:$Z$2,E$51,INDIRECT(CONCATENATE("B",$A53)):INDIRECT(CONCATENATE("Z",$A53)))&lt;0,-_xlfn.XLOOKUP(-1,SIGN(INDIRECT(CONCATENATE("B",$A53)):INDIRECT(CONCATENATE("Z",$A53))),INDIRECT(CONCATENATE("B",$A53)):INDIRECT(CONCATENATE("Z",$A53)))+SUMIF($B$2:$Z$2,E$51,INDIRECT(CONCATENATE("B",$A53)):INDIRECT(CONCATENATE("Z",$A53))),SUMIF($B$2:$Z$2,E$51,INDIRECT(CONCATENATE("B",$A53)):INDIRECT(CONCATENATE("Z",$A53))))</f>
        <v>19</v>
      </c>
      <c r="F53">
        <f ca="1">IF(SUMIF($B$2:$Z$2,F$51,INDIRECT(CONCATENATE("B",$A53)):INDIRECT(CONCATENATE("Z",$A53)))&lt;0,-_xlfn.XLOOKUP(-1,SIGN(INDIRECT(CONCATENATE("B",$A53)):INDIRECT(CONCATENATE("Z",$A53))),INDIRECT(CONCATENATE("B",$A53)):INDIRECT(CONCATENATE("Z",$A53)))+SUMIF($B$2:$Z$2,F$51,INDIRECT(CONCATENATE("B",$A53)):INDIRECT(CONCATENATE("Z",$A53))),SUMIF($B$2:$Z$2,F$51,INDIRECT(CONCATENATE("B",$A53)):INDIRECT(CONCATENATE("Z",$A53))))</f>
        <v>64</v>
      </c>
      <c r="G53">
        <f ca="1">IF(SUMIF($B$2:$Z$2,G$51,INDIRECT(CONCATENATE("B",$A53)):INDIRECT(CONCATENATE("Z",$A53)))&lt;0,-_xlfn.XLOOKUP(-1,SIGN(INDIRECT(CONCATENATE("B",$A53)):INDIRECT(CONCATENATE("Z",$A53))),INDIRECT(CONCATENATE("B",$A53)):INDIRECT(CONCATENATE("Z",$A53)))+SUMIF($B$2:$Z$2,G$51,INDIRECT(CONCATENATE("B",$A53)):INDIRECT(CONCATENATE("Z",$A53))),SUMIF($B$2:$Z$2,G$51,INDIRECT(CONCATENATE("B",$A53)):INDIRECT(CONCATENATE("Z",$A53))))</f>
        <v>47</v>
      </c>
      <c r="H53">
        <f ca="1">IF(SUMIF($B$2:$Z$2,H$51,INDIRECT(CONCATENATE("B",$A53)):INDIRECT(CONCATENATE("Z",$A53)))&lt;0,-_xlfn.XLOOKUP(-1,SIGN(INDIRECT(CONCATENATE("B",$A53)):INDIRECT(CONCATENATE("Z",$A53))),INDIRECT(CONCATENATE("B",$A53)):INDIRECT(CONCATENATE("Z",$A53)))+SUMIF($B$2:$Z$2,H$51,INDIRECT(CONCATENATE("B",$A53)):INDIRECT(CONCATENATE("Z",$A53))),SUMIF($B$2:$Z$2,H$51,INDIRECT(CONCATENATE("B",$A53)):INDIRECT(CONCATENATE("Z",$A53))))</f>
        <v>0</v>
      </c>
      <c r="I53">
        <f ca="1">IF(SUMIF($B$2:$Z$2,I$51,INDIRECT(CONCATENATE("B",$A53)):INDIRECT(CONCATENATE("Z",$A53)))&lt;0,-_xlfn.XLOOKUP(-1,SIGN(INDIRECT(CONCATENATE("B",$A53)):INDIRECT(CONCATENATE("Z",$A53))),INDIRECT(CONCATENATE("B",$A53)):INDIRECT(CONCATENATE("Z",$A53)))+SUMIF($B$2:$Z$2,I$51,INDIRECT(CONCATENATE("B",$A53)):INDIRECT(CONCATENATE("Z",$A53))),SUMIF($B$2:$Z$2,I$51,INDIRECT(CONCATENATE("B",$A53)):INDIRECT(CONCATENATE("Z",$A53))))</f>
        <v>5</v>
      </c>
      <c r="J53">
        <f ca="1">IF(SUMIF($B$2:$Z$2,J$51,INDIRECT(CONCATENATE("B",$A53)):INDIRECT(CONCATENATE("Z",$A53)))&lt;0,-_xlfn.XLOOKUP(-1,SIGN(INDIRECT(CONCATENATE("B",$A53)):INDIRECT(CONCATENATE("Z",$A53))),INDIRECT(CONCATENATE("B",$A53)):INDIRECT(CONCATENATE("Z",$A53)))+SUMIF($B$2:$Z$2,J$51,INDIRECT(CONCATENATE("B",$A53)):INDIRECT(CONCATENATE("Z",$A53))),SUMIF($B$2:$Z$2,J$51,INDIRECT(CONCATENATE("B",$A53)):INDIRECT(CONCATENATE("Z",$A53))))</f>
        <v>12</v>
      </c>
      <c r="K53">
        <f ca="1">IF(SUMIF($B$2:$Z$2,K$51,INDIRECT(CONCATENATE("B",$A53)):INDIRECT(CONCATENATE("Z",$A53)))&lt;0,-_xlfn.XLOOKUP(-1,SIGN(INDIRECT(CONCATENATE("B",$A53)):INDIRECT(CONCATENATE("Z",$A53))),INDIRECT(CONCATENATE("B",$A53)):INDIRECT(CONCATENATE("Z",$A53)))+SUMIF($B$2:$Z$2,K$51,INDIRECT(CONCATENATE("B",$A53)):INDIRECT(CONCATENATE("Z",$A53))),SUMIF($B$2:$Z$2,K$51,INDIRECT(CONCATENATE("B",$A53)):INDIRECT(CONCATENATE("Z",$A53))))</f>
        <v>104</v>
      </c>
      <c r="L53">
        <f>SUM(D53:K53)</f>
        <v>262</v>
      </c>
      <c r="M53" s="6"/>
      <c r="N53" s="7">
        <f>IF((D53/$L53)&gt;0,D53/$L53,0)</f>
        <v>0.041984732824427481</v>
      </c>
      <c r="O53" s="7">
        <f>IF((E53/$L53)&gt;0,E53/$L53,0)</f>
        <v>0.072519083969465645</v>
      </c>
      <c r="P53" s="7">
        <f>IF((F53/$L53)&gt;0,F53/$L53,0)</f>
        <v>0.24427480916030533</v>
      </c>
      <c r="Q53" s="7">
        <f>IF((G53/$L53)&gt;0,G53/$L53,0)</f>
        <v>0.17938931297709923</v>
      </c>
      <c r="R53" s="7">
        <f>IF((H53/$L53)&gt;0,H53/$L53,0)</f>
        <v>0</v>
      </c>
      <c r="S53" s="7">
        <f>IF((I53/$L53)&gt;0,I53/$L53,0)</f>
        <v>0.019083969465648856</v>
      </c>
      <c r="T53" s="7">
        <f>IF((J53/$L53)&gt;0,J53/$L53,0)</f>
        <v>0.045801526717557252</v>
      </c>
      <c r="U53" s="7">
        <f>IF((K53/$L53)&gt;0,K53/$L53,0)</f>
        <v>0.39694656488549618</v>
      </c>
      <c r="V53" s="7">
        <f>SUM(N53:U53)</f>
        <v>0.99999999999999989</v>
      </c>
    </row>
    <row r="54">
      <c r="A54">
        <v>10</v>
      </c>
      <c r="B54">
        <v>3</v>
      </c>
      <c r="C54" t="str">
        <f t="array" ref="C54" ca="1">_xlfn.XLOOKUP(-1,SIGN(INDIRECT(CONCATENATE("B",$A54)):INDIRECT(CONCATENATE("Z",$A54))),$B$2:$Z$2)</f>
        <v xml:space="preserve">Tas SFFP</v>
      </c>
      <c r="D54">
        <f ca="1">IF(SUMIF($B$2:$Z$2,D$51,INDIRECT(CONCATENATE("B",$A54)):INDIRECT(CONCATENATE("Z",$A54)))&lt;0,-_xlfn.XLOOKUP(-1,SIGN(INDIRECT(CONCATENATE("B",$A54)):INDIRECT(CONCATENATE("Z",$A54))),INDIRECT(CONCATENATE("B",$A54)):INDIRECT(CONCATENATE("Z",$A54)))+SUMIF($B$2:$Z$2,D$51,INDIRECT(CONCATENATE("B",$A54)):INDIRECT(CONCATENATE("Z",$A54))),SUMIF($B$2:$Z$2,D$51,INDIRECT(CONCATENATE("B",$A54)):INDIRECT(CONCATENATE("Z",$A54))))</f>
        <v>47</v>
      </c>
      <c r="E54">
        <f ca="1">IF(SUMIF($B$2:$Z$2,E$51,INDIRECT(CONCATENATE("B",$A54)):INDIRECT(CONCATENATE("Z",$A54)))&lt;0,-_xlfn.XLOOKUP(-1,SIGN(INDIRECT(CONCATENATE("B",$A54)):INDIRECT(CONCATENATE("Z",$A54))),INDIRECT(CONCATENATE("B",$A54)):INDIRECT(CONCATENATE("Z",$A54)))+SUMIF($B$2:$Z$2,E$51,INDIRECT(CONCATENATE("B",$A54)):INDIRECT(CONCATENATE("Z",$A54))),SUMIF($B$2:$Z$2,E$51,INDIRECT(CONCATENATE("B",$A54)):INDIRECT(CONCATENATE("Z",$A54))))</f>
        <v>23</v>
      </c>
      <c r="F54">
        <f ca="1">IF(SUMIF($B$2:$Z$2,F$51,INDIRECT(CONCATENATE("B",$A54)):INDIRECT(CONCATENATE("Z",$A54)))&lt;0,-_xlfn.XLOOKUP(-1,SIGN(INDIRECT(CONCATENATE("B",$A54)):INDIRECT(CONCATENATE("Z",$A54))),INDIRECT(CONCATENATE("B",$A54)):INDIRECT(CONCATENATE("Z",$A54)))+SUMIF($B$2:$Z$2,F$51,INDIRECT(CONCATENATE("B",$A54)):INDIRECT(CONCATENATE("Z",$A54))),SUMIF($B$2:$Z$2,F$51,INDIRECT(CONCATENATE("B",$A54)):INDIRECT(CONCATENATE("Z",$A54))))</f>
        <v>2</v>
      </c>
      <c r="G54">
        <f ca="1">IF(SUMIF($B$2:$Z$2,G$51,INDIRECT(CONCATENATE("B",$A54)):INDIRECT(CONCATENATE("Z",$A54)))&lt;0,-_xlfn.XLOOKUP(-1,SIGN(INDIRECT(CONCATENATE("B",$A54)):INDIRECT(CONCATENATE("Z",$A54))),INDIRECT(CONCATENATE("B",$A54)):INDIRECT(CONCATENATE("Z",$A54)))+SUMIF($B$2:$Z$2,G$51,INDIRECT(CONCATENATE("B",$A54)):INDIRECT(CONCATENATE("Z",$A54))),SUMIF($B$2:$Z$2,G$51,INDIRECT(CONCATENATE("B",$A54)):INDIRECT(CONCATENATE("Z",$A54))))</f>
        <v>7</v>
      </c>
      <c r="H54">
        <f ca="1">IF(SUMIF($B$2:$Z$2,H$51,INDIRECT(CONCATENATE("B",$A54)):INDIRECT(CONCATENATE("Z",$A54)))&lt;0,-_xlfn.XLOOKUP(-1,SIGN(INDIRECT(CONCATENATE("B",$A54)):INDIRECT(CONCATENATE("Z",$A54))),INDIRECT(CONCATENATE("B",$A54)):INDIRECT(CONCATENATE("Z",$A54)))+SUMIF($B$2:$Z$2,H$51,INDIRECT(CONCATENATE("B",$A54)):INDIRECT(CONCATENATE("Z",$A54))),SUMIF($B$2:$Z$2,H$51,INDIRECT(CONCATENATE("B",$A54)):INDIRECT(CONCATENATE("Z",$A54))))</f>
        <v>0</v>
      </c>
      <c r="I54">
        <f ca="1">IF(SUMIF($B$2:$Z$2,I$51,INDIRECT(CONCATENATE("B",$A54)):INDIRECT(CONCATENATE("Z",$A54)))&lt;0,-_xlfn.XLOOKUP(-1,SIGN(INDIRECT(CONCATENATE("B",$A54)):INDIRECT(CONCATENATE("Z",$A54))),INDIRECT(CONCATENATE("B",$A54)):INDIRECT(CONCATENATE("Z",$A54)))+SUMIF($B$2:$Z$2,I$51,INDIRECT(CONCATENATE("B",$A54)):INDIRECT(CONCATENATE("Z",$A54))),SUMIF($B$2:$Z$2,I$51,INDIRECT(CONCATENATE("B",$A54)):INDIRECT(CONCATENATE("Z",$A54))))</f>
        <v>0</v>
      </c>
      <c r="J54">
        <f ca="1">IF(SUMIF($B$2:$Z$2,J$51,INDIRECT(CONCATENATE("B",$A54)):INDIRECT(CONCATENATE("Z",$A54)))&lt;0,-_xlfn.XLOOKUP(-1,SIGN(INDIRECT(CONCATENATE("B",$A54)):INDIRECT(CONCATENATE("Z",$A54))),INDIRECT(CONCATENATE("B",$A54)):INDIRECT(CONCATENATE("Z",$A54)))+SUMIF($B$2:$Z$2,J$51,INDIRECT(CONCATENATE("B",$A54)):INDIRECT(CONCATENATE("Z",$A54))),SUMIF($B$2:$Z$2,J$51,INDIRECT(CONCATENATE("B",$A54)):INDIRECT(CONCATENATE("Z",$A54))))</f>
        <v>254</v>
      </c>
      <c r="K54">
        <f ca="1">IF(SUMIF($B$2:$Z$2,K$51,INDIRECT(CONCATENATE("B",$A54)):INDIRECT(CONCATENATE("Z",$A54)))&lt;0,-_xlfn.XLOOKUP(-1,SIGN(INDIRECT(CONCATENATE("B",$A54)):INDIRECT(CONCATENATE("Z",$A54))),INDIRECT(CONCATENATE("B",$A54)):INDIRECT(CONCATENATE("Z",$A54)))+SUMIF($B$2:$Z$2,K$51,INDIRECT(CONCATENATE("B",$A54)):INDIRECT(CONCATENATE("Z",$A54))),SUMIF($B$2:$Z$2,K$51,INDIRECT(CONCATENATE("B",$A54)):INDIRECT(CONCATENATE("Z",$A54))))</f>
        <v>0</v>
      </c>
      <c r="L54">
        <f>SUM(D54:K54)</f>
        <v>333</v>
      </c>
      <c r="M54" s="6"/>
      <c r="N54" s="7">
        <f>IF((D54/$L54)&gt;0,D54/$L54,0)</f>
        <v>0.14114114114114115</v>
      </c>
      <c r="O54" s="7">
        <f>IF((E54/$L54)&gt;0,E54/$L54,0)</f>
        <v>0.069069069069069067</v>
      </c>
      <c r="P54" s="7">
        <f>IF((F54/$L54)&gt;0,F54/$L54,0)</f>
        <v>0.006006006006006006</v>
      </c>
      <c r="Q54" s="7">
        <f>IF((G54/$L54)&gt;0,G54/$L54,0)</f>
        <v>0.021021021021021023</v>
      </c>
      <c r="R54" s="7">
        <f>IF((H54/$L54)&gt;0,H54/$L54,0)</f>
        <v>0</v>
      </c>
      <c r="S54" s="7">
        <f>IF((I54/$L54)&gt;0,I54/$L54,0)</f>
        <v>0</v>
      </c>
      <c r="T54" s="7">
        <f>IF((J54/$L54)&gt;0,J54/$L54,0)</f>
        <v>0.76276276276276278</v>
      </c>
      <c r="U54" s="7">
        <f>IF((K54/$L54)&gt;0,K54/$L54,0)</f>
        <v>0</v>
      </c>
      <c r="V54" s="7">
        <f>SUM(N54:U54)</f>
        <v>1</v>
      </c>
    </row>
    <row r="55">
      <c r="A55">
        <v>12</v>
      </c>
      <c r="B55">
        <v>4</v>
      </c>
      <c r="C55" t="str">
        <f t="array" ref="C55" ca="1">_xlfn.XLOOKUP(-1,SIGN(INDIRECT(CONCATENATE("B",$A55)):INDIRECT(CONCATENATE("Z",$A55))),$B$2:$Z$2)</f>
        <v>Greens</v>
      </c>
      <c r="D55">
        <f ca="1">IF(SUMIF($B$2:$Z$2,D$51,INDIRECT(CONCATENATE("B",$A55)):INDIRECT(CONCATENATE("Z",$A55)))&lt;0,-_xlfn.XLOOKUP(-1,SIGN(INDIRECT(CONCATENATE("B",$A55)):INDIRECT(CONCATENATE("Z",$A55))),INDIRECT(CONCATENATE("B",$A55)):INDIRECT(CONCATENATE("Z",$A55)))+SUMIF($B$2:$Z$2,D$51,INDIRECT(CONCATENATE("B",$A55)):INDIRECT(CONCATENATE("Z",$A55))),SUMIF($B$2:$Z$2,D$51,INDIRECT(CONCATENATE("B",$A55)):INDIRECT(CONCATENATE("Z",$A55))))</f>
        <v>41</v>
      </c>
      <c r="E55">
        <f ca="1">IF(SUMIF($B$2:$Z$2,E$51,INDIRECT(CONCATENATE("B",$A55)):INDIRECT(CONCATENATE("Z",$A55)))&lt;0,-_xlfn.XLOOKUP(-1,SIGN(INDIRECT(CONCATENATE("B",$A55)):INDIRECT(CONCATENATE("Z",$A55))),INDIRECT(CONCATENATE("B",$A55)):INDIRECT(CONCATENATE("Z",$A55)))+SUMIF($B$2:$Z$2,E$51,INDIRECT(CONCATENATE("B",$A55)):INDIRECT(CONCATENATE("Z",$A55))),SUMIF($B$2:$Z$2,E$51,INDIRECT(CONCATENATE("B",$A55)):INDIRECT(CONCATENATE("Z",$A55))))</f>
        <v>4</v>
      </c>
      <c r="F55">
        <f ca="1">IF(SUMIF($B$2:$Z$2,F$51,INDIRECT(CONCATENATE("B",$A55)):INDIRECT(CONCATENATE("Z",$A55)))&lt;0,-_xlfn.XLOOKUP(-1,SIGN(INDIRECT(CONCATENATE("B",$A55)):INDIRECT(CONCATENATE("Z",$A55))),INDIRECT(CONCATENATE("B",$A55)):INDIRECT(CONCATENATE("Z",$A55)))+SUMIF($B$2:$Z$2,F$51,INDIRECT(CONCATENATE("B",$A55)):INDIRECT(CONCATENATE("Z",$A55))),SUMIF($B$2:$Z$2,F$51,INDIRECT(CONCATENATE("B",$A55)):INDIRECT(CONCATENATE("Z",$A55))))</f>
        <v>368</v>
      </c>
      <c r="G55">
        <f ca="1">IF(SUMIF($B$2:$Z$2,G$51,INDIRECT(CONCATENATE("B",$A55)):INDIRECT(CONCATENATE("Z",$A55)))&lt;0,-_xlfn.XLOOKUP(-1,SIGN(INDIRECT(CONCATENATE("B",$A55)):INDIRECT(CONCATENATE("Z",$A55))),INDIRECT(CONCATENATE("B",$A55)):INDIRECT(CONCATENATE("Z",$A55)))+SUMIF($B$2:$Z$2,G$51,INDIRECT(CONCATENATE("B",$A55)):INDIRECT(CONCATENATE("Z",$A55))),SUMIF($B$2:$Z$2,G$51,INDIRECT(CONCATENATE("B",$A55)):INDIRECT(CONCATENATE("Z",$A55))))</f>
        <v>18</v>
      </c>
      <c r="H55">
        <f ca="1">IF(SUMIF($B$2:$Z$2,H$51,INDIRECT(CONCATENATE("B",$A55)):INDIRECT(CONCATENATE("Z",$A55)))&lt;0,-_xlfn.XLOOKUP(-1,SIGN(INDIRECT(CONCATENATE("B",$A55)):INDIRECT(CONCATENATE("Z",$A55))),INDIRECT(CONCATENATE("B",$A55)):INDIRECT(CONCATENATE("Z",$A55)))+SUMIF($B$2:$Z$2,H$51,INDIRECT(CONCATENATE("B",$A55)):INDIRECT(CONCATENATE("Z",$A55))),SUMIF($B$2:$Z$2,H$51,INDIRECT(CONCATENATE("B",$A55)):INDIRECT(CONCATENATE("Z",$A55))))</f>
        <v>0</v>
      </c>
      <c r="I55">
        <f ca="1">IF(SUMIF($B$2:$Z$2,I$51,INDIRECT(CONCATENATE("B",$A55)):INDIRECT(CONCATENATE("Z",$A55)))&lt;0,-_xlfn.XLOOKUP(-1,SIGN(INDIRECT(CONCATENATE("B",$A55)):INDIRECT(CONCATENATE("Z",$A55))),INDIRECT(CONCATENATE("B",$A55)):INDIRECT(CONCATENATE("Z",$A55)))+SUMIF($B$2:$Z$2,I$51,INDIRECT(CONCATENATE("B",$A55)):INDIRECT(CONCATENATE("Z",$A55))),SUMIF($B$2:$Z$2,I$51,INDIRECT(CONCATENATE("B",$A55)):INDIRECT(CONCATENATE("Z",$A55))))</f>
        <v>14</v>
      </c>
      <c r="J55">
        <f ca="1">IF(SUMIF($B$2:$Z$2,J$51,INDIRECT(CONCATENATE("B",$A55)):INDIRECT(CONCATENATE("Z",$A55)))&lt;0,-_xlfn.XLOOKUP(-1,SIGN(INDIRECT(CONCATENATE("B",$A55)):INDIRECT(CONCATENATE("Z",$A55))),INDIRECT(CONCATENATE("B",$A55)):INDIRECT(CONCATENATE("Z",$A55)))+SUMIF($B$2:$Z$2,J$51,INDIRECT(CONCATENATE("B",$A55)):INDIRECT(CONCATENATE("Z",$A55))),SUMIF($B$2:$Z$2,J$51,INDIRECT(CONCATENATE("B",$A55)):INDIRECT(CONCATENATE("Z",$A55))))</f>
        <v>0</v>
      </c>
      <c r="K55">
        <f ca="1">IF(SUMIF($B$2:$Z$2,K$51,INDIRECT(CONCATENATE("B",$A55)):INDIRECT(CONCATENATE("Z",$A55)))&lt;0,-_xlfn.XLOOKUP(-1,SIGN(INDIRECT(CONCATENATE("B",$A55)):INDIRECT(CONCATENATE("Z",$A55))),INDIRECT(CONCATENATE("B",$A55)):INDIRECT(CONCATENATE("Z",$A55)))+SUMIF($B$2:$Z$2,K$51,INDIRECT(CONCATENATE("B",$A55)):INDIRECT(CONCATENATE("Z",$A55))),SUMIF($B$2:$Z$2,K$51,INDIRECT(CONCATENATE("B",$A55)):INDIRECT(CONCATENATE("Z",$A55))))</f>
        <v>1</v>
      </c>
      <c r="L55">
        <f>SUM(D55:K55)</f>
        <v>446</v>
      </c>
      <c r="M55" s="6"/>
      <c r="N55" s="7">
        <f>IF((D55/$L55)&gt;0,D55/$L55,0)</f>
        <v>0.091928251121076235</v>
      </c>
      <c r="O55" s="7">
        <f>IF((E55/$L55)&gt;0,E55/$L55,0)</f>
        <v>0.0089686098654708519</v>
      </c>
      <c r="P55" s="7">
        <f>IF((F55/$L55)&gt;0,F55/$L55,0)</f>
        <v>0.82511210762331844</v>
      </c>
      <c r="Q55" s="7">
        <f>IF((G55/$L55)&gt;0,G55/$L55,0)</f>
        <v>0.040358744394618833</v>
      </c>
      <c r="R55" s="7">
        <f>IF((H55/$L55)&gt;0,H55/$L55,0)</f>
        <v>0</v>
      </c>
      <c r="S55" s="7">
        <f>IF((I55/$L55)&gt;0,I55/$L55,0)</f>
        <v>0.031390134529147982</v>
      </c>
      <c r="T55" s="7">
        <f>IF((J55/$L55)&gt;0,J55/$L55,0)</f>
        <v>0</v>
      </c>
      <c r="U55" s="7">
        <f>IF((K55/$L55)&gt;0,K55/$L55,0)</f>
        <v>0.002242152466367713</v>
      </c>
      <c r="V55" s="7">
        <f>SUM(N55:U55)</f>
        <v>1</v>
      </c>
    </row>
    <row r="56">
      <c r="A56">
        <v>14</v>
      </c>
      <c r="B56">
        <v>5</v>
      </c>
      <c r="C56" t="str">
        <f t="array" ref="C56" ca="1">_xlfn.XLOOKUP(-1,SIGN(INDIRECT(CONCATENATE("B",$A56)):INDIRECT(CONCATENATE("Z",$A56))),$B$2:$Z$2)</f>
        <v>Ungrouped</v>
      </c>
      <c r="D56">
        <f ca="1">IF(SUMIF($B$2:$Z$2,D$51,INDIRECT(CONCATENATE("B",$A56)):INDIRECT(CONCATENATE("Z",$A56)))&lt;0,-_xlfn.XLOOKUP(-1,SIGN(INDIRECT(CONCATENATE("B",$A56)):INDIRECT(CONCATENATE("Z",$A56))),INDIRECT(CONCATENATE("B",$A56)):INDIRECT(CONCATENATE("Z",$A56)))+SUMIF($B$2:$Z$2,D$51,INDIRECT(CONCATENATE("B",$A56)):INDIRECT(CONCATENATE("Z",$A56))),SUMIF($B$2:$Z$2,D$51,INDIRECT(CONCATENATE("B",$A56)):INDIRECT(CONCATENATE("Z",$A56))))</f>
        <v>56</v>
      </c>
      <c r="E56">
        <f ca="1">IF(SUMIF($B$2:$Z$2,E$51,INDIRECT(CONCATENATE("B",$A56)):INDIRECT(CONCATENATE("Z",$A56)))&lt;0,-_xlfn.XLOOKUP(-1,SIGN(INDIRECT(CONCATENATE("B",$A56)):INDIRECT(CONCATENATE("Z",$A56))),INDIRECT(CONCATENATE("B",$A56)):INDIRECT(CONCATENATE("Z",$A56)))+SUMIF($B$2:$Z$2,E$51,INDIRECT(CONCATENATE("B",$A56)):INDIRECT(CONCATENATE("Z",$A56))),SUMIF($B$2:$Z$2,E$51,INDIRECT(CONCATENATE("B",$A56)):INDIRECT(CONCATENATE("Z",$A56))))</f>
        <v>11</v>
      </c>
      <c r="F56">
        <f ca="1">IF(SUMIF($B$2:$Z$2,F$51,INDIRECT(CONCATENATE("B",$A56)):INDIRECT(CONCATENATE("Z",$A56)))&lt;0,-_xlfn.XLOOKUP(-1,SIGN(INDIRECT(CONCATENATE("B",$A56)):INDIRECT(CONCATENATE("Z",$A56))),INDIRECT(CONCATENATE("B",$A56)):INDIRECT(CONCATENATE("Z",$A56)))+SUMIF($B$2:$Z$2,F$51,INDIRECT(CONCATENATE("B",$A56)):INDIRECT(CONCATENATE("Z",$A56))),SUMIF($B$2:$Z$2,F$51,INDIRECT(CONCATENATE("B",$A56)):INDIRECT(CONCATENATE("Z",$A56))))</f>
        <v>204</v>
      </c>
      <c r="G56">
        <f ca="1">IF(SUMIF($B$2:$Z$2,G$51,INDIRECT(CONCATENATE("B",$A56)):INDIRECT(CONCATENATE("Z",$A56)))&lt;0,-_xlfn.XLOOKUP(-1,SIGN(INDIRECT(CONCATENATE("B",$A56)):INDIRECT(CONCATENATE("Z",$A56))),INDIRECT(CONCATENATE("B",$A56)):INDIRECT(CONCATENATE("Z",$A56)))+SUMIF($B$2:$Z$2,G$51,INDIRECT(CONCATENATE("B",$A56)):INDIRECT(CONCATENATE("Z",$A56))),SUMIF($B$2:$Z$2,G$51,INDIRECT(CONCATENATE("B",$A56)):INDIRECT(CONCATENATE("Z",$A56))))</f>
        <v>116</v>
      </c>
      <c r="H56">
        <f ca="1">IF(SUMIF($B$2:$Z$2,H$51,INDIRECT(CONCATENATE("B",$A56)):INDIRECT(CONCATENATE("Z",$A56)))&lt;0,-_xlfn.XLOOKUP(-1,SIGN(INDIRECT(CONCATENATE("B",$A56)):INDIRECT(CONCATENATE("Z",$A56))),INDIRECT(CONCATENATE("B",$A56)):INDIRECT(CONCATENATE("Z",$A56)))+SUMIF($B$2:$Z$2,H$51,INDIRECT(CONCATENATE("B",$A56)):INDIRECT(CONCATENATE("Z",$A56))),SUMIF($B$2:$Z$2,H$51,INDIRECT(CONCATENATE("B",$A56)):INDIRECT(CONCATENATE("Z",$A56))))</f>
        <v>0</v>
      </c>
      <c r="I56">
        <f ca="1">IF(SUMIF($B$2:$Z$2,I$51,INDIRECT(CONCATENATE("B",$A56)):INDIRECT(CONCATENATE("Z",$A56)))&lt;0,-_xlfn.XLOOKUP(-1,SIGN(INDIRECT(CONCATENATE("B",$A56)):INDIRECT(CONCATENATE("Z",$A56))),INDIRECT(CONCATENATE("B",$A56)):INDIRECT(CONCATENATE("Z",$A56)))+SUMIF($B$2:$Z$2,I$51,INDIRECT(CONCATENATE("B",$A56)):INDIRECT(CONCATENATE("Z",$A56))),SUMIF($B$2:$Z$2,I$51,INDIRECT(CONCATENATE("B",$A56)):INDIRECT(CONCATENATE("Z",$A56))))</f>
        <v>14</v>
      </c>
      <c r="J56">
        <f ca="1">IF(SUMIF($B$2:$Z$2,J$51,INDIRECT(CONCATENATE("B",$A56)):INDIRECT(CONCATENATE("Z",$A56)))&lt;0,-_xlfn.XLOOKUP(-1,SIGN(INDIRECT(CONCATENATE("B",$A56)):INDIRECT(CONCATENATE("Z",$A56))),INDIRECT(CONCATENATE("B",$A56)):INDIRECT(CONCATENATE("Z",$A56)))+SUMIF($B$2:$Z$2,J$51,INDIRECT(CONCATENATE("B",$A56)):INDIRECT(CONCATENATE("Z",$A56))),SUMIF($B$2:$Z$2,J$51,INDIRECT(CONCATENATE("B",$A56)):INDIRECT(CONCATENATE("Z",$A56))))</f>
        <v>2</v>
      </c>
      <c r="K56">
        <f ca="1">IF(SUMIF($B$2:$Z$2,K$51,INDIRECT(CONCATENATE("B",$A56)):INDIRECT(CONCATENATE("Z",$A56)))&lt;0,-_xlfn.XLOOKUP(-1,SIGN(INDIRECT(CONCATENATE("B",$A56)):INDIRECT(CONCATENATE("Z",$A56))),INDIRECT(CONCATENATE("B",$A56)):INDIRECT(CONCATENATE("Z",$A56)))+SUMIF($B$2:$Z$2,K$51,INDIRECT(CONCATENATE("B",$A56)):INDIRECT(CONCATENATE("Z",$A56))),SUMIF($B$2:$Z$2,K$51,INDIRECT(CONCATENATE("B",$A56)):INDIRECT(CONCATENATE("Z",$A56))))</f>
        <v>194</v>
      </c>
      <c r="L56">
        <f>SUM(D56:K56)</f>
        <v>597</v>
      </c>
      <c r="M56" s="6"/>
      <c r="N56" s="7">
        <f>IF((D56/$L56)&gt;0,D56/$L56,0)</f>
        <v>0.09380234505862646</v>
      </c>
      <c r="O56" s="7">
        <f>IF((E56/$L56)&gt;0,E56/$L56,0)</f>
        <v>0.018425460636515914</v>
      </c>
      <c r="P56" s="7">
        <f>IF((F56/$L56)&gt;0,F56/$L56,0)</f>
        <v>0.34170854271356782</v>
      </c>
      <c r="Q56" s="7">
        <f>IF((G56/$L56)&gt;0,G56/$L56,0)</f>
        <v>0.19430485762144054</v>
      </c>
      <c r="R56" s="7">
        <f>IF((H56/$L56)&gt;0,H56/$L56,0)</f>
        <v>0</v>
      </c>
      <c r="S56" s="7">
        <f>IF((I56/$L56)&gt;0,I56/$L56,0)</f>
        <v>0.023450586264656615</v>
      </c>
      <c r="T56" s="7">
        <f>IF((J56/$L56)&gt;0,J56/$L56,0)</f>
        <v>0.0033500837520938024</v>
      </c>
      <c r="U56" s="7">
        <f>IF((K56/$L56)&gt;0,K56/$L56,0)</f>
        <v>0.32495812395309881</v>
      </c>
      <c r="V56" s="7">
        <f>SUM(N56:U56)</f>
        <v>1</v>
      </c>
    </row>
    <row r="57">
      <c r="A57">
        <v>16</v>
      </c>
      <c r="B57">
        <v>6</v>
      </c>
      <c r="C57" t="str">
        <f t="array" ref="C57" ca="1">_xlfn.XLOOKUP(-1,SIGN(INDIRECT(CONCATENATE("B",$A57)):INDIRECT(CONCATENATE("Z",$A57))),$B$2:$Z$2)</f>
        <v>Greens</v>
      </c>
      <c r="D57">
        <f ca="1">IF(SUMIF($B$2:$Z$2,D$51,INDIRECT(CONCATENATE("B",$A57)):INDIRECT(CONCATENATE("Z",$A57)))&lt;0,-_xlfn.XLOOKUP(-1,SIGN(INDIRECT(CONCATENATE("B",$A57)):INDIRECT(CONCATENATE("Z",$A57))),INDIRECT(CONCATENATE("B",$A57)):INDIRECT(CONCATENATE("Z",$A57)))+SUMIF($B$2:$Z$2,D$51,INDIRECT(CONCATENATE("B",$A57)):INDIRECT(CONCATENATE("Z",$A57))),SUMIF($B$2:$Z$2,D$51,INDIRECT(CONCATENATE("B",$A57)):INDIRECT(CONCATENATE("Z",$A57))))</f>
        <v>54</v>
      </c>
      <c r="E57">
        <f ca="1">IF(SUMIF($B$2:$Z$2,E$51,INDIRECT(CONCATENATE("B",$A57)):INDIRECT(CONCATENATE("Z",$A57)))&lt;0,-_xlfn.XLOOKUP(-1,SIGN(INDIRECT(CONCATENATE("B",$A57)):INDIRECT(CONCATENATE("Z",$A57))),INDIRECT(CONCATENATE("B",$A57)):INDIRECT(CONCATENATE("Z",$A57)))+SUMIF($B$2:$Z$2,E$51,INDIRECT(CONCATENATE("B",$A57)):INDIRECT(CONCATENATE("Z",$A57))),SUMIF($B$2:$Z$2,E$51,INDIRECT(CONCATENATE("B",$A57)):INDIRECT(CONCATENATE("Z",$A57))))</f>
        <v>16</v>
      </c>
      <c r="F57">
        <f ca="1">IF(SUMIF($B$2:$Z$2,F$51,INDIRECT(CONCATENATE("B",$A57)):INDIRECT(CONCATENATE("Z",$A57)))&lt;0,-_xlfn.XLOOKUP(-1,SIGN(INDIRECT(CONCATENATE("B",$A57)):INDIRECT(CONCATENATE("Z",$A57))),INDIRECT(CONCATENATE("B",$A57)):INDIRECT(CONCATENATE("Z",$A57)))+SUMIF($B$2:$Z$2,F$51,INDIRECT(CONCATENATE("B",$A57)):INDIRECT(CONCATENATE("Z",$A57))),SUMIF($B$2:$Z$2,F$51,INDIRECT(CONCATENATE("B",$A57)):INDIRECT(CONCATENATE("Z",$A57))))</f>
        <v>604</v>
      </c>
      <c r="G57">
        <f ca="1">IF(SUMIF($B$2:$Z$2,G$51,INDIRECT(CONCATENATE("B",$A57)):INDIRECT(CONCATENATE("Z",$A57)))&lt;0,-_xlfn.XLOOKUP(-1,SIGN(INDIRECT(CONCATENATE("B",$A57)):INDIRECT(CONCATENATE("Z",$A57))),INDIRECT(CONCATENATE("B",$A57)):INDIRECT(CONCATENATE("Z",$A57)))+SUMIF($B$2:$Z$2,G$51,INDIRECT(CONCATENATE("B",$A57)):INDIRECT(CONCATENATE("Z",$A57))),SUMIF($B$2:$Z$2,G$51,INDIRECT(CONCATENATE("B",$A57)):INDIRECT(CONCATENATE("Z",$A57))))</f>
        <v>22</v>
      </c>
      <c r="H57">
        <f ca="1">IF(SUMIF($B$2:$Z$2,H$51,INDIRECT(CONCATENATE("B",$A57)):INDIRECT(CONCATENATE("Z",$A57)))&lt;0,-_xlfn.XLOOKUP(-1,SIGN(INDIRECT(CONCATENATE("B",$A57)):INDIRECT(CONCATENATE("Z",$A57))),INDIRECT(CONCATENATE("B",$A57)):INDIRECT(CONCATENATE("Z",$A57)))+SUMIF($B$2:$Z$2,H$51,INDIRECT(CONCATENATE("B",$A57)):INDIRECT(CONCATENATE("Z",$A57))),SUMIF($B$2:$Z$2,H$51,INDIRECT(CONCATENATE("B",$A57)):INDIRECT(CONCATENATE("Z",$A57))))</f>
        <v>0</v>
      </c>
      <c r="I57">
        <f ca="1">IF(SUMIF($B$2:$Z$2,I$51,INDIRECT(CONCATENATE("B",$A57)):INDIRECT(CONCATENATE("Z",$A57)))&lt;0,-_xlfn.XLOOKUP(-1,SIGN(INDIRECT(CONCATENATE("B",$A57)):INDIRECT(CONCATENATE("Z",$A57))),INDIRECT(CONCATENATE("B",$A57)):INDIRECT(CONCATENATE("Z",$A57)))+SUMIF($B$2:$Z$2,I$51,INDIRECT(CONCATENATE("B",$A57)):INDIRECT(CONCATENATE("Z",$A57))),SUMIF($B$2:$Z$2,I$51,INDIRECT(CONCATENATE("B",$A57)):INDIRECT(CONCATENATE("Z",$A57))))</f>
        <v>13</v>
      </c>
      <c r="J57">
        <f ca="1">IF(SUMIF($B$2:$Z$2,J$51,INDIRECT(CONCATENATE("B",$A57)):INDIRECT(CONCATENATE("Z",$A57)))&lt;0,-_xlfn.XLOOKUP(-1,SIGN(INDIRECT(CONCATENATE("B",$A57)):INDIRECT(CONCATENATE("Z",$A57))),INDIRECT(CONCATENATE("B",$A57)):INDIRECT(CONCATENATE("Z",$A57)))+SUMIF($B$2:$Z$2,J$51,INDIRECT(CONCATENATE("B",$A57)):INDIRECT(CONCATENATE("Z",$A57))),SUMIF($B$2:$Z$2,J$51,INDIRECT(CONCATENATE("B",$A57)):INDIRECT(CONCATENATE("Z",$A57))))</f>
        <v>2</v>
      </c>
      <c r="K57">
        <f ca="1">IF(SUMIF($B$2:$Z$2,K$51,INDIRECT(CONCATENATE("B",$A57)):INDIRECT(CONCATENATE("Z",$A57)))&lt;0,-_xlfn.XLOOKUP(-1,SIGN(INDIRECT(CONCATENATE("B",$A57)):INDIRECT(CONCATENATE("Z",$A57))),INDIRECT(CONCATENATE("B",$A57)):INDIRECT(CONCATENATE("Z",$A57)))+SUMIF($B$2:$Z$2,K$51,INDIRECT(CONCATENATE("B",$A57)):INDIRECT(CONCATENATE("Z",$A57))),SUMIF($B$2:$Z$2,K$51,INDIRECT(CONCATENATE("B",$A57)):INDIRECT(CONCATENATE("Z",$A57))))</f>
        <v>5</v>
      </c>
      <c r="L57">
        <f>SUM(D57:K57)</f>
        <v>716</v>
      </c>
      <c r="M57" s="6"/>
      <c r="N57" s="7">
        <f>IF((D57/$L57)&gt;0,D57/$L57,0)</f>
        <v>0.075418994413407825</v>
      </c>
      <c r="O57" s="7">
        <f>IF((E57/$L57)&gt;0,E57/$L57,0)</f>
        <v>0.0223463687150838</v>
      </c>
      <c r="P57" s="7">
        <f>IF((F57/$L57)&gt;0,F57/$L57,0)</f>
        <v>0.84357541899441346</v>
      </c>
      <c r="Q57" s="7">
        <f>IF((G57/$L57)&gt;0,G57/$L57,0)</f>
        <v>0.030726256983240222</v>
      </c>
      <c r="R57" s="7">
        <f>IF((H57/$L57)&gt;0,H57/$L57,0)</f>
        <v>0</v>
      </c>
      <c r="S57" s="7">
        <f>IF((I57/$L57)&gt;0,I57/$L57,0)</f>
        <v>0.018156424581005588</v>
      </c>
      <c r="T57" s="7">
        <f>IF((J57/$L57)&gt;0,J57/$L57,0)</f>
        <v>0.0027932960893854749</v>
      </c>
      <c r="U57" s="7">
        <f>IF((K57/$L57)&gt;0,K57/$L57,0)</f>
        <v>0.0069832402234636867</v>
      </c>
      <c r="V57" s="7">
        <f>SUM(N57:U57)</f>
        <v>1.0000000000000002</v>
      </c>
    </row>
    <row r="58">
      <c r="A58">
        <v>18</v>
      </c>
      <c r="B58">
        <v>7</v>
      </c>
      <c r="C58" t="str">
        <f t="array" ref="C58" ca="1">_xlfn.XLOOKUP(-1,SIGN(INDIRECT(CONCATENATE("B",$A58)):INDIRECT(CONCATENATE("Z",$A58))),$B$2:$Z$2)</f>
        <v>Ungrouped</v>
      </c>
      <c r="D58">
        <f ca="1">IF(SUMIF($B$2:$Z$2,D$51,INDIRECT(CONCATENATE("B",$A58)):INDIRECT(CONCATENATE("Z",$A58)))&lt;0,-_xlfn.XLOOKUP(-1,SIGN(INDIRECT(CONCATENATE("B",$A58)):INDIRECT(CONCATENATE("Z",$A58))),INDIRECT(CONCATENATE("B",$A58)):INDIRECT(CONCATENATE("Z",$A58)))+SUMIF($B$2:$Z$2,D$51,INDIRECT(CONCATENATE("B",$A58)):INDIRECT(CONCATENATE("Z",$A58))),SUMIF($B$2:$Z$2,D$51,INDIRECT(CONCATENATE("B",$A58)):INDIRECT(CONCATENATE("Z",$A58))))</f>
        <v>107</v>
      </c>
      <c r="E58">
        <f ca="1">IF(SUMIF($B$2:$Z$2,E$51,INDIRECT(CONCATENATE("B",$A58)):INDIRECT(CONCATENATE("Z",$A58)))&lt;0,-_xlfn.XLOOKUP(-1,SIGN(INDIRECT(CONCATENATE("B",$A58)):INDIRECT(CONCATENATE("Z",$A58))),INDIRECT(CONCATENATE("B",$A58)):INDIRECT(CONCATENATE("Z",$A58)))+SUMIF($B$2:$Z$2,E$51,INDIRECT(CONCATENATE("B",$A58)):INDIRECT(CONCATENATE("Z",$A58))),SUMIF($B$2:$Z$2,E$51,INDIRECT(CONCATENATE("B",$A58)):INDIRECT(CONCATENATE("Z",$A58))))</f>
        <v>80</v>
      </c>
      <c r="F58">
        <f ca="1">IF(SUMIF($B$2:$Z$2,F$51,INDIRECT(CONCATENATE("B",$A58)):INDIRECT(CONCATENATE("Z",$A58)))&lt;0,-_xlfn.XLOOKUP(-1,SIGN(INDIRECT(CONCATENATE("B",$A58)):INDIRECT(CONCATENATE("Z",$A58))),INDIRECT(CONCATENATE("B",$A58)):INDIRECT(CONCATENATE("Z",$A58)))+SUMIF($B$2:$Z$2,F$51,INDIRECT(CONCATENATE("B",$A58)):INDIRECT(CONCATENATE("Z",$A58))),SUMIF($B$2:$Z$2,F$51,INDIRECT(CONCATENATE("B",$A58)):INDIRECT(CONCATENATE("Z",$A58))))</f>
        <v>291</v>
      </c>
      <c r="G58">
        <f ca="1">IF(SUMIF($B$2:$Z$2,G$51,INDIRECT(CONCATENATE("B",$A58)):INDIRECT(CONCATENATE("Z",$A58)))&lt;0,-_xlfn.XLOOKUP(-1,SIGN(INDIRECT(CONCATENATE("B",$A58)):INDIRECT(CONCATENATE("Z",$A58))),INDIRECT(CONCATENATE("B",$A58)):INDIRECT(CONCATENATE("Z",$A58)))+SUMIF($B$2:$Z$2,G$51,INDIRECT(CONCATENATE("B",$A58)):INDIRECT(CONCATENATE("Z",$A58))),SUMIF($B$2:$Z$2,G$51,INDIRECT(CONCATENATE("B",$A58)):INDIRECT(CONCATENATE("Z",$A58))))</f>
        <v>299</v>
      </c>
      <c r="H58">
        <f ca="1">IF(SUMIF($B$2:$Z$2,H$51,INDIRECT(CONCATENATE("B",$A58)):INDIRECT(CONCATENATE("Z",$A58)))&lt;0,-_xlfn.XLOOKUP(-1,SIGN(INDIRECT(CONCATENATE("B",$A58)):INDIRECT(CONCATENATE("Z",$A58))),INDIRECT(CONCATENATE("B",$A58)):INDIRECT(CONCATENATE("Z",$A58)))+SUMIF($B$2:$Z$2,H$51,INDIRECT(CONCATENATE("B",$A58)):INDIRECT(CONCATENATE("Z",$A58))),SUMIF($B$2:$Z$2,H$51,INDIRECT(CONCATENATE("B",$A58)):INDIRECT(CONCATENATE("Z",$A58))))</f>
        <v>0</v>
      </c>
      <c r="I58">
        <f ca="1">IF(SUMIF($B$2:$Z$2,I$51,INDIRECT(CONCATENATE("B",$A58)):INDIRECT(CONCATENATE("Z",$A58)))&lt;0,-_xlfn.XLOOKUP(-1,SIGN(INDIRECT(CONCATENATE("B",$A58)):INDIRECT(CONCATENATE("Z",$A58))),INDIRECT(CONCATENATE("B",$A58)):INDIRECT(CONCATENATE("Z",$A58)))+SUMIF($B$2:$Z$2,I$51,INDIRECT(CONCATENATE("B",$A58)):INDIRECT(CONCATENATE("Z",$A58))),SUMIF($B$2:$Z$2,I$51,INDIRECT(CONCATENATE("B",$A58)):INDIRECT(CONCATENATE("Z",$A58))))</f>
        <v>64</v>
      </c>
      <c r="J58">
        <f ca="1">IF(SUMIF($B$2:$Z$2,J$51,INDIRECT(CONCATENATE("B",$A58)):INDIRECT(CONCATENATE("Z",$A58)))&lt;0,-_xlfn.XLOOKUP(-1,SIGN(INDIRECT(CONCATENATE("B",$A58)):INDIRECT(CONCATENATE("Z",$A58))),INDIRECT(CONCATENATE("B",$A58)):INDIRECT(CONCATENATE("Z",$A58)))+SUMIF($B$2:$Z$2,J$51,INDIRECT(CONCATENATE("B",$A58)):INDIRECT(CONCATENATE("Z",$A58))),SUMIF($B$2:$Z$2,J$51,INDIRECT(CONCATENATE("B",$A58)):INDIRECT(CONCATENATE("Z",$A58))))</f>
        <v>25</v>
      </c>
      <c r="K58">
        <f ca="1">IF(SUMIF($B$2:$Z$2,K$51,INDIRECT(CONCATENATE("B",$A58)):INDIRECT(CONCATENATE("Z",$A58)))&lt;0,-_xlfn.XLOOKUP(-1,SIGN(INDIRECT(CONCATENATE("B",$A58)):INDIRECT(CONCATENATE("Z",$A58))),INDIRECT(CONCATENATE("B",$A58)):INDIRECT(CONCATENATE("Z",$A58)))+SUMIF($B$2:$Z$2,K$51,INDIRECT(CONCATENATE("B",$A58)):INDIRECT(CONCATENATE("Z",$A58))),SUMIF($B$2:$Z$2,K$51,INDIRECT(CONCATENATE("B",$A58)):INDIRECT(CONCATENATE("Z",$A58))))</f>
        <v>0</v>
      </c>
      <c r="L58">
        <f>SUM(D58:K58)</f>
        <v>866</v>
      </c>
      <c r="M58" s="6"/>
      <c r="N58" s="7">
        <f>IF((D58/$L58)&gt;0,D58/$L58,0)</f>
        <v>0.12355658198614319</v>
      </c>
      <c r="O58" s="7">
        <f>IF((E58/$L58)&gt;0,E58/$L58,0)</f>
        <v>0.09237875288683603</v>
      </c>
      <c r="P58" s="7">
        <f>IF((F58/$L58)&gt;0,F58/$L58,0)</f>
        <v>0.33602771362586603</v>
      </c>
      <c r="Q58" s="7">
        <f>IF((G58/$L58)&gt;0,G58/$L58,0)</f>
        <v>0.34526558891454967</v>
      </c>
      <c r="R58" s="7">
        <f>IF((H58/$L58)&gt;0,H58/$L58,0)</f>
        <v>0</v>
      </c>
      <c r="S58" s="7">
        <f>IF((I58/$L58)&gt;0,I58/$L58,0)</f>
        <v>0.073903002309468821</v>
      </c>
      <c r="T58" s="7">
        <f>IF((J58/$L58)&gt;0,J58/$L58,0)</f>
        <v>0.028868360277136258</v>
      </c>
      <c r="U58" s="7">
        <f>IF((K58/$L58)&gt;0,K58/$L58,0)</f>
        <v>0</v>
      </c>
      <c r="V58" s="7">
        <f>SUM(N58:U58)</f>
        <v>0.99999999999999989</v>
      </c>
    </row>
    <row r="59">
      <c r="A59">
        <v>20</v>
      </c>
      <c r="B59">
        <v>8</v>
      </c>
      <c r="C59" t="str">
        <f t="array" ref="C59" ca="1">_xlfn.XLOOKUP(-1,SIGN(INDIRECT(CONCATENATE("B",$A59)):INDIRECT(CONCATENATE("Z",$A59))),$B$2:$Z$2)</f>
        <v xml:space="preserve">Tas SFFP</v>
      </c>
      <c r="D59">
        <f ca="1">IF(SUMIF($B$2:$Z$2,D$51,INDIRECT(CONCATENATE("B",$A59)):INDIRECT(CONCATENATE("Z",$A59)))&lt;0,-_xlfn.XLOOKUP(-1,SIGN(INDIRECT(CONCATENATE("B",$A59)):INDIRECT(CONCATENATE("Z",$A59))),INDIRECT(CONCATENATE("B",$A59)):INDIRECT(CONCATENATE("Z",$A59)))+SUMIF($B$2:$Z$2,D$51,INDIRECT(CONCATENATE("B",$A59)):INDIRECT(CONCATENATE("Z",$A59))),SUMIF($B$2:$Z$2,D$51,INDIRECT(CONCATENATE("B",$A59)):INDIRECT(CONCATENATE("Z",$A59))))</f>
        <v>177</v>
      </c>
      <c r="E59">
        <f ca="1">IF(SUMIF($B$2:$Z$2,E$51,INDIRECT(CONCATENATE("B",$A59)):INDIRECT(CONCATENATE("Z",$A59)))&lt;0,-_xlfn.XLOOKUP(-1,SIGN(INDIRECT(CONCATENATE("B",$A59)):INDIRECT(CONCATENATE("Z",$A59))),INDIRECT(CONCATENATE("B",$A59)):INDIRECT(CONCATENATE("Z",$A59)))+SUMIF($B$2:$Z$2,E$51,INDIRECT(CONCATENATE("B",$A59)):INDIRECT(CONCATENATE("Z",$A59))),SUMIF($B$2:$Z$2,E$51,INDIRECT(CONCATENATE("B",$A59)):INDIRECT(CONCATENATE("Z",$A59))))</f>
        <v>305</v>
      </c>
      <c r="F59">
        <f ca="1">IF(SUMIF($B$2:$Z$2,F$51,INDIRECT(CONCATENATE("B",$A59)):INDIRECT(CONCATENATE("Z",$A59)))&lt;0,-_xlfn.XLOOKUP(-1,SIGN(INDIRECT(CONCATENATE("B",$A59)):INDIRECT(CONCATENATE("Z",$A59))),INDIRECT(CONCATENATE("B",$A59)):INDIRECT(CONCATENATE("Z",$A59)))+SUMIF($B$2:$Z$2,F$51,INDIRECT(CONCATENATE("B",$A59)):INDIRECT(CONCATENATE("Z",$A59))),SUMIF($B$2:$Z$2,F$51,INDIRECT(CONCATENATE("B",$A59)):INDIRECT(CONCATENATE("Z",$A59))))</f>
        <v>38</v>
      </c>
      <c r="G59">
        <f ca="1">IF(SUMIF($B$2:$Z$2,G$51,INDIRECT(CONCATENATE("B",$A59)):INDIRECT(CONCATENATE("Z",$A59)))&lt;0,-_xlfn.XLOOKUP(-1,SIGN(INDIRECT(CONCATENATE("B",$A59)):INDIRECT(CONCATENATE("Z",$A59))),INDIRECT(CONCATENATE("B",$A59)):INDIRECT(CONCATENATE("Z",$A59)))+SUMIF($B$2:$Z$2,G$51,INDIRECT(CONCATENATE("B",$A59)):INDIRECT(CONCATENATE("Z",$A59))),SUMIF($B$2:$Z$2,G$51,INDIRECT(CONCATENATE("B",$A59)):INDIRECT(CONCATENATE("Z",$A59))))</f>
        <v>228</v>
      </c>
      <c r="H59">
        <f ca="1">IF(SUMIF($B$2:$Z$2,H$51,INDIRECT(CONCATENATE("B",$A59)):INDIRECT(CONCATENATE("Z",$A59)))&lt;0,-_xlfn.XLOOKUP(-1,SIGN(INDIRECT(CONCATENATE("B",$A59)):INDIRECT(CONCATENATE("Z",$A59))),INDIRECT(CONCATENATE("B",$A59)):INDIRECT(CONCATENATE("Z",$A59)))+SUMIF($B$2:$Z$2,H$51,INDIRECT(CONCATENATE("B",$A59)):INDIRECT(CONCATENATE("Z",$A59))),SUMIF($B$2:$Z$2,H$51,INDIRECT(CONCATENATE("B",$A59)):INDIRECT(CONCATENATE("Z",$A59))))</f>
        <v>0</v>
      </c>
      <c r="I59">
        <f ca="1">IF(SUMIF($B$2:$Z$2,I$51,INDIRECT(CONCATENATE("B",$A59)):INDIRECT(CONCATENATE("Z",$A59)))&lt;0,-_xlfn.XLOOKUP(-1,SIGN(INDIRECT(CONCATENATE("B",$A59)):INDIRECT(CONCATENATE("Z",$A59))),INDIRECT(CONCATENATE("B",$A59)):INDIRECT(CONCATENATE("Z",$A59)))+SUMIF($B$2:$Z$2,I$51,INDIRECT(CONCATENATE("B",$A59)):INDIRECT(CONCATENATE("Z",$A59))),SUMIF($B$2:$Z$2,I$51,INDIRECT(CONCATENATE("B",$A59)):INDIRECT(CONCATENATE("Z",$A59))))</f>
        <v>123</v>
      </c>
      <c r="J59">
        <f ca="1">IF(SUMIF($B$2:$Z$2,J$51,INDIRECT(CONCATENATE("B",$A59)):INDIRECT(CONCATENATE("Z",$A59)))&lt;0,-_xlfn.XLOOKUP(-1,SIGN(INDIRECT(CONCATENATE("B",$A59)):INDIRECT(CONCATENATE("Z",$A59))),INDIRECT(CONCATENATE("B",$A59)):INDIRECT(CONCATENATE("Z",$A59)))+SUMIF($B$2:$Z$2,J$51,INDIRECT(CONCATENATE("B",$A59)):INDIRECT(CONCATENATE("Z",$A59))),SUMIF($B$2:$Z$2,J$51,INDIRECT(CONCATENATE("B",$A59)):INDIRECT(CONCATENATE("Z",$A59))))</f>
        <v>0</v>
      </c>
      <c r="K59">
        <f ca="1">IF(SUMIF($B$2:$Z$2,K$51,INDIRECT(CONCATENATE("B",$A59)):INDIRECT(CONCATENATE("Z",$A59)))&lt;0,-_xlfn.XLOOKUP(-1,SIGN(INDIRECT(CONCATENATE("B",$A59)):INDIRECT(CONCATENATE("Z",$A59))),INDIRECT(CONCATENATE("B",$A59)):INDIRECT(CONCATENATE("Z",$A59)))+SUMIF($B$2:$Z$2,K$51,INDIRECT(CONCATENATE("B",$A59)):INDIRECT(CONCATENATE("Z",$A59))),SUMIF($B$2:$Z$2,K$51,INDIRECT(CONCATENATE("B",$A59)):INDIRECT(CONCATENATE("Z",$A59))))</f>
        <v>0</v>
      </c>
      <c r="L59">
        <f>SUM(D59:K59)</f>
        <v>871</v>
      </c>
      <c r="M59" s="6"/>
      <c r="N59" s="7">
        <f>IF((D59/$L59)&gt;0,D59/$L59,0)</f>
        <v>0.20321469575200918</v>
      </c>
      <c r="O59" s="7">
        <f>IF((E59/$L59)&gt;0,E59/$L59,0)</f>
        <v>0.35017221584385766</v>
      </c>
      <c r="P59" s="7">
        <f>IF((F59/$L59)&gt;0,F59/$L59,0)</f>
        <v>0.043628013777267508</v>
      </c>
      <c r="Q59" s="7">
        <f>IF((G59/$L59)&gt;0,G59/$L59,0)</f>
        <v>0.26176808266360507</v>
      </c>
      <c r="R59" s="7">
        <f>IF((H59/$L59)&gt;0,H59/$L59,0)</f>
        <v>0</v>
      </c>
      <c r="S59" s="7">
        <f>IF((I59/$L59)&gt;0,I59/$L59,0)</f>
        <v>0.14121699196326062</v>
      </c>
      <c r="T59" s="7">
        <f>IF((J59/$L59)&gt;0,J59/$L59,0)</f>
        <v>0</v>
      </c>
      <c r="U59" s="7">
        <f>IF((K59/$L59)&gt;0,K59/$L59,0)</f>
        <v>0</v>
      </c>
      <c r="V59" s="7">
        <f>SUM(N59:U59)</f>
        <v>1</v>
      </c>
    </row>
    <row r="60">
      <c r="A60">
        <v>22</v>
      </c>
      <c r="B60">
        <v>9</v>
      </c>
      <c r="C60" t="str">
        <f t="array" ref="C60" ca="1">_xlfn.XLOOKUP(-1,SIGN(INDIRECT(CONCATENATE("B",$A60)):INDIRECT(CONCATENATE("Z",$A60))),$B$2:$Z$2)</f>
        <v>AJP</v>
      </c>
      <c r="D60">
        <f ca="1">IF(SUMIF($B$2:$Z$2,D$51,INDIRECT(CONCATENATE("B",$A60)):INDIRECT(CONCATENATE("Z",$A60)))&lt;0,-_xlfn.XLOOKUP(-1,SIGN(INDIRECT(CONCATENATE("B",$A60)):INDIRECT(CONCATENATE("Z",$A60))),INDIRECT(CONCATENATE("B",$A60)):INDIRECT(CONCATENATE("Z",$A60)))+SUMIF($B$2:$Z$2,D$51,INDIRECT(CONCATENATE("B",$A60)):INDIRECT(CONCATENATE("Z",$A60))),SUMIF($B$2:$Z$2,D$51,INDIRECT(CONCATENATE("B",$A60)):INDIRECT(CONCATENATE("Z",$A60))))</f>
        <v>213</v>
      </c>
      <c r="E60">
        <f ca="1">IF(SUMIF($B$2:$Z$2,E$51,INDIRECT(CONCATENATE("B",$A60)):INDIRECT(CONCATENATE("Z",$A60)))&lt;0,-_xlfn.XLOOKUP(-1,SIGN(INDIRECT(CONCATENATE("B",$A60)):INDIRECT(CONCATENATE("Z",$A60))),INDIRECT(CONCATENATE("B",$A60)):INDIRECT(CONCATENATE("Z",$A60)))+SUMIF($B$2:$Z$2,E$51,INDIRECT(CONCATENATE("B",$A60)):INDIRECT(CONCATENATE("Z",$A60))),SUMIF($B$2:$Z$2,E$51,INDIRECT(CONCATENATE("B",$A60)):INDIRECT(CONCATENATE("Z",$A60))))</f>
        <v>172</v>
      </c>
      <c r="F60">
        <f ca="1">IF(SUMIF($B$2:$Z$2,F$51,INDIRECT(CONCATENATE("B",$A60)):INDIRECT(CONCATENATE("Z",$A60)))&lt;0,-_xlfn.XLOOKUP(-1,SIGN(INDIRECT(CONCATENATE("B",$A60)):INDIRECT(CONCATENATE("Z",$A60))),INDIRECT(CONCATENATE("B",$A60)):INDIRECT(CONCATENATE("Z",$A60)))+SUMIF($B$2:$Z$2,F$51,INDIRECT(CONCATENATE("B",$A60)):INDIRECT(CONCATENATE("Z",$A60))),SUMIF($B$2:$Z$2,F$51,INDIRECT(CONCATENATE("B",$A60)):INDIRECT(CONCATENATE("Z",$A60))))</f>
        <v>388</v>
      </c>
      <c r="G60">
        <f ca="1">IF(SUMIF($B$2:$Z$2,G$51,INDIRECT(CONCATENATE("B",$A60)):INDIRECT(CONCATENATE("Z",$A60)))&lt;0,-_xlfn.XLOOKUP(-1,SIGN(INDIRECT(CONCATENATE("B",$A60)):INDIRECT(CONCATENATE("Z",$A60))),INDIRECT(CONCATENATE("B",$A60)):INDIRECT(CONCATENATE("Z",$A60)))+SUMIF($B$2:$Z$2,G$51,INDIRECT(CONCATENATE("B",$A60)):INDIRECT(CONCATENATE("Z",$A60))),SUMIF($B$2:$Z$2,G$51,INDIRECT(CONCATENATE("B",$A60)):INDIRECT(CONCATENATE("Z",$A60))))</f>
        <v>342</v>
      </c>
      <c r="H60">
        <f ca="1">IF(SUMIF($B$2:$Z$2,H$51,INDIRECT(CONCATENATE("B",$A60)):INDIRECT(CONCATENATE("Z",$A60)))&lt;0,-_xlfn.XLOOKUP(-1,SIGN(INDIRECT(CONCATENATE("B",$A60)):INDIRECT(CONCATENATE("Z",$A60))),INDIRECT(CONCATENATE("B",$A60)):INDIRECT(CONCATENATE("Z",$A60)))+SUMIF($B$2:$Z$2,H$51,INDIRECT(CONCATENATE("B",$A60)):INDIRECT(CONCATENATE("Z",$A60))),SUMIF($B$2:$Z$2,H$51,INDIRECT(CONCATENATE("B",$A60)):INDIRECT(CONCATENATE("Z",$A60))))</f>
        <v>0</v>
      </c>
      <c r="I60">
        <f ca="1">IF(SUMIF($B$2:$Z$2,I$51,INDIRECT(CONCATENATE("B",$A60)):INDIRECT(CONCATENATE("Z",$A60)))&lt;0,-_xlfn.XLOOKUP(-1,SIGN(INDIRECT(CONCATENATE("B",$A60)):INDIRECT(CONCATENATE("Z",$A60))),INDIRECT(CONCATENATE("B",$A60)):INDIRECT(CONCATENATE("Z",$A60)))+SUMIF($B$2:$Z$2,I$51,INDIRECT(CONCATENATE("B",$A60)):INDIRECT(CONCATENATE("Z",$A60))),SUMIF($B$2:$Z$2,I$51,INDIRECT(CONCATENATE("B",$A60)):INDIRECT(CONCATENATE("Z",$A60))))</f>
        <v>0</v>
      </c>
      <c r="J60">
        <f ca="1">IF(SUMIF($B$2:$Z$2,J$51,INDIRECT(CONCATENATE("B",$A60)):INDIRECT(CONCATENATE("Z",$A60)))&lt;0,-_xlfn.XLOOKUP(-1,SIGN(INDIRECT(CONCATENATE("B",$A60)):INDIRECT(CONCATENATE("Z",$A60))),INDIRECT(CONCATENATE("B",$A60)):INDIRECT(CONCATENATE("Z",$A60)))+SUMIF($B$2:$Z$2,J$51,INDIRECT(CONCATENATE("B",$A60)):INDIRECT(CONCATENATE("Z",$A60))),SUMIF($B$2:$Z$2,J$51,INDIRECT(CONCATENATE("B",$A60)):INDIRECT(CONCATENATE("Z",$A60))))</f>
        <v>0</v>
      </c>
      <c r="K60">
        <f ca="1">IF(SUMIF($B$2:$Z$2,K$51,INDIRECT(CONCATENATE("B",$A60)):INDIRECT(CONCATENATE("Z",$A60)))&lt;0,-_xlfn.XLOOKUP(-1,SIGN(INDIRECT(CONCATENATE("B",$A60)):INDIRECT(CONCATENATE("Z",$A60))),INDIRECT(CONCATENATE("B",$A60)):INDIRECT(CONCATENATE("Z",$A60)))+SUMIF($B$2:$Z$2,K$51,INDIRECT(CONCATENATE("B",$A60)):INDIRECT(CONCATENATE("Z",$A60))),SUMIF($B$2:$Z$2,K$51,INDIRECT(CONCATENATE("B",$A60)):INDIRECT(CONCATENATE("Z",$A60))))</f>
        <v>0</v>
      </c>
      <c r="L60">
        <f>SUM(D60:K60)</f>
        <v>1115</v>
      </c>
      <c r="M60" s="6"/>
      <c r="N60" s="7">
        <f>IF((D60/$L60)&gt;0,D60/$L60,0)</f>
        <v>0.19103139013452916</v>
      </c>
      <c r="O60" s="7">
        <f>IF((E60/$L60)&gt;0,E60/$L60,0)</f>
        <v>0.15426008968609867</v>
      </c>
      <c r="P60" s="7">
        <f>IF((F60/$L60)&gt;0,F60/$L60,0)</f>
        <v>0.34798206278026905</v>
      </c>
      <c r="Q60" s="7">
        <f>IF((G60/$L60)&gt;0,G60/$L60,0)</f>
        <v>0.30672645739910315</v>
      </c>
      <c r="R60" s="7">
        <f>IF((H60/$L60)&gt;0,H60/$L60,0)</f>
        <v>0</v>
      </c>
      <c r="S60" s="7">
        <f>IF((I60/$L60)&gt;0,I60/$L60,0)</f>
        <v>0</v>
      </c>
      <c r="T60" s="7">
        <f>IF((J60/$L60)&gt;0,J60/$L60,0)</f>
        <v>0</v>
      </c>
      <c r="U60" s="7">
        <f>IF((K60/$L60)&gt;0,K60/$L60,0)</f>
        <v>0</v>
      </c>
      <c r="V60" s="7">
        <f>SUM(N60:U60)</f>
        <v>1</v>
      </c>
    </row>
    <row r="61">
      <c r="A61">
        <v>24</v>
      </c>
      <c r="B61">
        <v>10</v>
      </c>
      <c r="C61" t="str">
        <f t="array" ref="C61" ca="1">_xlfn.XLOOKUP(-1,SIGN(INDIRECT(CONCATENATE("B",$A61)):INDIRECT(CONCATENATE("Z",$A61))),$B$2:$Z$2)</f>
        <v>ALP</v>
      </c>
      <c r="D61">
        <f ca="1">IF(SUMIF($B$2:$Z$2,D$51,INDIRECT(CONCATENATE("B",$A61)):INDIRECT(CONCATENATE("Z",$A61)))&lt;0,-_xlfn.XLOOKUP(-1,SIGN(INDIRECT(CONCATENATE("B",$A61)):INDIRECT(CONCATENATE("Z",$A61))),INDIRECT(CONCATENATE("B",$A61)):INDIRECT(CONCATENATE("Z",$A61)))+SUMIF($B$2:$Z$2,D$51,INDIRECT(CONCATENATE("B",$A61)):INDIRECT(CONCATENATE("Z",$A61))),SUMIF($B$2:$Z$2,D$51,INDIRECT(CONCATENATE("B",$A61)):INDIRECT(CONCATENATE("Z",$A61))))</f>
        <v>1158</v>
      </c>
      <c r="E61">
        <f ca="1">IF(SUMIF($B$2:$Z$2,E$51,INDIRECT(CONCATENATE("B",$A61)):INDIRECT(CONCATENATE("Z",$A61)))&lt;0,-_xlfn.XLOOKUP(-1,SIGN(INDIRECT(CONCATENATE("B",$A61)):INDIRECT(CONCATENATE("Z",$A61))),INDIRECT(CONCATENATE("B",$A61)):INDIRECT(CONCATENATE("Z",$A61)))+SUMIF($B$2:$Z$2,E$51,INDIRECT(CONCATENATE("B",$A61)):INDIRECT(CONCATENATE("Z",$A61))),SUMIF($B$2:$Z$2,E$51,INDIRECT(CONCATENATE("B",$A61)):INDIRECT(CONCATENATE("Z",$A61))))</f>
        <v>34</v>
      </c>
      <c r="F61">
        <f ca="1">IF(SUMIF($B$2:$Z$2,F$51,INDIRECT(CONCATENATE("B",$A61)):INDIRECT(CONCATENATE("Z",$A61)))&lt;0,-_xlfn.XLOOKUP(-1,SIGN(INDIRECT(CONCATENATE("B",$A61)):INDIRECT(CONCATENATE("Z",$A61))),INDIRECT(CONCATENATE("B",$A61)):INDIRECT(CONCATENATE("Z",$A61)))+SUMIF($B$2:$Z$2,F$51,INDIRECT(CONCATENATE("B",$A61)):INDIRECT(CONCATENATE("Z",$A61))),SUMIF($B$2:$Z$2,F$51,INDIRECT(CONCATENATE("B",$A61)):INDIRECT(CONCATENATE("Z",$A61))))</f>
        <v>34</v>
      </c>
      <c r="G61">
        <f ca="1">IF(SUMIF($B$2:$Z$2,G$51,INDIRECT(CONCATENATE("B",$A61)):INDIRECT(CONCATENATE("Z",$A61)))&lt;0,-_xlfn.XLOOKUP(-1,SIGN(INDIRECT(CONCATENATE("B",$A61)):INDIRECT(CONCATENATE("Z",$A61))),INDIRECT(CONCATENATE("B",$A61)):INDIRECT(CONCATENATE("Z",$A61)))+SUMIF($B$2:$Z$2,G$51,INDIRECT(CONCATENATE("B",$A61)):INDIRECT(CONCATENATE("Z",$A61))),SUMIF($B$2:$Z$2,G$51,INDIRECT(CONCATENATE("B",$A61)):INDIRECT(CONCATENATE("Z",$A61))))</f>
        <v>61</v>
      </c>
      <c r="H61">
        <f ca="1">IF(SUMIF($B$2:$Z$2,H$51,INDIRECT(CONCATENATE("B",$A61)):INDIRECT(CONCATENATE("Z",$A61)))&lt;0,-_xlfn.XLOOKUP(-1,SIGN(INDIRECT(CONCATENATE("B",$A61)):INDIRECT(CONCATENATE("Z",$A61))),INDIRECT(CONCATENATE("B",$A61)):INDIRECT(CONCATENATE("Z",$A61)))+SUMIF($B$2:$Z$2,H$51,INDIRECT(CONCATENATE("B",$A61)):INDIRECT(CONCATENATE("Z",$A61))),SUMIF($B$2:$Z$2,H$51,INDIRECT(CONCATENATE("B",$A61)):INDIRECT(CONCATENATE("Z",$A61))))</f>
        <v>0</v>
      </c>
      <c r="I61">
        <f ca="1">IF(SUMIF($B$2:$Z$2,I$51,INDIRECT(CONCATENATE("B",$A61)):INDIRECT(CONCATENATE("Z",$A61)))&lt;0,-_xlfn.XLOOKUP(-1,SIGN(INDIRECT(CONCATENATE("B",$A61)):INDIRECT(CONCATENATE("Z",$A61))),INDIRECT(CONCATENATE("B",$A61)):INDIRECT(CONCATENATE("Z",$A61)))+SUMIF($B$2:$Z$2,I$51,INDIRECT(CONCATENATE("B",$A61)):INDIRECT(CONCATENATE("Z",$A61))),SUMIF($B$2:$Z$2,I$51,INDIRECT(CONCATENATE("B",$A61)):INDIRECT(CONCATENATE("Z",$A61))))</f>
        <v>0</v>
      </c>
      <c r="J61">
        <f ca="1">IF(SUMIF($B$2:$Z$2,J$51,INDIRECT(CONCATENATE("B",$A61)):INDIRECT(CONCATENATE("Z",$A61)))&lt;0,-_xlfn.XLOOKUP(-1,SIGN(INDIRECT(CONCATENATE("B",$A61)):INDIRECT(CONCATENATE("Z",$A61))),INDIRECT(CONCATENATE("B",$A61)):INDIRECT(CONCATENATE("Z",$A61)))+SUMIF($B$2:$Z$2,J$51,INDIRECT(CONCATENATE("B",$A61)):INDIRECT(CONCATENATE("Z",$A61))),SUMIF($B$2:$Z$2,J$51,INDIRECT(CONCATENATE("B",$A61)):INDIRECT(CONCATENATE("Z",$A61))))</f>
        <v>0</v>
      </c>
      <c r="K61">
        <f ca="1">IF(SUMIF($B$2:$Z$2,K$51,INDIRECT(CONCATENATE("B",$A61)):INDIRECT(CONCATENATE("Z",$A61)))&lt;0,-_xlfn.XLOOKUP(-1,SIGN(INDIRECT(CONCATENATE("B",$A61)):INDIRECT(CONCATENATE("Z",$A61))),INDIRECT(CONCATENATE("B",$A61)):INDIRECT(CONCATENATE("Z",$A61)))+SUMIF($B$2:$Z$2,K$51,INDIRECT(CONCATENATE("B",$A61)):INDIRECT(CONCATENATE("Z",$A61))),SUMIF($B$2:$Z$2,K$51,INDIRECT(CONCATENATE("B",$A61)):INDIRECT(CONCATENATE("Z",$A61))))</f>
        <v>0</v>
      </c>
      <c r="L61">
        <f>SUM(D61:K61)</f>
        <v>1287</v>
      </c>
      <c r="M61" s="6"/>
      <c r="N61" s="7">
        <f>IF((D61/$L61)&gt;0,D61/$L61,0)</f>
        <v>0.89976689976689972</v>
      </c>
      <c r="O61" s="7">
        <f>IF((E61/$L61)&gt;0,E61/$L61,0)</f>
        <v>0.02641802641802642</v>
      </c>
      <c r="P61" s="7">
        <f>IF((F61/$L61)&gt;0,F61/$L61,0)</f>
        <v>0.02641802641802642</v>
      </c>
      <c r="Q61" s="7">
        <f>IF((G61/$L61)&gt;0,G61/$L61,0)</f>
        <v>0.0473970473970474</v>
      </c>
      <c r="R61" s="7">
        <f>IF((H61/$L61)&gt;0,H61/$L61,0)</f>
        <v>0</v>
      </c>
      <c r="S61" s="7">
        <f>IF((I61/$L61)&gt;0,I61/$L61,0)</f>
        <v>0</v>
      </c>
      <c r="T61" s="7">
        <f>IF((J61/$L61)&gt;0,J61/$L61,0)</f>
        <v>0</v>
      </c>
      <c r="U61" s="7">
        <f>IF((K61/$L61)&gt;0,K61/$L61,0)</f>
        <v>0</v>
      </c>
      <c r="V61" s="7">
        <f>SUM(N61:U61)</f>
        <v>0.99999999999999989</v>
      </c>
    </row>
    <row r="62">
      <c r="A62">
        <v>26</v>
      </c>
      <c r="B62">
        <v>11</v>
      </c>
      <c r="C62" t="str">
        <f t="array" ref="C62" ca="1">_xlfn.XLOOKUP(-1,SIGN(INDIRECT(CONCATENATE("B",$A62)):INDIRECT(CONCATENATE("Z",$A62))),$B$2:$Z$2)</f>
        <v>Greens</v>
      </c>
      <c r="D62">
        <f ca="1">IF(SUMIF($B$2:$Z$2,D$51,INDIRECT(CONCATENATE("B",$A62)):INDIRECT(CONCATENATE("Z",$A62)))&lt;0,-_xlfn.XLOOKUP(-1,SIGN(INDIRECT(CONCATENATE("B",$A62)):INDIRECT(CONCATENATE("Z",$A62))),INDIRECT(CONCATENATE("B",$A62)):INDIRECT(CONCATENATE("Z",$A62)))+SUMIF($B$2:$Z$2,D$51,INDIRECT(CONCATENATE("B",$A62)):INDIRECT(CONCATENATE("Z",$A62))),SUMIF($B$2:$Z$2,D$51,INDIRECT(CONCATENATE("B",$A62)):INDIRECT(CONCATENATE("Z",$A62))))</f>
        <v>123</v>
      </c>
      <c r="E62">
        <f ca="1">IF(SUMIF($B$2:$Z$2,E$51,INDIRECT(CONCATENATE("B",$A62)):INDIRECT(CONCATENATE("Z",$A62)))&lt;0,-_xlfn.XLOOKUP(-1,SIGN(INDIRECT(CONCATENATE("B",$A62)):INDIRECT(CONCATENATE("Z",$A62))),INDIRECT(CONCATENATE("B",$A62)):INDIRECT(CONCATENATE("Z",$A62)))+SUMIF($B$2:$Z$2,E$51,INDIRECT(CONCATENATE("B",$A62)):INDIRECT(CONCATENATE("Z",$A62))),SUMIF($B$2:$Z$2,E$51,INDIRECT(CONCATENATE("B",$A62)):INDIRECT(CONCATENATE("Z",$A62))))</f>
        <v>37</v>
      </c>
      <c r="F62">
        <f ca="1">IF(SUMIF($B$2:$Z$2,F$51,INDIRECT(CONCATENATE("B",$A62)):INDIRECT(CONCATENATE("Z",$A62)))&lt;0,-_xlfn.XLOOKUP(-1,SIGN(INDIRECT(CONCATENATE("B",$A62)):INDIRECT(CONCATENATE("Z",$A62))),INDIRECT(CONCATENATE("B",$A62)):INDIRECT(CONCATENATE("Z",$A62)))+SUMIF($B$2:$Z$2,F$51,INDIRECT(CONCATENATE("B",$A62)):INDIRECT(CONCATENATE("Z",$A62))),SUMIF($B$2:$Z$2,F$51,INDIRECT(CONCATENATE("B",$A62)):INDIRECT(CONCATENATE("Z",$A62))))</f>
        <v>1095</v>
      </c>
      <c r="G62">
        <f ca="1">IF(SUMIF($B$2:$Z$2,G$51,INDIRECT(CONCATENATE("B",$A62)):INDIRECT(CONCATENATE("Z",$A62)))&lt;0,-_xlfn.XLOOKUP(-1,SIGN(INDIRECT(CONCATENATE("B",$A62)):INDIRECT(CONCATENATE("Z",$A62))),INDIRECT(CONCATENATE("B",$A62)):INDIRECT(CONCATENATE("Z",$A62)))+SUMIF($B$2:$Z$2,G$51,INDIRECT(CONCATENATE("B",$A62)):INDIRECT(CONCATENATE("Z",$A62))),SUMIF($B$2:$Z$2,G$51,INDIRECT(CONCATENATE("B",$A62)):INDIRECT(CONCATENATE("Z",$A62))))</f>
        <v>72</v>
      </c>
      <c r="H62">
        <f ca="1">IF(SUMIF($B$2:$Z$2,H$51,INDIRECT(CONCATENATE("B",$A62)):INDIRECT(CONCATENATE("Z",$A62)))&lt;0,-_xlfn.XLOOKUP(-1,SIGN(INDIRECT(CONCATENATE("B",$A62)):INDIRECT(CONCATENATE("Z",$A62))),INDIRECT(CONCATENATE("B",$A62)):INDIRECT(CONCATENATE("Z",$A62)))+SUMIF($B$2:$Z$2,H$51,INDIRECT(CONCATENATE("B",$A62)):INDIRECT(CONCATENATE("Z",$A62))),SUMIF($B$2:$Z$2,H$51,INDIRECT(CONCATENATE("B",$A62)):INDIRECT(CONCATENATE("Z",$A62))))</f>
        <v>0</v>
      </c>
      <c r="I62">
        <f ca="1">IF(SUMIF($B$2:$Z$2,I$51,INDIRECT(CONCATENATE("B",$A62)):INDIRECT(CONCATENATE("Z",$A62)))&lt;0,-_xlfn.XLOOKUP(-1,SIGN(INDIRECT(CONCATENATE("B",$A62)):INDIRECT(CONCATENATE("Z",$A62))),INDIRECT(CONCATENATE("B",$A62)):INDIRECT(CONCATENATE("Z",$A62)))+SUMIF($B$2:$Z$2,I$51,INDIRECT(CONCATENATE("B",$A62)):INDIRECT(CONCATENATE("Z",$A62))),SUMIF($B$2:$Z$2,I$51,INDIRECT(CONCATENATE("B",$A62)):INDIRECT(CONCATENATE("Z",$A62))))</f>
        <v>0</v>
      </c>
      <c r="J62">
        <f ca="1">IF(SUMIF($B$2:$Z$2,J$51,INDIRECT(CONCATENATE("B",$A62)):INDIRECT(CONCATENATE("Z",$A62)))&lt;0,-_xlfn.XLOOKUP(-1,SIGN(INDIRECT(CONCATENATE("B",$A62)):INDIRECT(CONCATENATE("Z",$A62))),INDIRECT(CONCATENATE("B",$A62)):INDIRECT(CONCATENATE("Z",$A62)))+SUMIF($B$2:$Z$2,J$51,INDIRECT(CONCATENATE("B",$A62)):INDIRECT(CONCATENATE("Z",$A62))),SUMIF($B$2:$Z$2,J$51,INDIRECT(CONCATENATE("B",$A62)):INDIRECT(CONCATENATE("Z",$A62))))</f>
        <v>0</v>
      </c>
      <c r="K62">
        <f ca="1">IF(SUMIF($B$2:$Z$2,K$51,INDIRECT(CONCATENATE("B",$A62)):INDIRECT(CONCATENATE("Z",$A62)))&lt;0,-_xlfn.XLOOKUP(-1,SIGN(INDIRECT(CONCATENATE("B",$A62)):INDIRECT(CONCATENATE("Z",$A62))),INDIRECT(CONCATENATE("B",$A62)):INDIRECT(CONCATENATE("Z",$A62)))+SUMIF($B$2:$Z$2,K$51,INDIRECT(CONCATENATE("B",$A62)):INDIRECT(CONCATENATE("Z",$A62))),SUMIF($B$2:$Z$2,K$51,INDIRECT(CONCATENATE("B",$A62)):INDIRECT(CONCATENATE("Z",$A62))))</f>
        <v>0</v>
      </c>
      <c r="L62">
        <f>SUM(D62:K62)</f>
        <v>1327</v>
      </c>
      <c r="M62" s="6"/>
      <c r="N62" s="7">
        <f>IF((D62/$L62)&gt;0,D62/$L62,0)</f>
        <v>0.092690278824415981</v>
      </c>
      <c r="O62" s="7">
        <f>IF((E62/$L62)&gt;0,E62/$L62,0)</f>
        <v>0.027882441597588545</v>
      </c>
      <c r="P62" s="7">
        <f>IF((F62/$L62)&gt;0,F62/$L62,0)</f>
        <v>0.82516955538809345</v>
      </c>
      <c r="Q62" s="7">
        <f>IF((G62/$L62)&gt;0,G62/$L62,0)</f>
        <v>0.054257724189902032</v>
      </c>
      <c r="R62" s="7">
        <f>IF((H62/$L62)&gt;0,H62/$L62,0)</f>
        <v>0</v>
      </c>
      <c r="S62" s="7">
        <f>IF((I62/$L62)&gt;0,I62/$L62,0)</f>
        <v>0</v>
      </c>
      <c r="T62" s="7">
        <f>IF((J62/$L62)&gt;0,J62/$L62,0)</f>
        <v>0</v>
      </c>
      <c r="U62" s="7">
        <f>IF((K62/$L62)&gt;0,K62/$L62,0)</f>
        <v>0</v>
      </c>
      <c r="V62" s="7">
        <f>SUM(N62:U62)</f>
        <v>1</v>
      </c>
    </row>
    <row r="63">
      <c r="A63">
        <v>28</v>
      </c>
      <c r="B63">
        <v>12</v>
      </c>
      <c r="C63" t="str">
        <f t="array" ref="C63" ca="1">_xlfn.XLOOKUP(-1,SIGN(INDIRECT(CONCATENATE("B",$A63)):INDIRECT(CONCATENATE("Z",$A63))),$B$2:$Z$2)</f>
        <v>Greens</v>
      </c>
      <c r="D63">
        <f ca="1">IF(SUMIF($B$2:$Z$2,D$51,INDIRECT(CONCATENATE("B",$A63)):INDIRECT(CONCATENATE("Z",$A63)))&lt;0,-_xlfn.XLOOKUP(-1,SIGN(INDIRECT(CONCATENATE("B",$A63)):INDIRECT(CONCATENATE("Z",$A63))),INDIRECT(CONCATENATE("B",$A63)):INDIRECT(CONCATENATE("Z",$A63)))+SUMIF($B$2:$Z$2,D$51,INDIRECT(CONCATENATE("B",$A63)):INDIRECT(CONCATENATE("Z",$A63))),SUMIF($B$2:$Z$2,D$51,INDIRECT(CONCATENATE("B",$A63)):INDIRECT(CONCATENATE("Z",$A63))))</f>
        <v>18</v>
      </c>
      <c r="E63">
        <f ca="1">IF(SUMIF($B$2:$Z$2,E$51,INDIRECT(CONCATENATE("B",$A63)):INDIRECT(CONCATENATE("Z",$A63)))&lt;0,-_xlfn.XLOOKUP(-1,SIGN(INDIRECT(CONCATENATE("B",$A63)):INDIRECT(CONCATENATE("Z",$A63))),INDIRECT(CONCATENATE("B",$A63)):INDIRECT(CONCATENATE("Z",$A63)))+SUMIF($B$2:$Z$2,E$51,INDIRECT(CONCATENATE("B",$A63)):INDIRECT(CONCATENATE("Z",$A63))),SUMIF($B$2:$Z$2,E$51,INDIRECT(CONCATENATE("B",$A63)):INDIRECT(CONCATENATE("Z",$A63))))</f>
        <v>2</v>
      </c>
      <c r="F63">
        <f ca="1">IF(SUMIF($B$2:$Z$2,F$51,INDIRECT(CONCATENATE("B",$A63)):INDIRECT(CONCATENATE("Z",$A63)))&lt;0,-_xlfn.XLOOKUP(-1,SIGN(INDIRECT(CONCATENATE("B",$A63)):INDIRECT(CONCATENATE("Z",$A63))),INDIRECT(CONCATENATE("B",$A63)):INDIRECT(CONCATENATE("Z",$A63)))+SUMIF($B$2:$Z$2,F$51,INDIRECT(CONCATENATE("B",$A63)):INDIRECT(CONCATENATE("Z",$A63))),SUMIF($B$2:$Z$2,F$51,INDIRECT(CONCATENATE("B",$A63)):INDIRECT(CONCATENATE("Z",$A63))))</f>
        <v>394</v>
      </c>
      <c r="G63">
        <f ca="1">IF(SUMIF($B$2:$Z$2,G$51,INDIRECT(CONCATENATE("B",$A63)):INDIRECT(CONCATENATE("Z",$A63)))&lt;0,-_xlfn.XLOOKUP(-1,SIGN(INDIRECT(CONCATENATE("B",$A63)):INDIRECT(CONCATENATE("Z",$A63))),INDIRECT(CONCATENATE("B",$A63)):INDIRECT(CONCATENATE("Z",$A63)))+SUMIF($B$2:$Z$2,G$51,INDIRECT(CONCATENATE("B",$A63)):INDIRECT(CONCATENATE("Z",$A63))),SUMIF($B$2:$Z$2,G$51,INDIRECT(CONCATENATE("B",$A63)):INDIRECT(CONCATENATE("Z",$A63))))</f>
        <v>19</v>
      </c>
      <c r="H63">
        <f ca="1">IF(SUMIF($B$2:$Z$2,H$51,INDIRECT(CONCATENATE("B",$A63)):INDIRECT(CONCATENATE("Z",$A63)))&lt;0,-_xlfn.XLOOKUP(-1,SIGN(INDIRECT(CONCATENATE("B",$A63)):INDIRECT(CONCATENATE("Z",$A63))),INDIRECT(CONCATENATE("B",$A63)):INDIRECT(CONCATENATE("Z",$A63)))+SUMIF($B$2:$Z$2,H$51,INDIRECT(CONCATENATE("B",$A63)):INDIRECT(CONCATENATE("Z",$A63))),SUMIF($B$2:$Z$2,H$51,INDIRECT(CONCATENATE("B",$A63)):INDIRECT(CONCATENATE("Z",$A63))))</f>
        <v>0</v>
      </c>
      <c r="I63">
        <f ca="1">IF(SUMIF($B$2:$Z$2,I$51,INDIRECT(CONCATENATE("B",$A63)):INDIRECT(CONCATENATE("Z",$A63)))&lt;0,-_xlfn.XLOOKUP(-1,SIGN(INDIRECT(CONCATENATE("B",$A63)):INDIRECT(CONCATENATE("Z",$A63))),INDIRECT(CONCATENATE("B",$A63)):INDIRECT(CONCATENATE("Z",$A63)))+SUMIF($B$2:$Z$2,I$51,INDIRECT(CONCATENATE("B",$A63)):INDIRECT(CONCATENATE("Z",$A63))),SUMIF($B$2:$Z$2,I$51,INDIRECT(CONCATENATE("B",$A63)):INDIRECT(CONCATENATE("Z",$A63))))</f>
        <v>0</v>
      </c>
      <c r="J63">
        <f ca="1">IF(SUMIF($B$2:$Z$2,J$51,INDIRECT(CONCATENATE("B",$A63)):INDIRECT(CONCATENATE("Z",$A63)))&lt;0,-_xlfn.XLOOKUP(-1,SIGN(INDIRECT(CONCATENATE("B",$A63)):INDIRECT(CONCATENATE("Z",$A63))),INDIRECT(CONCATENATE("B",$A63)):INDIRECT(CONCATENATE("Z",$A63)))+SUMIF($B$2:$Z$2,J$51,INDIRECT(CONCATENATE("B",$A63)):INDIRECT(CONCATENATE("Z",$A63))),SUMIF($B$2:$Z$2,J$51,INDIRECT(CONCATENATE("B",$A63)):INDIRECT(CONCATENATE("Z",$A63))))</f>
        <v>0</v>
      </c>
      <c r="K63">
        <f ca="1">IF(SUMIF($B$2:$Z$2,K$51,INDIRECT(CONCATENATE("B",$A63)):INDIRECT(CONCATENATE("Z",$A63)))&lt;0,-_xlfn.XLOOKUP(-1,SIGN(INDIRECT(CONCATENATE("B",$A63)):INDIRECT(CONCATENATE("Z",$A63))),INDIRECT(CONCATENATE("B",$A63)):INDIRECT(CONCATENATE("Z",$A63)))+SUMIF($B$2:$Z$2,K$51,INDIRECT(CONCATENATE("B",$A63)):INDIRECT(CONCATENATE("Z",$A63))),SUMIF($B$2:$Z$2,K$51,INDIRECT(CONCATENATE("B",$A63)):INDIRECT(CONCATENATE("Z",$A63))))</f>
        <v>0</v>
      </c>
      <c r="L63">
        <f>SUM(D63:K63)</f>
        <v>433</v>
      </c>
      <c r="M63" s="6"/>
      <c r="N63" s="7">
        <f>IF((D63/$L63)&gt;0,D63/$L63,0)</f>
        <v>0.041570438799076209</v>
      </c>
      <c r="O63" s="7">
        <f>IF((E63/$L63)&gt;0,E63/$L63,0)</f>
        <v>0.0046189376443418013</v>
      </c>
      <c r="P63" s="7">
        <f>IF((F63/$L63)&gt;0,F63/$L63,0)</f>
        <v>0.90993071593533492</v>
      </c>
      <c r="Q63" s="7">
        <f>IF((G63/$L63)&gt;0,G63/$L63,0)</f>
        <v>0.043879907621247112</v>
      </c>
      <c r="R63" s="7">
        <f>IF((H63/$L63)&gt;0,H63/$L63,0)</f>
        <v>0</v>
      </c>
      <c r="S63" s="7">
        <f>IF((I63/$L63)&gt;0,I63/$L63,0)</f>
        <v>0</v>
      </c>
      <c r="T63" s="7">
        <f>IF((J63/$L63)&gt;0,J63/$L63,0)</f>
        <v>0</v>
      </c>
      <c r="U63" s="7">
        <f>IF((K63/$L63)&gt;0,K63/$L63,0)</f>
        <v>0</v>
      </c>
      <c r="V63" s="7">
        <f>SUM(N63:U63)</f>
        <v>1</v>
      </c>
    </row>
    <row r="64">
      <c r="A64">
        <v>30</v>
      </c>
      <c r="B64">
        <v>13</v>
      </c>
      <c r="C64" t="str">
        <f t="array" ref="C64" ca="1">_xlfn.XLOOKUP(-1,SIGN(INDIRECT(CONCATENATE("B",$A64)):INDIRECT(CONCATENATE("Z",$A64))),$B$2:$Z$2)</f>
        <v>LIB</v>
      </c>
      <c r="D64">
        <f ca="1">IF(SUMIF($B$2:$Z$2,D$51,INDIRECT(CONCATENATE("B",$A64)):INDIRECT(CONCATENATE("Z",$A64)))&lt;0,-_xlfn.XLOOKUP(-1,SIGN(INDIRECT(CONCATENATE("B",$A64)):INDIRECT(CONCATENATE("Z",$A64))),INDIRECT(CONCATENATE("B",$A64)):INDIRECT(CONCATENATE("Z",$A64)))+SUMIF($B$2:$Z$2,D$51,INDIRECT(CONCATENATE("B",$A64)):INDIRECT(CONCATENATE("Z",$A64))),SUMIF($B$2:$Z$2,D$51,INDIRECT(CONCATENATE("B",$A64)):INDIRECT(CONCATENATE("Z",$A64))))</f>
        <v>44</v>
      </c>
      <c r="E64">
        <f ca="1">IF(SUMIF($B$2:$Z$2,E$51,INDIRECT(CONCATENATE("B",$A64)):INDIRECT(CONCATENATE("Z",$A64)))&lt;0,-_xlfn.XLOOKUP(-1,SIGN(INDIRECT(CONCATENATE("B",$A64)):INDIRECT(CONCATENATE("Z",$A64))),INDIRECT(CONCATENATE("B",$A64)):INDIRECT(CONCATENATE("Z",$A64)))+SUMIF($B$2:$Z$2,E$51,INDIRECT(CONCATENATE("B",$A64)):INDIRECT(CONCATENATE("Z",$A64))),SUMIF($B$2:$Z$2,E$51,INDIRECT(CONCATENATE("B",$A64)):INDIRECT(CONCATENATE("Z",$A64))))</f>
        <v>1447</v>
      </c>
      <c r="F64">
        <f ca="1">IF(SUMIF($B$2:$Z$2,F$51,INDIRECT(CONCATENATE("B",$A64)):INDIRECT(CONCATENATE("Z",$A64)))&lt;0,-_xlfn.XLOOKUP(-1,SIGN(INDIRECT(CONCATENATE("B",$A64)):INDIRECT(CONCATENATE("Z",$A64))),INDIRECT(CONCATENATE("B",$A64)):INDIRECT(CONCATENATE("Z",$A64)))+SUMIF($B$2:$Z$2,F$51,INDIRECT(CONCATENATE("B",$A64)):INDIRECT(CONCATENATE("Z",$A64))),SUMIF($B$2:$Z$2,F$51,INDIRECT(CONCATENATE("B",$A64)):INDIRECT(CONCATENATE("Z",$A64))))</f>
        <v>7</v>
      </c>
      <c r="G64">
        <f ca="1">IF(SUMIF($B$2:$Z$2,G$51,INDIRECT(CONCATENATE("B",$A64)):INDIRECT(CONCATENATE("Z",$A64)))&lt;0,-_xlfn.XLOOKUP(-1,SIGN(INDIRECT(CONCATENATE("B",$A64)):INDIRECT(CONCATENATE("Z",$A64))),INDIRECT(CONCATENATE("B",$A64)):INDIRECT(CONCATENATE("Z",$A64)))+SUMIF($B$2:$Z$2,G$51,INDIRECT(CONCATENATE("B",$A64)):INDIRECT(CONCATENATE("Z",$A64))),SUMIF($B$2:$Z$2,G$51,INDIRECT(CONCATENATE("B",$A64)):INDIRECT(CONCATENATE("Z",$A64))))</f>
        <v>68</v>
      </c>
      <c r="H64">
        <f ca="1">IF(SUMIF($B$2:$Z$2,H$51,INDIRECT(CONCATENATE("B",$A64)):INDIRECT(CONCATENATE("Z",$A64)))&lt;0,-_xlfn.XLOOKUP(-1,SIGN(INDIRECT(CONCATENATE("B",$A64)):INDIRECT(CONCATENATE("Z",$A64))),INDIRECT(CONCATENATE("B",$A64)):INDIRECT(CONCATENATE("Z",$A64)))+SUMIF($B$2:$Z$2,H$51,INDIRECT(CONCATENATE("B",$A64)):INDIRECT(CONCATENATE("Z",$A64))),SUMIF($B$2:$Z$2,H$51,INDIRECT(CONCATENATE("B",$A64)):INDIRECT(CONCATENATE("Z",$A64))))</f>
        <v>0</v>
      </c>
      <c r="I64">
        <f ca="1">IF(SUMIF($B$2:$Z$2,I$51,INDIRECT(CONCATENATE("B",$A64)):INDIRECT(CONCATENATE("Z",$A64)))&lt;0,-_xlfn.XLOOKUP(-1,SIGN(INDIRECT(CONCATENATE("B",$A64)):INDIRECT(CONCATENATE("Z",$A64))),INDIRECT(CONCATENATE("B",$A64)):INDIRECT(CONCATENATE("Z",$A64)))+SUMIF($B$2:$Z$2,I$51,INDIRECT(CONCATENATE("B",$A64)):INDIRECT(CONCATENATE("Z",$A64))),SUMIF($B$2:$Z$2,I$51,INDIRECT(CONCATENATE("B",$A64)):INDIRECT(CONCATENATE("Z",$A64))))</f>
        <v>0</v>
      </c>
      <c r="J64">
        <f ca="1">IF(SUMIF($B$2:$Z$2,J$51,INDIRECT(CONCATENATE("B",$A64)):INDIRECT(CONCATENATE("Z",$A64)))&lt;0,-_xlfn.XLOOKUP(-1,SIGN(INDIRECT(CONCATENATE("B",$A64)):INDIRECT(CONCATENATE("Z",$A64))),INDIRECT(CONCATENATE("B",$A64)):INDIRECT(CONCATENATE("Z",$A64)))+SUMIF($B$2:$Z$2,J$51,INDIRECT(CONCATENATE("B",$A64)):INDIRECT(CONCATENATE("Z",$A64))),SUMIF($B$2:$Z$2,J$51,INDIRECT(CONCATENATE("B",$A64)):INDIRECT(CONCATENATE("Z",$A64))))</f>
        <v>0</v>
      </c>
      <c r="K64">
        <f ca="1">IF(SUMIF($B$2:$Z$2,K$51,INDIRECT(CONCATENATE("B",$A64)):INDIRECT(CONCATENATE("Z",$A64)))&lt;0,-_xlfn.XLOOKUP(-1,SIGN(INDIRECT(CONCATENATE("B",$A64)):INDIRECT(CONCATENATE("Z",$A64))),INDIRECT(CONCATENATE("B",$A64)):INDIRECT(CONCATENATE("Z",$A64)))+SUMIF($B$2:$Z$2,K$51,INDIRECT(CONCATENATE("B",$A64)):INDIRECT(CONCATENATE("Z",$A64))),SUMIF($B$2:$Z$2,K$51,INDIRECT(CONCATENATE("B",$A64)):INDIRECT(CONCATENATE("Z",$A64))))</f>
        <v>0</v>
      </c>
      <c r="L64">
        <f>SUM(D64:K64)</f>
        <v>1566</v>
      </c>
      <c r="M64" s="6"/>
      <c r="N64" s="7">
        <f>IF((D64/$L64)&gt;0,D64/$L64,0)</f>
        <v>0.028097062579821201</v>
      </c>
      <c r="O64" s="7">
        <f>IF((E64/$L64)&gt;0,E64/$L64,0)</f>
        <v>0.92401021711366538</v>
      </c>
      <c r="P64" s="7">
        <f>IF((F64/$L64)&gt;0,F64/$L64,0)</f>
        <v>0.0044699872286079181</v>
      </c>
      <c r="Q64" s="7">
        <f>IF((G64/$L64)&gt;0,G64/$L64,0)</f>
        <v>0.043422733077905493</v>
      </c>
      <c r="R64" s="7">
        <f>IF((H64/$L64)&gt;0,H64/$L64,0)</f>
        <v>0</v>
      </c>
      <c r="S64" s="7">
        <f>IF((I64/$L64)&gt;0,I64/$L64,0)</f>
        <v>0</v>
      </c>
      <c r="T64" s="7">
        <f>IF((J64/$L64)&gt;0,J64/$L64,0)</f>
        <v>0</v>
      </c>
      <c r="U64" s="7">
        <f>IF((K64/$L64)&gt;0,K64/$L64,0)</f>
        <v>0</v>
      </c>
      <c r="V64" s="7">
        <f>SUM(N64:U64)</f>
        <v>1</v>
      </c>
    </row>
    <row r="65">
      <c r="A65">
        <v>32</v>
      </c>
      <c r="B65">
        <v>14</v>
      </c>
      <c r="C65" t="str">
        <f t="array" ref="C65" ca="1">_xlfn.XLOOKUP(-1,SIGN(INDIRECT(CONCATENATE("B",$A65)):INDIRECT(CONCATENATE("Z",$A65))),$B$2:$Z$2)</f>
        <v>ALP</v>
      </c>
      <c r="D65">
        <f ca="1">IF(SUMIF($B$2:$Z$2,D$51,INDIRECT(CONCATENATE("B",$A65)):INDIRECT(CONCATENATE("Z",$A65)))&lt;0,-_xlfn.XLOOKUP(-1,SIGN(INDIRECT(CONCATENATE("B",$A65)):INDIRECT(CONCATENATE("Z",$A65))),INDIRECT(CONCATENATE("B",$A65)):INDIRECT(CONCATENATE("Z",$A65)))+SUMIF($B$2:$Z$2,D$51,INDIRECT(CONCATENATE("B",$A65)):INDIRECT(CONCATENATE("Z",$A65))),SUMIF($B$2:$Z$2,D$51,INDIRECT(CONCATENATE("B",$A65)):INDIRECT(CONCATENATE("Z",$A65))))</f>
        <v>1560</v>
      </c>
      <c r="E65">
        <f ca="1">IF(SUMIF($B$2:$Z$2,E$51,INDIRECT(CONCATENATE("B",$A65)):INDIRECT(CONCATENATE("Z",$A65)))&lt;0,-_xlfn.XLOOKUP(-1,SIGN(INDIRECT(CONCATENATE("B",$A65)):INDIRECT(CONCATENATE("Z",$A65))),INDIRECT(CONCATENATE("B",$A65)):INDIRECT(CONCATENATE("Z",$A65)))+SUMIF($B$2:$Z$2,E$51,INDIRECT(CONCATENATE("B",$A65)):INDIRECT(CONCATENATE("Z",$A65))),SUMIF($B$2:$Z$2,E$51,INDIRECT(CONCATENATE("B",$A65)):INDIRECT(CONCATENATE("Z",$A65))))</f>
        <v>66</v>
      </c>
      <c r="F65">
        <f ca="1">IF(SUMIF($B$2:$Z$2,F$51,INDIRECT(CONCATENATE("B",$A65)):INDIRECT(CONCATENATE("Z",$A65)))&lt;0,-_xlfn.XLOOKUP(-1,SIGN(INDIRECT(CONCATENATE("B",$A65)):INDIRECT(CONCATENATE("Z",$A65))),INDIRECT(CONCATENATE("B",$A65)):INDIRECT(CONCATENATE("Z",$A65)))+SUMIF($B$2:$Z$2,F$51,INDIRECT(CONCATENATE("B",$A65)):INDIRECT(CONCATENATE("Z",$A65))),SUMIF($B$2:$Z$2,F$51,INDIRECT(CONCATENATE("B",$A65)):INDIRECT(CONCATENATE("Z",$A65))))</f>
        <v>24</v>
      </c>
      <c r="G65">
        <f ca="1">IF(SUMIF($B$2:$Z$2,G$51,INDIRECT(CONCATENATE("B",$A65)):INDIRECT(CONCATENATE("Z",$A65)))&lt;0,-_xlfn.XLOOKUP(-1,SIGN(INDIRECT(CONCATENATE("B",$A65)):INDIRECT(CONCATENATE("Z",$A65))),INDIRECT(CONCATENATE("B",$A65)):INDIRECT(CONCATENATE("Z",$A65)))+SUMIF($B$2:$Z$2,G$51,INDIRECT(CONCATENATE("B",$A65)):INDIRECT(CONCATENATE("Z",$A65))),SUMIF($B$2:$Z$2,G$51,INDIRECT(CONCATENATE("B",$A65)):INDIRECT(CONCATENATE("Z",$A65))))</f>
        <v>98</v>
      </c>
      <c r="H65">
        <f ca="1">IF(SUMIF($B$2:$Z$2,H$51,INDIRECT(CONCATENATE("B",$A65)):INDIRECT(CONCATENATE("Z",$A65)))&lt;0,-_xlfn.XLOOKUP(-1,SIGN(INDIRECT(CONCATENATE("B",$A65)):INDIRECT(CONCATENATE("Z",$A65))),INDIRECT(CONCATENATE("B",$A65)):INDIRECT(CONCATENATE("Z",$A65)))+SUMIF($B$2:$Z$2,H$51,INDIRECT(CONCATENATE("B",$A65)):INDIRECT(CONCATENATE("Z",$A65))),SUMIF($B$2:$Z$2,H$51,INDIRECT(CONCATENATE("B",$A65)):INDIRECT(CONCATENATE("Z",$A65))))</f>
        <v>0</v>
      </c>
      <c r="I65">
        <f ca="1">IF(SUMIF($B$2:$Z$2,I$51,INDIRECT(CONCATENATE("B",$A65)):INDIRECT(CONCATENATE("Z",$A65)))&lt;0,-_xlfn.XLOOKUP(-1,SIGN(INDIRECT(CONCATENATE("B",$A65)):INDIRECT(CONCATENATE("Z",$A65))),INDIRECT(CONCATENATE("B",$A65)):INDIRECT(CONCATENATE("Z",$A65)))+SUMIF($B$2:$Z$2,I$51,INDIRECT(CONCATENATE("B",$A65)):INDIRECT(CONCATENATE("Z",$A65))),SUMIF($B$2:$Z$2,I$51,INDIRECT(CONCATENATE("B",$A65)):INDIRECT(CONCATENATE("Z",$A65))))</f>
        <v>0</v>
      </c>
      <c r="J65">
        <f ca="1">IF(SUMIF($B$2:$Z$2,J$51,INDIRECT(CONCATENATE("B",$A65)):INDIRECT(CONCATENATE("Z",$A65)))&lt;0,-_xlfn.XLOOKUP(-1,SIGN(INDIRECT(CONCATENATE("B",$A65)):INDIRECT(CONCATENATE("Z",$A65))),INDIRECT(CONCATENATE("B",$A65)):INDIRECT(CONCATENATE("Z",$A65)))+SUMIF($B$2:$Z$2,J$51,INDIRECT(CONCATENATE("B",$A65)):INDIRECT(CONCATENATE("Z",$A65))),SUMIF($B$2:$Z$2,J$51,INDIRECT(CONCATENATE("B",$A65)):INDIRECT(CONCATENATE("Z",$A65))))</f>
        <v>0</v>
      </c>
      <c r="K65">
        <f ca="1">IF(SUMIF($B$2:$Z$2,K$51,INDIRECT(CONCATENATE("B",$A65)):INDIRECT(CONCATENATE("Z",$A65)))&lt;0,-_xlfn.XLOOKUP(-1,SIGN(INDIRECT(CONCATENATE("B",$A65)):INDIRECT(CONCATENATE("Z",$A65))),INDIRECT(CONCATENATE("B",$A65)):INDIRECT(CONCATENATE("Z",$A65)))+SUMIF($B$2:$Z$2,K$51,INDIRECT(CONCATENATE("B",$A65)):INDIRECT(CONCATENATE("Z",$A65))),SUMIF($B$2:$Z$2,K$51,INDIRECT(CONCATENATE("B",$A65)):INDIRECT(CONCATENATE("Z",$A65))))</f>
        <v>0</v>
      </c>
      <c r="L65">
        <f>SUM(D65:K65)</f>
        <v>1748</v>
      </c>
      <c r="M65" s="6"/>
      <c r="N65" s="7">
        <f>IF((D65/$L65)&gt;0,D65/$L65,0)</f>
        <v>0.89244851258581237</v>
      </c>
      <c r="O65" s="7">
        <f>IF((E65/$L65)&gt;0,E65/$L65,0)</f>
        <v>0.037757437070938218</v>
      </c>
      <c r="P65" s="7">
        <f>IF((F65/$L65)&gt;0,F65/$L65,0)</f>
        <v>0.013729977116704805</v>
      </c>
      <c r="Q65" s="7">
        <f>IF((G65/$L65)&gt;0,G65/$L65,0)</f>
        <v>0.056064073226544622</v>
      </c>
      <c r="R65" s="7">
        <f>IF((H65/$L65)&gt;0,H65/$L65,0)</f>
        <v>0</v>
      </c>
      <c r="S65" s="7">
        <f>IF((I65/$L65)&gt;0,I65/$L65,0)</f>
        <v>0</v>
      </c>
      <c r="T65" s="7">
        <f>IF((J65/$L65)&gt;0,J65/$L65,0)</f>
        <v>0</v>
      </c>
      <c r="U65" s="7">
        <f>IF((K65/$L65)&gt;0,K65/$L65,0)</f>
        <v>0</v>
      </c>
      <c r="V65" s="7">
        <f>SUM(N65:U65)</f>
        <v>1</v>
      </c>
    </row>
    <row r="66">
      <c r="A66">
        <v>34</v>
      </c>
      <c r="B66">
        <v>15</v>
      </c>
      <c r="C66" t="str">
        <f t="array" ref="C66" ca="1">_xlfn.XLOOKUP(-1,SIGN(INDIRECT(CONCATENATE("B",$A66)):INDIRECT(CONCATENATE("Z",$A66))),$B$2:$Z$2)</f>
        <v>LIB</v>
      </c>
      <c r="D66">
        <f ca="1">IF(SUMIF($B$2:$Z$2,D$51,INDIRECT(CONCATENATE("B",$A66)):INDIRECT(CONCATENATE("Z",$A66)))&lt;0,-_xlfn.XLOOKUP(-1,SIGN(INDIRECT(CONCATENATE("B",$A66)):INDIRECT(CONCATENATE("Z",$A66))),INDIRECT(CONCATENATE("B",$A66)):INDIRECT(CONCATENATE("Z",$A66)))+SUMIF($B$2:$Z$2,D$51,INDIRECT(CONCATENATE("B",$A66)):INDIRECT(CONCATENATE("Z",$A66))),SUMIF($B$2:$Z$2,D$51,INDIRECT(CONCATENATE("B",$A66)):INDIRECT(CONCATENATE("Z",$A66))))</f>
        <v>73</v>
      </c>
      <c r="E66">
        <f ca="1">IF(SUMIF($B$2:$Z$2,E$51,INDIRECT(CONCATENATE("B",$A66)):INDIRECT(CONCATENATE("Z",$A66)))&lt;0,-_xlfn.XLOOKUP(-1,SIGN(INDIRECT(CONCATENATE("B",$A66)):INDIRECT(CONCATENATE("Z",$A66))),INDIRECT(CONCATENATE("B",$A66)):INDIRECT(CONCATENATE("Z",$A66)))+SUMIF($B$2:$Z$2,E$51,INDIRECT(CONCATENATE("B",$A66)):INDIRECT(CONCATENATE("Z",$A66))),SUMIF($B$2:$Z$2,E$51,INDIRECT(CONCATENATE("B",$A66)):INDIRECT(CONCATENATE("Z",$A66))))</f>
        <v>1881</v>
      </c>
      <c r="F66">
        <f ca="1">IF(SUMIF($B$2:$Z$2,F$51,INDIRECT(CONCATENATE("B",$A66)):INDIRECT(CONCATENATE("Z",$A66)))&lt;0,-_xlfn.XLOOKUP(-1,SIGN(INDIRECT(CONCATENATE("B",$A66)):INDIRECT(CONCATENATE("Z",$A66))),INDIRECT(CONCATENATE("B",$A66)):INDIRECT(CONCATENATE("Z",$A66)))+SUMIF($B$2:$Z$2,F$51,INDIRECT(CONCATENATE("B",$A66)):INDIRECT(CONCATENATE("Z",$A66))),SUMIF($B$2:$Z$2,F$51,INDIRECT(CONCATENATE("B",$A66)):INDIRECT(CONCATENATE("Z",$A66))))</f>
        <v>8</v>
      </c>
      <c r="G66">
        <f ca="1">IF(SUMIF($B$2:$Z$2,G$51,INDIRECT(CONCATENATE("B",$A66)):INDIRECT(CONCATENATE("Z",$A66)))&lt;0,-_xlfn.XLOOKUP(-1,SIGN(INDIRECT(CONCATENATE("B",$A66)):INDIRECT(CONCATENATE("Z",$A66))),INDIRECT(CONCATENATE("B",$A66)):INDIRECT(CONCATENATE("Z",$A66)))+SUMIF($B$2:$Z$2,G$51,INDIRECT(CONCATENATE("B",$A66)):INDIRECT(CONCATENATE("Z",$A66))),SUMIF($B$2:$Z$2,G$51,INDIRECT(CONCATENATE("B",$A66)):INDIRECT(CONCATENATE("Z",$A66))))</f>
        <v>91</v>
      </c>
      <c r="H66">
        <f ca="1">IF(SUMIF($B$2:$Z$2,H$51,INDIRECT(CONCATENATE("B",$A66)):INDIRECT(CONCATENATE("Z",$A66)))&lt;0,-_xlfn.XLOOKUP(-1,SIGN(INDIRECT(CONCATENATE("B",$A66)):INDIRECT(CONCATENATE("Z",$A66))),INDIRECT(CONCATENATE("B",$A66)):INDIRECT(CONCATENATE("Z",$A66)))+SUMIF($B$2:$Z$2,H$51,INDIRECT(CONCATENATE("B",$A66)):INDIRECT(CONCATENATE("Z",$A66))),SUMIF($B$2:$Z$2,H$51,INDIRECT(CONCATENATE("B",$A66)):INDIRECT(CONCATENATE("Z",$A66))))</f>
        <v>0</v>
      </c>
      <c r="I66">
        <f ca="1">IF(SUMIF($B$2:$Z$2,I$51,INDIRECT(CONCATENATE("B",$A66)):INDIRECT(CONCATENATE("Z",$A66)))&lt;0,-_xlfn.XLOOKUP(-1,SIGN(INDIRECT(CONCATENATE("B",$A66)):INDIRECT(CONCATENATE("Z",$A66))),INDIRECT(CONCATENATE("B",$A66)):INDIRECT(CONCATENATE("Z",$A66)))+SUMIF($B$2:$Z$2,I$51,INDIRECT(CONCATENATE("B",$A66)):INDIRECT(CONCATENATE("Z",$A66))),SUMIF($B$2:$Z$2,I$51,INDIRECT(CONCATENATE("B",$A66)):INDIRECT(CONCATENATE("Z",$A66))))</f>
        <v>0</v>
      </c>
      <c r="J66">
        <f ca="1">IF(SUMIF($B$2:$Z$2,J$51,INDIRECT(CONCATENATE("B",$A66)):INDIRECT(CONCATENATE("Z",$A66)))&lt;0,-_xlfn.XLOOKUP(-1,SIGN(INDIRECT(CONCATENATE("B",$A66)):INDIRECT(CONCATENATE("Z",$A66))),INDIRECT(CONCATENATE("B",$A66)):INDIRECT(CONCATENATE("Z",$A66)))+SUMIF($B$2:$Z$2,J$51,INDIRECT(CONCATENATE("B",$A66)):INDIRECT(CONCATENATE("Z",$A66))),SUMIF($B$2:$Z$2,J$51,INDIRECT(CONCATENATE("B",$A66)):INDIRECT(CONCATENATE("Z",$A66))))</f>
        <v>0</v>
      </c>
      <c r="K66">
        <f ca="1">IF(SUMIF($B$2:$Z$2,K$51,INDIRECT(CONCATENATE("B",$A66)):INDIRECT(CONCATENATE("Z",$A66)))&lt;0,-_xlfn.XLOOKUP(-1,SIGN(INDIRECT(CONCATENATE("B",$A66)):INDIRECT(CONCATENATE("Z",$A66))),INDIRECT(CONCATENATE("B",$A66)):INDIRECT(CONCATENATE("Z",$A66)))+SUMIF($B$2:$Z$2,K$51,INDIRECT(CONCATENATE("B",$A66)):INDIRECT(CONCATENATE("Z",$A66))),SUMIF($B$2:$Z$2,K$51,INDIRECT(CONCATENATE("B",$A66)):INDIRECT(CONCATENATE("Z",$A66))))</f>
        <v>0</v>
      </c>
      <c r="L66">
        <f>SUM(D66:K66)</f>
        <v>2053</v>
      </c>
      <c r="M66" s="6"/>
      <c r="N66" s="7">
        <f>IF((D66/$L66)&gt;0,D66/$L66,0)</f>
        <v>0.035557720409157334</v>
      </c>
      <c r="O66" s="7">
        <f>IF((E66/$L66)&gt;0,E66/$L66,0)</f>
        <v>0.91622016561130049</v>
      </c>
      <c r="P66" s="7">
        <f>IF((F66/$L66)&gt;0,F66/$L66,0)</f>
        <v>0.0038967364831953241</v>
      </c>
      <c r="Q66" s="7">
        <f>IF((G66/$L66)&gt;0,G66/$L66,0)</f>
        <v>0.04432537749634681</v>
      </c>
      <c r="R66" s="7">
        <f>IF((H66/$L66)&gt;0,H66/$L66,0)</f>
        <v>0</v>
      </c>
      <c r="S66" s="7">
        <f>IF((I66/$L66)&gt;0,I66/$L66,0)</f>
        <v>0</v>
      </c>
      <c r="T66" s="7">
        <f>IF((J66/$L66)&gt;0,J66/$L66,0)</f>
        <v>0</v>
      </c>
      <c r="U66" s="7">
        <f>IF((K66/$L66)&gt;0,K66/$L66,0)</f>
        <v>0</v>
      </c>
      <c r="V66" s="7">
        <f>SUM(N66:U66)</f>
        <v>0.99999999999999989</v>
      </c>
    </row>
    <row r="67">
      <c r="A67">
        <v>36</v>
      </c>
      <c r="B67">
        <v>16</v>
      </c>
      <c r="C67" t="str">
        <f t="array" ref="C67" ca="1">_xlfn.XLOOKUP(-1,SIGN(INDIRECT(CONCATENATE("B",$A67)):INDIRECT(CONCATENATE("Z",$A67))),$B$2:$Z$2)</f>
        <v>LIB</v>
      </c>
      <c r="D67">
        <f ca="1">IF(SUMIF($B$2:$Z$2,D$51,INDIRECT(CONCATENATE("B",$A67)):INDIRECT(CONCATENATE("Z",$A67)))&lt;0,-_xlfn.XLOOKUP(-1,SIGN(INDIRECT(CONCATENATE("B",$A67)):INDIRECT(CONCATENATE("Z",$A67))),INDIRECT(CONCATENATE("B",$A67)):INDIRECT(CONCATENATE("Z",$A67)))+SUMIF($B$2:$Z$2,D$51,INDIRECT(CONCATENATE("B",$A67)):INDIRECT(CONCATENATE("Z",$A67))),SUMIF($B$2:$Z$2,D$51,INDIRECT(CONCATENATE("B",$A67)):INDIRECT(CONCATENATE("Z",$A67))))</f>
        <v>0</v>
      </c>
      <c r="E67">
        <f ca="1">IF(SUMIF($B$2:$Z$2,E$51,INDIRECT(CONCATENATE("B",$A67)):INDIRECT(CONCATENATE("Z",$A67)))&lt;0,-_xlfn.XLOOKUP(-1,SIGN(INDIRECT(CONCATENATE("B",$A67)):INDIRECT(CONCATENATE("Z",$A67))),INDIRECT(CONCATENATE("B",$A67)):INDIRECT(CONCATENATE("Z",$A67)))+SUMIF($B$2:$Z$2,E$51,INDIRECT(CONCATENATE("B",$A67)):INDIRECT(CONCATENATE("Z",$A67))),SUMIF($B$2:$Z$2,E$51,INDIRECT(CONCATENATE("B",$A67)):INDIRECT(CONCATENATE("Z",$A67))))</f>
        <v>49</v>
      </c>
      <c r="F67">
        <f ca="1">IF(SUMIF($B$2:$Z$2,F$51,INDIRECT(CONCATENATE("B",$A67)):INDIRECT(CONCATENATE("Z",$A67)))&lt;0,-_xlfn.XLOOKUP(-1,SIGN(INDIRECT(CONCATENATE("B",$A67)):INDIRECT(CONCATENATE("Z",$A67))),INDIRECT(CONCATENATE("B",$A67)):INDIRECT(CONCATENATE("Z",$A67)))+SUMIF($B$2:$Z$2,F$51,INDIRECT(CONCATENATE("B",$A67)):INDIRECT(CONCATENATE("Z",$A67))),SUMIF($B$2:$Z$2,F$51,INDIRECT(CONCATENATE("B",$A67)):INDIRECT(CONCATENATE("Z",$A67))))</f>
        <v>0</v>
      </c>
      <c r="G67">
        <f ca="1">IF(SUMIF($B$2:$Z$2,G$51,INDIRECT(CONCATENATE("B",$A67)):INDIRECT(CONCATENATE("Z",$A67)))&lt;0,-_xlfn.XLOOKUP(-1,SIGN(INDIRECT(CONCATENATE("B",$A67)):INDIRECT(CONCATENATE("Z",$A67))),INDIRECT(CONCATENATE("B",$A67)):INDIRECT(CONCATENATE("Z",$A67)))+SUMIF($B$2:$Z$2,G$51,INDIRECT(CONCATENATE("B",$A67)):INDIRECT(CONCATENATE("Z",$A67))),SUMIF($B$2:$Z$2,G$51,INDIRECT(CONCATENATE("B",$A67)):INDIRECT(CONCATENATE("Z",$A67))))</f>
        <v>0</v>
      </c>
      <c r="H67">
        <f ca="1">IF(SUMIF($B$2:$Z$2,H$51,INDIRECT(CONCATENATE("B",$A67)):INDIRECT(CONCATENATE("Z",$A67)))&lt;0,-_xlfn.XLOOKUP(-1,SIGN(INDIRECT(CONCATENATE("B",$A67)):INDIRECT(CONCATENATE("Z",$A67))),INDIRECT(CONCATENATE("B",$A67)):INDIRECT(CONCATENATE("Z",$A67)))+SUMIF($B$2:$Z$2,H$51,INDIRECT(CONCATENATE("B",$A67)):INDIRECT(CONCATENATE("Z",$A67))),SUMIF($B$2:$Z$2,H$51,INDIRECT(CONCATENATE("B",$A67)):INDIRECT(CONCATENATE("Z",$A67))))</f>
        <v>0</v>
      </c>
      <c r="I67">
        <f ca="1">IF(SUMIF($B$2:$Z$2,I$51,INDIRECT(CONCATENATE("B",$A67)):INDIRECT(CONCATENATE("Z",$A67)))&lt;0,-_xlfn.XLOOKUP(-1,SIGN(INDIRECT(CONCATENATE("B",$A67)):INDIRECT(CONCATENATE("Z",$A67))),INDIRECT(CONCATENATE("B",$A67)):INDIRECT(CONCATENATE("Z",$A67)))+SUMIF($B$2:$Z$2,I$51,INDIRECT(CONCATENATE("B",$A67)):INDIRECT(CONCATENATE("Z",$A67))),SUMIF($B$2:$Z$2,I$51,INDIRECT(CONCATENATE("B",$A67)):INDIRECT(CONCATENATE("Z",$A67))))</f>
        <v>0</v>
      </c>
      <c r="J67">
        <f ca="1">IF(SUMIF($B$2:$Z$2,J$51,INDIRECT(CONCATENATE("B",$A67)):INDIRECT(CONCATENATE("Z",$A67)))&lt;0,-_xlfn.XLOOKUP(-1,SIGN(INDIRECT(CONCATENATE("B",$A67)):INDIRECT(CONCATENATE("Z",$A67))),INDIRECT(CONCATENATE("B",$A67)):INDIRECT(CONCATENATE("Z",$A67)))+SUMIF($B$2:$Z$2,J$51,INDIRECT(CONCATENATE("B",$A67)):INDIRECT(CONCATENATE("Z",$A67))),SUMIF($B$2:$Z$2,J$51,INDIRECT(CONCATENATE("B",$A67)):INDIRECT(CONCATENATE("Z",$A67))))</f>
        <v>0</v>
      </c>
      <c r="K67">
        <f ca="1">IF(SUMIF($B$2:$Z$2,K$51,INDIRECT(CONCATENATE("B",$A67)):INDIRECT(CONCATENATE("Z",$A67)))&lt;0,-_xlfn.XLOOKUP(-1,SIGN(INDIRECT(CONCATENATE("B",$A67)):INDIRECT(CONCATENATE("Z",$A67))),INDIRECT(CONCATENATE("B",$A67)):INDIRECT(CONCATENATE("Z",$A67)))+SUMIF($B$2:$Z$2,K$51,INDIRECT(CONCATENATE("B",$A67)):INDIRECT(CONCATENATE("Z",$A67))),SUMIF($B$2:$Z$2,K$51,INDIRECT(CONCATENATE("B",$A67)):INDIRECT(CONCATENATE("Z",$A67))))</f>
        <v>0</v>
      </c>
      <c r="L67">
        <f>SUM(D67:K67)</f>
        <v>49</v>
      </c>
      <c r="M67" s="6"/>
      <c r="N67" s="7">
        <f>IF((D67/$L67)&gt;0,D67/$L67,0)</f>
        <v>0</v>
      </c>
      <c r="O67" s="7">
        <f>IF((E67/$L67)&gt;0,E67/$L67,0)</f>
        <v>1</v>
      </c>
      <c r="P67" s="7">
        <f>IF((F67/$L67)&gt;0,F67/$L67,0)</f>
        <v>0</v>
      </c>
      <c r="Q67" s="7">
        <f>IF((G67/$L67)&gt;0,G67/$L67,0)</f>
        <v>0</v>
      </c>
      <c r="R67" s="7">
        <f>IF((H67/$L67)&gt;0,H67/$L67,0)</f>
        <v>0</v>
      </c>
      <c r="S67" s="7">
        <f>IF((I67/$L67)&gt;0,I67/$L67,0)</f>
        <v>0</v>
      </c>
      <c r="T67" s="7">
        <f>IF((J67/$L67)&gt;0,J67/$L67,0)</f>
        <v>0</v>
      </c>
      <c r="U67" s="7">
        <f>IF((K67/$L67)&gt;0,K67/$L67,0)</f>
        <v>0</v>
      </c>
      <c r="V67" s="7">
        <f>SUM(N67:U67)</f>
        <v>1</v>
      </c>
    </row>
    <row r="68">
      <c r="A68">
        <v>38</v>
      </c>
      <c r="B68">
        <v>17</v>
      </c>
      <c r="C68" t="str">
        <f t="array" ref="C68" ca="1">_xlfn.XLOOKUP(-1,SIGN(INDIRECT(CONCATENATE("B",$A68)):INDIRECT(CONCATENATE("Z",$A68))),$B$2:$Z$2)</f>
        <v>ALP</v>
      </c>
      <c r="D68">
        <f ca="1">IF(SUMIF($B$2:$Z$2,D$51,INDIRECT(CONCATENATE("B",$A68)):INDIRECT(CONCATENATE("Z",$A68)))&lt;0,-_xlfn.XLOOKUP(-1,SIGN(INDIRECT(CONCATENATE("B",$A68)):INDIRECT(CONCATENATE("Z",$A68))),INDIRECT(CONCATENATE("B",$A68)):INDIRECT(CONCATENATE("Z",$A68)))+SUMIF($B$2:$Z$2,D$51,INDIRECT(CONCATENATE("B",$A68)):INDIRECT(CONCATENATE("Z",$A68))),SUMIF($B$2:$Z$2,D$51,INDIRECT(CONCATENATE("B",$A68)):INDIRECT(CONCATENATE("Z",$A68))))</f>
        <v>2135</v>
      </c>
      <c r="E68">
        <f ca="1">IF(SUMIF($B$2:$Z$2,E$51,INDIRECT(CONCATENATE("B",$A68)):INDIRECT(CONCATENATE("Z",$A68)))&lt;0,-_xlfn.XLOOKUP(-1,SIGN(INDIRECT(CONCATENATE("B",$A68)):INDIRECT(CONCATENATE("Z",$A68))),INDIRECT(CONCATENATE("B",$A68)):INDIRECT(CONCATENATE("Z",$A68)))+SUMIF($B$2:$Z$2,E$51,INDIRECT(CONCATENATE("B",$A68)):INDIRECT(CONCATENATE("Z",$A68))),SUMIF($B$2:$Z$2,E$51,INDIRECT(CONCATENATE("B",$A68)):INDIRECT(CONCATENATE("Z",$A68))))</f>
        <v>68</v>
      </c>
      <c r="F68">
        <f ca="1">IF(SUMIF($B$2:$Z$2,F$51,INDIRECT(CONCATENATE("B",$A68)):INDIRECT(CONCATENATE("Z",$A68)))&lt;0,-_xlfn.XLOOKUP(-1,SIGN(INDIRECT(CONCATENATE("B",$A68)):INDIRECT(CONCATENATE("Z",$A68))),INDIRECT(CONCATENATE("B",$A68)):INDIRECT(CONCATENATE("Z",$A68)))+SUMIF($B$2:$Z$2,F$51,INDIRECT(CONCATENATE("B",$A68)):INDIRECT(CONCATENATE("Z",$A68))),SUMIF($B$2:$Z$2,F$51,INDIRECT(CONCATENATE("B",$A68)):INDIRECT(CONCATENATE("Z",$A68))))</f>
        <v>24</v>
      </c>
      <c r="G68">
        <f ca="1">IF(SUMIF($B$2:$Z$2,G$51,INDIRECT(CONCATENATE("B",$A68)):INDIRECT(CONCATENATE("Z",$A68)))&lt;0,-_xlfn.XLOOKUP(-1,SIGN(INDIRECT(CONCATENATE("B",$A68)):INDIRECT(CONCATENATE("Z",$A68))),INDIRECT(CONCATENATE("B",$A68)):INDIRECT(CONCATENATE("Z",$A68)))+SUMIF($B$2:$Z$2,G$51,INDIRECT(CONCATENATE("B",$A68)):INDIRECT(CONCATENATE("Z",$A68))),SUMIF($B$2:$Z$2,G$51,INDIRECT(CONCATENATE("B",$A68)):INDIRECT(CONCATENATE("Z",$A68))))</f>
        <v>143</v>
      </c>
      <c r="H68">
        <f ca="1">IF(SUMIF($B$2:$Z$2,H$51,INDIRECT(CONCATENATE("B",$A68)):INDIRECT(CONCATENATE("Z",$A68)))&lt;0,-_xlfn.XLOOKUP(-1,SIGN(INDIRECT(CONCATENATE("B",$A68)):INDIRECT(CONCATENATE("Z",$A68))),INDIRECT(CONCATENATE("B",$A68)):INDIRECT(CONCATENATE("Z",$A68)))+SUMIF($B$2:$Z$2,H$51,INDIRECT(CONCATENATE("B",$A68)):INDIRECT(CONCATENATE("Z",$A68))),SUMIF($B$2:$Z$2,H$51,INDIRECT(CONCATENATE("B",$A68)):INDIRECT(CONCATENATE("Z",$A68))))</f>
        <v>0</v>
      </c>
      <c r="I68">
        <f ca="1">IF(SUMIF($B$2:$Z$2,I$51,INDIRECT(CONCATENATE("B",$A68)):INDIRECT(CONCATENATE("Z",$A68)))&lt;0,-_xlfn.XLOOKUP(-1,SIGN(INDIRECT(CONCATENATE("B",$A68)):INDIRECT(CONCATENATE("Z",$A68))),INDIRECT(CONCATENATE("B",$A68)):INDIRECT(CONCATENATE("Z",$A68)))+SUMIF($B$2:$Z$2,I$51,INDIRECT(CONCATENATE("B",$A68)):INDIRECT(CONCATENATE("Z",$A68))),SUMIF($B$2:$Z$2,I$51,INDIRECT(CONCATENATE("B",$A68)):INDIRECT(CONCATENATE("Z",$A68))))</f>
        <v>0</v>
      </c>
      <c r="J68">
        <f ca="1">IF(SUMIF($B$2:$Z$2,J$51,INDIRECT(CONCATENATE("B",$A68)):INDIRECT(CONCATENATE("Z",$A68)))&lt;0,-_xlfn.XLOOKUP(-1,SIGN(INDIRECT(CONCATENATE("B",$A68)):INDIRECT(CONCATENATE("Z",$A68))),INDIRECT(CONCATENATE("B",$A68)):INDIRECT(CONCATENATE("Z",$A68)))+SUMIF($B$2:$Z$2,J$51,INDIRECT(CONCATENATE("B",$A68)):INDIRECT(CONCATENATE("Z",$A68))),SUMIF($B$2:$Z$2,J$51,INDIRECT(CONCATENATE("B",$A68)):INDIRECT(CONCATENATE("Z",$A68))))</f>
        <v>0</v>
      </c>
      <c r="K68">
        <f ca="1">IF(SUMIF($B$2:$Z$2,K$51,INDIRECT(CONCATENATE("B",$A68)):INDIRECT(CONCATENATE("Z",$A68)))&lt;0,-_xlfn.XLOOKUP(-1,SIGN(INDIRECT(CONCATENATE("B",$A68)):INDIRECT(CONCATENATE("Z",$A68))),INDIRECT(CONCATENATE("B",$A68)):INDIRECT(CONCATENATE("Z",$A68)))+SUMIF($B$2:$Z$2,K$51,INDIRECT(CONCATENATE("B",$A68)):INDIRECT(CONCATENATE("Z",$A68))),SUMIF($B$2:$Z$2,K$51,INDIRECT(CONCATENATE("B",$A68)):INDIRECT(CONCATENATE("Z",$A68))))</f>
        <v>0</v>
      </c>
      <c r="L68">
        <f>SUM(D68:K68)</f>
        <v>2370</v>
      </c>
      <c r="M68" s="6"/>
      <c r="N68" s="7">
        <f>IF((D68/$L68)&gt;0,D68/$L68,0)</f>
        <v>0.90084388185654007</v>
      </c>
      <c r="O68" s="7">
        <f>IF((E68/$L68)&gt;0,E68/$L68,0)</f>
        <v>0.028691983122362871</v>
      </c>
      <c r="P68" s="7">
        <f>IF((F68/$L68)&gt;0,F68/$L68,0)</f>
        <v>0.010126582278481013</v>
      </c>
      <c r="Q68" s="7">
        <f>IF((G68/$L68)&gt;0,G68/$L68,0)</f>
        <v>0.060337552742616034</v>
      </c>
      <c r="R68" s="7">
        <f>IF((H68/$L68)&gt;0,H68/$L68,0)</f>
        <v>0</v>
      </c>
      <c r="S68" s="7">
        <f>IF((I68/$L68)&gt;0,I68/$L68,0)</f>
        <v>0</v>
      </c>
      <c r="T68" s="7">
        <f>IF((J68/$L68)&gt;0,J68/$L68,0)</f>
        <v>0</v>
      </c>
      <c r="U68" s="7">
        <f>IF((K68/$L68)&gt;0,K68/$L68,0)</f>
        <v>0</v>
      </c>
      <c r="V68" s="7">
        <f>SUM(N68:U68)</f>
        <v>1</v>
      </c>
    </row>
    <row r="69">
      <c r="A69">
        <v>40</v>
      </c>
      <c r="B69">
        <v>18</v>
      </c>
      <c r="C69" t="str">
        <f t="array" ref="C69" ca="1">_xlfn.XLOOKUP(-1,SIGN(INDIRECT(CONCATENATE("B",$A69)):INDIRECT(CONCATENATE("Z",$A69))),$B$2:$Z$2)</f>
        <v>Greens</v>
      </c>
      <c r="D69">
        <f ca="1">IF(SUMIF($B$2:$Z$2,D$51,INDIRECT(CONCATENATE("B",$A69)):INDIRECT(CONCATENATE("Z",$A69)))&lt;0,-_xlfn.XLOOKUP(-1,SIGN(INDIRECT(CONCATENATE("B",$A69)):INDIRECT(CONCATENATE("Z",$A69))),INDIRECT(CONCATENATE("B",$A69)):INDIRECT(CONCATENATE("Z",$A69)))+SUMIF($B$2:$Z$2,D$51,INDIRECT(CONCATENATE("B",$A69)):INDIRECT(CONCATENATE("Z",$A69))),SUMIF($B$2:$Z$2,D$51,INDIRECT(CONCATENATE("B",$A69)):INDIRECT(CONCATENATE("Z",$A69))))</f>
        <v>780</v>
      </c>
      <c r="E69">
        <f ca="1">IF(SUMIF($B$2:$Z$2,E$51,INDIRECT(CONCATENATE("B",$A69)):INDIRECT(CONCATENATE("Z",$A69)))&lt;0,-_xlfn.XLOOKUP(-1,SIGN(INDIRECT(CONCATENATE("B",$A69)):INDIRECT(CONCATENATE("Z",$A69))),INDIRECT(CONCATENATE("B",$A69)):INDIRECT(CONCATENATE("Z",$A69)))+SUMIF($B$2:$Z$2,E$51,INDIRECT(CONCATENATE("B",$A69)):INDIRECT(CONCATENATE("Z",$A69))),SUMIF($B$2:$Z$2,E$51,INDIRECT(CONCATENATE("B",$A69)):INDIRECT(CONCATENATE("Z",$A69))))</f>
        <v>99</v>
      </c>
      <c r="F69">
        <f ca="1">IF(SUMIF($B$2:$Z$2,F$51,INDIRECT(CONCATENATE("B",$A69)):INDIRECT(CONCATENATE("Z",$A69)))&lt;0,-_xlfn.XLOOKUP(-1,SIGN(INDIRECT(CONCATENATE("B",$A69)):INDIRECT(CONCATENATE("Z",$A69))),INDIRECT(CONCATENATE("B",$A69)):INDIRECT(CONCATENATE("Z",$A69)))+SUMIF($B$2:$Z$2,F$51,INDIRECT(CONCATENATE("B",$A69)):INDIRECT(CONCATENATE("Z",$A69))),SUMIF($B$2:$Z$2,F$51,INDIRECT(CONCATENATE("B",$A69)):INDIRECT(CONCATENATE("Z",$A69))))</f>
        <v>0</v>
      </c>
      <c r="G69">
        <f ca="1">IF(SUMIF($B$2:$Z$2,G$51,INDIRECT(CONCATENATE("B",$A69)):INDIRECT(CONCATENATE("Z",$A69)))&lt;0,-_xlfn.XLOOKUP(-1,SIGN(INDIRECT(CONCATENATE("B",$A69)):INDIRECT(CONCATENATE("Z",$A69))),INDIRECT(CONCATENATE("B",$A69)):INDIRECT(CONCATENATE("Z",$A69)))+SUMIF($B$2:$Z$2,G$51,INDIRECT(CONCATENATE("B",$A69)):INDIRECT(CONCATENATE("Z",$A69))),SUMIF($B$2:$Z$2,G$51,INDIRECT(CONCATENATE("B",$A69)):INDIRECT(CONCATENATE("Z",$A69))))</f>
        <v>1063</v>
      </c>
      <c r="H69">
        <f ca="1">IF(SUMIF($B$2:$Z$2,H$51,INDIRECT(CONCATENATE("B",$A69)):INDIRECT(CONCATENATE("Z",$A69)))&lt;0,-_xlfn.XLOOKUP(-1,SIGN(INDIRECT(CONCATENATE("B",$A69)):INDIRECT(CONCATENATE("Z",$A69))),INDIRECT(CONCATENATE("B",$A69)):INDIRECT(CONCATENATE("Z",$A69)))+SUMIF($B$2:$Z$2,H$51,INDIRECT(CONCATENATE("B",$A69)):INDIRECT(CONCATENATE("Z",$A69))),SUMIF($B$2:$Z$2,H$51,INDIRECT(CONCATENATE("B",$A69)):INDIRECT(CONCATENATE("Z",$A69))))</f>
        <v>0</v>
      </c>
      <c r="I69">
        <f ca="1">IF(SUMIF($B$2:$Z$2,I$51,INDIRECT(CONCATENATE("B",$A69)):INDIRECT(CONCATENATE("Z",$A69)))&lt;0,-_xlfn.XLOOKUP(-1,SIGN(INDIRECT(CONCATENATE("B",$A69)):INDIRECT(CONCATENATE("Z",$A69))),INDIRECT(CONCATENATE("B",$A69)):INDIRECT(CONCATENATE("Z",$A69)))+SUMIF($B$2:$Z$2,I$51,INDIRECT(CONCATENATE("B",$A69)):INDIRECT(CONCATENATE("Z",$A69))),SUMIF($B$2:$Z$2,I$51,INDIRECT(CONCATENATE("B",$A69)):INDIRECT(CONCATENATE("Z",$A69))))</f>
        <v>0</v>
      </c>
      <c r="J69">
        <f ca="1">IF(SUMIF($B$2:$Z$2,J$51,INDIRECT(CONCATENATE("B",$A69)):INDIRECT(CONCATENATE("Z",$A69)))&lt;0,-_xlfn.XLOOKUP(-1,SIGN(INDIRECT(CONCATENATE("B",$A69)):INDIRECT(CONCATENATE("Z",$A69))),INDIRECT(CONCATENATE("B",$A69)):INDIRECT(CONCATENATE("Z",$A69)))+SUMIF($B$2:$Z$2,J$51,INDIRECT(CONCATENATE("B",$A69)):INDIRECT(CONCATENATE("Z",$A69))),SUMIF($B$2:$Z$2,J$51,INDIRECT(CONCATENATE("B",$A69)):INDIRECT(CONCATENATE("Z",$A69))))</f>
        <v>0</v>
      </c>
      <c r="K69">
        <f ca="1">IF(SUMIF($B$2:$Z$2,K$51,INDIRECT(CONCATENATE("B",$A69)):INDIRECT(CONCATENATE("Z",$A69)))&lt;0,-_xlfn.XLOOKUP(-1,SIGN(INDIRECT(CONCATENATE("B",$A69)):INDIRECT(CONCATENATE("Z",$A69))),INDIRECT(CONCATENATE("B",$A69)):INDIRECT(CONCATENATE("Z",$A69)))+SUMIF($B$2:$Z$2,K$51,INDIRECT(CONCATENATE("B",$A69)):INDIRECT(CONCATENATE("Z",$A69))),SUMIF($B$2:$Z$2,K$51,INDIRECT(CONCATENATE("B",$A69)):INDIRECT(CONCATENATE("Z",$A69))))</f>
        <v>0</v>
      </c>
      <c r="L69">
        <f>SUM(D69:K69)</f>
        <v>1942</v>
      </c>
      <c r="M69" s="6"/>
      <c r="N69" s="7">
        <f>IF((D69/$L69)&gt;0,D69/$L69,0)</f>
        <v>0.4016477857878476</v>
      </c>
      <c r="O69" s="7">
        <f>IF((E69/$L69)&gt;0,E69/$L69,0)</f>
        <v>0.0509783728115345</v>
      </c>
      <c r="P69" s="7">
        <f>IF((F69/$L69)&gt;0,F69/$L69,0)</f>
        <v>0</v>
      </c>
      <c r="Q69" s="7">
        <f>IF((G69/$L69)&gt;0,G69/$L69,0)</f>
        <v>0.54737384140061796</v>
      </c>
      <c r="R69" s="7">
        <f>IF((H69/$L69)&gt;0,H69/$L69,0)</f>
        <v>0</v>
      </c>
      <c r="S69" s="7">
        <f>IF((I69/$L69)&gt;0,I69/$L69,0)</f>
        <v>0</v>
      </c>
      <c r="T69" s="7">
        <f>IF((J69/$L69)&gt;0,J69/$L69,0)</f>
        <v>0</v>
      </c>
      <c r="U69" s="7">
        <f>IF((K69/$L69)&gt;0,K69/$L69,0)</f>
        <v>0</v>
      </c>
      <c r="V69" s="7">
        <f>SUM(N69:U69)</f>
        <v>1</v>
      </c>
    </row>
    <row r="70">
      <c r="A70">
        <v>42</v>
      </c>
      <c r="B70">
        <v>19</v>
      </c>
      <c r="C70" t="str">
        <f t="array" ref="C70" ca="1">_xlfn.XLOOKUP(-1,SIGN(INDIRECT(CONCATENATE("B",$A70)):INDIRECT(CONCATENATE("Z",$A70))),$B$2:$Z$2)</f>
        <v>Greens</v>
      </c>
      <c r="D70">
        <f ca="1">IF(SUMIF($B$2:$Z$2,D$51,INDIRECT(CONCATENATE("B",$A70)):INDIRECT(CONCATENATE("Z",$A70)))&lt;0,-_xlfn.XLOOKUP(-1,SIGN(INDIRECT(CONCATENATE("B",$A70)):INDIRECT(CONCATENATE("Z",$A70))),INDIRECT(CONCATENATE("B",$A70)):INDIRECT(CONCATENATE("Z",$A70)))+SUMIF($B$2:$Z$2,D$51,INDIRECT(CONCATENATE("B",$A70)):INDIRECT(CONCATENATE("Z",$A70))),SUMIF($B$2:$Z$2,D$51,INDIRECT(CONCATENATE("B",$A70)):INDIRECT(CONCATENATE("Z",$A70))))</f>
        <v>137</v>
      </c>
      <c r="E70">
        <f ca="1">IF(SUMIF($B$2:$Z$2,E$51,INDIRECT(CONCATENATE("B",$A70)):INDIRECT(CONCATENATE("Z",$A70)))&lt;0,-_xlfn.XLOOKUP(-1,SIGN(INDIRECT(CONCATENATE("B",$A70)):INDIRECT(CONCATENATE("Z",$A70))),INDIRECT(CONCATENATE("B",$A70)):INDIRECT(CONCATENATE("Z",$A70)))+SUMIF($B$2:$Z$2,E$51,INDIRECT(CONCATENATE("B",$A70)):INDIRECT(CONCATENATE("Z",$A70))),SUMIF($B$2:$Z$2,E$51,INDIRECT(CONCATENATE("B",$A70)):INDIRECT(CONCATENATE("Z",$A70))))</f>
        <v>11</v>
      </c>
      <c r="F70">
        <f ca="1">IF(SUMIF($B$2:$Z$2,F$51,INDIRECT(CONCATENATE("B",$A70)):INDIRECT(CONCATENATE("Z",$A70)))&lt;0,-_xlfn.XLOOKUP(-1,SIGN(INDIRECT(CONCATENATE("B",$A70)):INDIRECT(CONCATENATE("Z",$A70))),INDIRECT(CONCATENATE("B",$A70)):INDIRECT(CONCATENATE("Z",$A70)))+SUMIF($B$2:$Z$2,F$51,INDIRECT(CONCATENATE("B",$A70)):INDIRECT(CONCATENATE("Z",$A70))),SUMIF($B$2:$Z$2,F$51,INDIRECT(CONCATENATE("B",$A70)):INDIRECT(CONCATENATE("Z",$A70))))</f>
        <v>0</v>
      </c>
      <c r="G70">
        <f ca="1">IF(SUMIF($B$2:$Z$2,G$51,INDIRECT(CONCATENATE("B",$A70)):INDIRECT(CONCATENATE("Z",$A70)))&lt;0,-_xlfn.XLOOKUP(-1,SIGN(INDIRECT(CONCATENATE("B",$A70)):INDIRECT(CONCATENATE("Z",$A70))),INDIRECT(CONCATENATE("B",$A70)):INDIRECT(CONCATENATE("Z",$A70)))+SUMIF($B$2:$Z$2,G$51,INDIRECT(CONCATENATE("B",$A70)):INDIRECT(CONCATENATE("Z",$A70))),SUMIF($B$2:$Z$2,G$51,INDIRECT(CONCATENATE("B",$A70)):INDIRECT(CONCATENATE("Z",$A70))))</f>
        <v>133</v>
      </c>
      <c r="H70">
        <f ca="1">IF(SUMIF($B$2:$Z$2,H$51,INDIRECT(CONCATENATE("B",$A70)):INDIRECT(CONCATENATE("Z",$A70)))&lt;0,-_xlfn.XLOOKUP(-1,SIGN(INDIRECT(CONCATENATE("B",$A70)):INDIRECT(CONCATENATE("Z",$A70))),INDIRECT(CONCATENATE("B",$A70)):INDIRECT(CONCATENATE("Z",$A70)))+SUMIF($B$2:$Z$2,H$51,INDIRECT(CONCATENATE("B",$A70)):INDIRECT(CONCATENATE("Z",$A70))),SUMIF($B$2:$Z$2,H$51,INDIRECT(CONCATENATE("B",$A70)):INDIRECT(CONCATENATE("Z",$A70))))</f>
        <v>0</v>
      </c>
      <c r="I70">
        <f ca="1">IF(SUMIF($B$2:$Z$2,I$51,INDIRECT(CONCATENATE("B",$A70)):INDIRECT(CONCATENATE("Z",$A70)))&lt;0,-_xlfn.XLOOKUP(-1,SIGN(INDIRECT(CONCATENATE("B",$A70)):INDIRECT(CONCATENATE("Z",$A70))),INDIRECT(CONCATENATE("B",$A70)):INDIRECT(CONCATENATE("Z",$A70)))+SUMIF($B$2:$Z$2,I$51,INDIRECT(CONCATENATE("B",$A70)):INDIRECT(CONCATENATE("Z",$A70))),SUMIF($B$2:$Z$2,I$51,INDIRECT(CONCATENATE("B",$A70)):INDIRECT(CONCATENATE("Z",$A70))))</f>
        <v>0</v>
      </c>
      <c r="J70">
        <f ca="1">IF(SUMIF($B$2:$Z$2,J$51,INDIRECT(CONCATENATE("B",$A70)):INDIRECT(CONCATENATE("Z",$A70)))&lt;0,-_xlfn.XLOOKUP(-1,SIGN(INDIRECT(CONCATENATE("B",$A70)):INDIRECT(CONCATENATE("Z",$A70))),INDIRECT(CONCATENATE("B",$A70)):INDIRECT(CONCATENATE("Z",$A70)))+SUMIF($B$2:$Z$2,J$51,INDIRECT(CONCATENATE("B",$A70)):INDIRECT(CONCATENATE("Z",$A70))),SUMIF($B$2:$Z$2,J$51,INDIRECT(CONCATENATE("B",$A70)):INDIRECT(CONCATENATE("Z",$A70))))</f>
        <v>0</v>
      </c>
      <c r="K70">
        <f ca="1">IF(SUMIF($B$2:$Z$2,K$51,INDIRECT(CONCATENATE("B",$A70)):INDIRECT(CONCATENATE("Z",$A70)))&lt;0,-_xlfn.XLOOKUP(-1,SIGN(INDIRECT(CONCATENATE("B",$A70)):INDIRECT(CONCATENATE("Z",$A70))),INDIRECT(CONCATENATE("B",$A70)):INDIRECT(CONCATENATE("Z",$A70)))+SUMIF($B$2:$Z$2,K$51,INDIRECT(CONCATENATE("B",$A70)):INDIRECT(CONCATENATE("Z",$A70))),SUMIF($B$2:$Z$2,K$51,INDIRECT(CONCATENATE("B",$A70)):INDIRECT(CONCATENATE("Z",$A70))))</f>
        <v>0</v>
      </c>
      <c r="L70">
        <f>SUM(D70:K70)</f>
        <v>281</v>
      </c>
      <c r="M70" s="6"/>
      <c r="N70" s="7">
        <f>IF((D70/$L70)&gt;0,D70/$L70,0)</f>
        <v>0.48754448398576511</v>
      </c>
      <c r="O70" s="7">
        <f>IF((E70/$L70)&gt;0,E70/$L70,0)</f>
        <v>0.039145907473309607</v>
      </c>
      <c r="P70" s="7">
        <f>IF((F70/$L70)&gt;0,F70/$L70,0)</f>
        <v>0</v>
      </c>
      <c r="Q70" s="7">
        <f>IF((G70/$L70)&gt;0,G70/$L70,0)</f>
        <v>0.47330960854092524</v>
      </c>
      <c r="R70" s="7">
        <f>IF((H70/$L70)&gt;0,H70/$L70,0)</f>
        <v>0</v>
      </c>
      <c r="S70" s="7">
        <f>IF((I70/$L70)&gt;0,I70/$L70,0)</f>
        <v>0</v>
      </c>
      <c r="T70" s="7">
        <f>IF((J70/$L70)&gt;0,J70/$L70,0)</f>
        <v>0</v>
      </c>
      <c r="U70" s="7">
        <f>IF((K70/$L70)&gt;0,K70/$L70,0)</f>
        <v>0</v>
      </c>
      <c r="V70" s="7">
        <f>SUM(N70:U70)</f>
        <v>1</v>
      </c>
    </row>
    <row r="71">
      <c r="A71">
        <v>44</v>
      </c>
      <c r="B71">
        <v>20</v>
      </c>
      <c r="C71" t="str">
        <f t="array" ref="C71" ca="1">_xlfn.XLOOKUP(-1,SIGN(INDIRECT(CONCATENATE("B",$A71)):INDIRECT(CONCATENATE("Z",$A71))),$B$2:$Z$2)</f>
        <v>ALP</v>
      </c>
      <c r="D71">
        <f ca="1">IF(SUMIF($B$2:$Z$2,D$51,INDIRECT(CONCATENATE("B",$A71)):INDIRECT(CONCATENATE("Z",$A71)))&lt;0,-_xlfn.XLOOKUP(-1,SIGN(INDIRECT(CONCATENATE("B",$A71)):INDIRECT(CONCATENATE("Z",$A71))),INDIRECT(CONCATENATE("B",$A71)):INDIRECT(CONCATENATE("Z",$A71)))+SUMIF($B$2:$Z$2,D$51,INDIRECT(CONCATENATE("B",$A71)):INDIRECT(CONCATENATE("Z",$A71))),SUMIF($B$2:$Z$2,D$51,INDIRECT(CONCATENATE("B",$A71)):INDIRECT(CONCATENATE("Z",$A71))))</f>
        <v>297</v>
      </c>
      <c r="E71">
        <f ca="1">IF(SUMIF($B$2:$Z$2,E$51,INDIRECT(CONCATENATE("B",$A71)):INDIRECT(CONCATENATE("Z",$A71)))&lt;0,-_xlfn.XLOOKUP(-1,SIGN(INDIRECT(CONCATENATE("B",$A71)):INDIRECT(CONCATENATE("Z",$A71))),INDIRECT(CONCATENATE("B",$A71)):INDIRECT(CONCATENATE("Z",$A71)))+SUMIF($B$2:$Z$2,E$51,INDIRECT(CONCATENATE("B",$A71)):INDIRECT(CONCATENATE("Z",$A71))),SUMIF($B$2:$Z$2,E$51,INDIRECT(CONCATENATE("B",$A71)):INDIRECT(CONCATENATE("Z",$A71))))</f>
        <v>15</v>
      </c>
      <c r="F71">
        <f ca="1">IF(SUMIF($B$2:$Z$2,F$51,INDIRECT(CONCATENATE("B",$A71)):INDIRECT(CONCATENATE("Z",$A71)))&lt;0,-_xlfn.XLOOKUP(-1,SIGN(INDIRECT(CONCATENATE("B",$A71)):INDIRECT(CONCATENATE("Z",$A71))),INDIRECT(CONCATENATE("B",$A71)):INDIRECT(CONCATENATE("Z",$A71)))+SUMIF($B$2:$Z$2,F$51,INDIRECT(CONCATENATE("B",$A71)):INDIRECT(CONCATENATE("Z",$A71))),SUMIF($B$2:$Z$2,F$51,INDIRECT(CONCATENATE("B",$A71)):INDIRECT(CONCATENATE("Z",$A71))))</f>
        <v>0</v>
      </c>
      <c r="G71">
        <f ca="1">IF(SUMIF($B$2:$Z$2,G$51,INDIRECT(CONCATENATE("B",$A71)):INDIRECT(CONCATENATE("Z",$A71)))&lt;0,-_xlfn.XLOOKUP(-1,SIGN(INDIRECT(CONCATENATE("B",$A71)):INDIRECT(CONCATENATE("Z",$A71))),INDIRECT(CONCATENATE("B",$A71)):INDIRECT(CONCATENATE("Z",$A71)))+SUMIF($B$2:$Z$2,G$51,INDIRECT(CONCATENATE("B",$A71)):INDIRECT(CONCATENATE("Z",$A71))),SUMIF($B$2:$Z$2,G$51,INDIRECT(CONCATENATE("B",$A71)):INDIRECT(CONCATENATE("Z",$A71))))</f>
        <v>87</v>
      </c>
      <c r="H71">
        <f ca="1">IF(SUMIF($B$2:$Z$2,H$51,INDIRECT(CONCATENATE("B",$A71)):INDIRECT(CONCATENATE("Z",$A71)))&lt;0,-_xlfn.XLOOKUP(-1,SIGN(INDIRECT(CONCATENATE("B",$A71)):INDIRECT(CONCATENATE("Z",$A71))),INDIRECT(CONCATENATE("B",$A71)):INDIRECT(CONCATENATE("Z",$A71)))+SUMIF($B$2:$Z$2,H$51,INDIRECT(CONCATENATE("B",$A71)):INDIRECT(CONCATENATE("Z",$A71))),SUMIF($B$2:$Z$2,H$51,INDIRECT(CONCATENATE("B",$A71)):INDIRECT(CONCATENATE("Z",$A71))))</f>
        <v>0</v>
      </c>
      <c r="I71">
        <f ca="1">IF(SUMIF($B$2:$Z$2,I$51,INDIRECT(CONCATENATE("B",$A71)):INDIRECT(CONCATENATE("Z",$A71)))&lt;0,-_xlfn.XLOOKUP(-1,SIGN(INDIRECT(CONCATENATE("B",$A71)):INDIRECT(CONCATENATE("Z",$A71))),INDIRECT(CONCATENATE("B",$A71)):INDIRECT(CONCATENATE("Z",$A71)))+SUMIF($B$2:$Z$2,I$51,INDIRECT(CONCATENATE("B",$A71)):INDIRECT(CONCATENATE("Z",$A71))),SUMIF($B$2:$Z$2,I$51,INDIRECT(CONCATENATE("B",$A71)):INDIRECT(CONCATENATE("Z",$A71))))</f>
        <v>0</v>
      </c>
      <c r="J71">
        <f ca="1">IF(SUMIF($B$2:$Z$2,J$51,INDIRECT(CONCATENATE("B",$A71)):INDIRECT(CONCATENATE("Z",$A71)))&lt;0,-_xlfn.XLOOKUP(-1,SIGN(INDIRECT(CONCATENATE("B",$A71)):INDIRECT(CONCATENATE("Z",$A71))),INDIRECT(CONCATENATE("B",$A71)):INDIRECT(CONCATENATE("Z",$A71)))+SUMIF($B$2:$Z$2,J$51,INDIRECT(CONCATENATE("B",$A71)):INDIRECT(CONCATENATE("Z",$A71))),SUMIF($B$2:$Z$2,J$51,INDIRECT(CONCATENATE("B",$A71)):INDIRECT(CONCATENATE("Z",$A71))))</f>
        <v>0</v>
      </c>
      <c r="K71">
        <f ca="1">IF(SUMIF($B$2:$Z$2,K$51,INDIRECT(CONCATENATE("B",$A71)):INDIRECT(CONCATENATE("Z",$A71)))&lt;0,-_xlfn.XLOOKUP(-1,SIGN(INDIRECT(CONCATENATE("B",$A71)):INDIRECT(CONCATENATE("Z",$A71))),INDIRECT(CONCATENATE("B",$A71)):INDIRECT(CONCATENATE("Z",$A71)))+SUMIF($B$2:$Z$2,K$51,INDIRECT(CONCATENATE("B",$A71)):INDIRECT(CONCATENATE("Z",$A71))),SUMIF($B$2:$Z$2,K$51,INDIRECT(CONCATENATE("B",$A71)):INDIRECT(CONCATENATE("Z",$A71))))</f>
        <v>0</v>
      </c>
      <c r="L71">
        <f>SUM(D71:K71)</f>
        <v>399</v>
      </c>
      <c r="M71" s="6"/>
      <c r="N71" s="7">
        <f>IF((D71/$L71)&gt;0,D71/$L71,0)</f>
        <v>0.74436090225563911</v>
      </c>
      <c r="O71" s="7">
        <f>IF((E71/$L71)&gt;0,E71/$L71,0)</f>
        <v>0.037593984962406013</v>
      </c>
      <c r="P71" s="7">
        <f>IF((F71/$L71)&gt;0,F71/$L71,0)</f>
        <v>0</v>
      </c>
      <c r="Q71" s="7">
        <f>IF((G71/$L71)&gt;0,G71/$L71,0)</f>
        <v>0.21804511278195488</v>
      </c>
      <c r="R71" s="7">
        <f>IF((H71/$L71)&gt;0,H71/$L71,0)</f>
        <v>0</v>
      </c>
      <c r="S71" s="7">
        <f>IF((I71/$L71)&gt;0,I71/$L71,0)</f>
        <v>0</v>
      </c>
      <c r="T71" s="7">
        <f>IF((J71/$L71)&gt;0,J71/$L71,0)</f>
        <v>0</v>
      </c>
      <c r="U71" s="7">
        <f>IF((K71/$L71)&gt;0,K71/$L71,0)</f>
        <v>0</v>
      </c>
      <c r="V71" s="7">
        <f>SUM(N71:U71)</f>
        <v>1</v>
      </c>
    </row>
    <row r="72">
      <c r="A72">
        <v>46</v>
      </c>
      <c r="B72">
        <v>21</v>
      </c>
      <c r="C72" t="str">
        <f t="array" ref="C72" ca="1">_xlfn.XLOOKUP(-1,SIGN(INDIRECT(CONCATENATE("B",$A72)):INDIRECT(CONCATENATE("Z",$A72))),$B$2:$Z$2)</f>
        <v>ALP</v>
      </c>
      <c r="D72">
        <f ca="1">IF(SUMIF($B$2:$Z$2,D$51,INDIRECT(CONCATENATE("B",$A72)):INDIRECT(CONCATENATE("Z",$A72)))&lt;0,-_xlfn.XLOOKUP(-1,SIGN(INDIRECT(CONCATENATE("B",$A72)):INDIRECT(CONCATENATE("Z",$A72))),INDIRECT(CONCATENATE("B",$A72)):INDIRECT(CONCATENATE("Z",$A72)))+SUMIF($B$2:$Z$2,D$51,INDIRECT(CONCATENATE("B",$A72)):INDIRECT(CONCATENATE("Z",$A72))),SUMIF($B$2:$Z$2,D$51,INDIRECT(CONCATENATE("B",$A72)):INDIRECT(CONCATENATE("Z",$A72))))</f>
        <v>0</v>
      </c>
      <c r="E72">
        <f ca="1">IF(SUMIF($B$2:$Z$2,E$51,INDIRECT(CONCATENATE("B",$A72)):INDIRECT(CONCATENATE("Z",$A72)))&lt;0,-_xlfn.XLOOKUP(-1,SIGN(INDIRECT(CONCATENATE("B",$A72)):INDIRECT(CONCATENATE("Z",$A72))),INDIRECT(CONCATENATE("B",$A72)):INDIRECT(CONCATENATE("Z",$A72)))+SUMIF($B$2:$Z$2,E$51,INDIRECT(CONCATENATE("B",$A72)):INDIRECT(CONCATENATE("Z",$A72))),SUMIF($B$2:$Z$2,E$51,INDIRECT(CONCATENATE("B",$A72)):INDIRECT(CONCATENATE("Z",$A72))))</f>
        <v>503</v>
      </c>
      <c r="F72">
        <f ca="1">IF(SUMIF($B$2:$Z$2,F$51,INDIRECT(CONCATENATE("B",$A72)):INDIRECT(CONCATENATE("Z",$A72)))&lt;0,-_xlfn.XLOOKUP(-1,SIGN(INDIRECT(CONCATENATE("B",$A72)):INDIRECT(CONCATENATE("Z",$A72))),INDIRECT(CONCATENATE("B",$A72)):INDIRECT(CONCATENATE("Z",$A72)))+SUMIF($B$2:$Z$2,F$51,INDIRECT(CONCATENATE("B",$A72)):INDIRECT(CONCATENATE("Z",$A72))),SUMIF($B$2:$Z$2,F$51,INDIRECT(CONCATENATE("B",$A72)):INDIRECT(CONCATENATE("Z",$A72))))</f>
        <v>0</v>
      </c>
      <c r="G72">
        <f ca="1">IF(SUMIF($B$2:$Z$2,G$51,INDIRECT(CONCATENATE("B",$A72)):INDIRECT(CONCATENATE("Z",$A72)))&lt;0,-_xlfn.XLOOKUP(-1,SIGN(INDIRECT(CONCATENATE("B",$A72)):INDIRECT(CONCATENATE("Z",$A72))),INDIRECT(CONCATENATE("B",$A72)):INDIRECT(CONCATENATE("Z",$A72)))+SUMIF($B$2:$Z$2,G$51,INDIRECT(CONCATENATE("B",$A72)):INDIRECT(CONCATENATE("Z",$A72))),SUMIF($B$2:$Z$2,G$51,INDIRECT(CONCATENATE("B",$A72)):INDIRECT(CONCATENATE("Z",$A72))))</f>
        <v>2024</v>
      </c>
      <c r="H72">
        <f ca="1">IF(SUMIF($B$2:$Z$2,H$51,INDIRECT(CONCATENATE("B",$A72)):INDIRECT(CONCATENATE("Z",$A72)))&lt;0,-_xlfn.XLOOKUP(-1,SIGN(INDIRECT(CONCATENATE("B",$A72)):INDIRECT(CONCATENATE("Z",$A72))),INDIRECT(CONCATENATE("B",$A72)):INDIRECT(CONCATENATE("Z",$A72)))+SUMIF($B$2:$Z$2,H$51,INDIRECT(CONCATENATE("B",$A72)):INDIRECT(CONCATENATE("Z",$A72))),SUMIF($B$2:$Z$2,H$51,INDIRECT(CONCATENATE("B",$A72)):INDIRECT(CONCATENATE("Z",$A72))))</f>
        <v>0</v>
      </c>
      <c r="I72">
        <f ca="1">IF(SUMIF($B$2:$Z$2,I$51,INDIRECT(CONCATENATE("B",$A72)):INDIRECT(CONCATENATE("Z",$A72)))&lt;0,-_xlfn.XLOOKUP(-1,SIGN(INDIRECT(CONCATENATE("B",$A72)):INDIRECT(CONCATENATE("Z",$A72))),INDIRECT(CONCATENATE("B",$A72)):INDIRECT(CONCATENATE("Z",$A72)))+SUMIF($B$2:$Z$2,I$51,INDIRECT(CONCATENATE("B",$A72)):INDIRECT(CONCATENATE("Z",$A72))),SUMIF($B$2:$Z$2,I$51,INDIRECT(CONCATENATE("B",$A72)):INDIRECT(CONCATENATE("Z",$A72))))</f>
        <v>0</v>
      </c>
      <c r="J72">
        <f ca="1">IF(SUMIF($B$2:$Z$2,J$51,INDIRECT(CONCATENATE("B",$A72)):INDIRECT(CONCATENATE("Z",$A72)))&lt;0,-_xlfn.XLOOKUP(-1,SIGN(INDIRECT(CONCATENATE("B",$A72)):INDIRECT(CONCATENATE("Z",$A72))),INDIRECT(CONCATENATE("B",$A72)):INDIRECT(CONCATENATE("Z",$A72)))+SUMIF($B$2:$Z$2,J$51,INDIRECT(CONCATENATE("B",$A72)):INDIRECT(CONCATENATE("Z",$A72))),SUMIF($B$2:$Z$2,J$51,INDIRECT(CONCATENATE("B",$A72)):INDIRECT(CONCATENATE("Z",$A72))))</f>
        <v>0</v>
      </c>
      <c r="K72">
        <f ca="1">IF(SUMIF($B$2:$Z$2,K$51,INDIRECT(CONCATENATE("B",$A72)):INDIRECT(CONCATENATE("Z",$A72)))&lt;0,-_xlfn.XLOOKUP(-1,SIGN(INDIRECT(CONCATENATE("B",$A72)):INDIRECT(CONCATENATE("Z",$A72))),INDIRECT(CONCATENATE("B",$A72)):INDIRECT(CONCATENATE("Z",$A72)))+SUMIF($B$2:$Z$2,K$51,INDIRECT(CONCATENATE("B",$A72)):INDIRECT(CONCATENATE("Z",$A72))),SUMIF($B$2:$Z$2,K$51,INDIRECT(CONCATENATE("B",$A72)):INDIRECT(CONCATENATE("Z",$A72))))</f>
        <v>0</v>
      </c>
      <c r="L72">
        <f>SUM(D72:K72)</f>
        <v>2527</v>
      </c>
      <c r="M72" s="6"/>
      <c r="N72" s="7">
        <f>IF((D72/$L72)&gt;0,D72/$L72,0)</f>
        <v>0</v>
      </c>
      <c r="O72" s="7">
        <f>IF((E72/$L72)&gt;0,E72/$L72,0)</f>
        <v>0.19905025722200237</v>
      </c>
      <c r="P72" s="7">
        <f>IF((F72/$L72)&gt;0,F72/$L72,0)</f>
        <v>0</v>
      </c>
      <c r="Q72" s="7">
        <f>IF((G72/$L72)&gt;0,G72/$L72,0)</f>
        <v>0.80094974277799758</v>
      </c>
      <c r="R72" s="7">
        <f>IF((H72/$L72)&gt;0,H72/$L72,0)</f>
        <v>0</v>
      </c>
      <c r="S72" s="7">
        <f>IF((I72/$L72)&gt;0,I72/$L72,0)</f>
        <v>0</v>
      </c>
      <c r="T72" s="7">
        <f>IF((J72/$L72)&gt;0,J72/$L72,0)</f>
        <v>0</v>
      </c>
      <c r="U72" s="7">
        <f>IF((K72/$L72)&gt;0,K72/$L72,0)</f>
        <v>0</v>
      </c>
      <c r="V72" s="7">
        <f>SUM(N72:U72)</f>
        <v>1</v>
      </c>
    </row>
    <row r="73">
      <c r="A73">
        <v>48</v>
      </c>
      <c r="B73">
        <v>22</v>
      </c>
      <c r="C73" t="str">
        <f t="array" ref="C73" ca="1">_xlfn.XLOOKUP(-1,SIGN(INDIRECT(CONCATENATE("B",$A73)):INDIRECT(CONCATENATE("Z",$A73))),$B$2:$Z$2)</f>
        <v>LIB</v>
      </c>
      <c r="D73">
        <f ca="1">IF(SUMIF($B$2:$Z$2,D$51,INDIRECT(CONCATENATE("B",$A73)):INDIRECT(CONCATENATE("Z",$A73)))&lt;0,-_xlfn.XLOOKUP(-1,SIGN(INDIRECT(CONCATENATE("B",$A73)):INDIRECT(CONCATENATE("Z",$A73))),INDIRECT(CONCATENATE("B",$A73)):INDIRECT(CONCATENATE("Z",$A73)))+SUMIF($B$2:$Z$2,D$51,INDIRECT(CONCATENATE("B",$A73)):INDIRECT(CONCATENATE("Z",$A73))),SUMIF($B$2:$Z$2,D$51,INDIRECT(CONCATENATE("B",$A73)):INDIRECT(CONCATENATE("Z",$A73))))</f>
        <v>0</v>
      </c>
      <c r="E73">
        <f ca="1">IF(SUMIF($B$2:$Z$2,E$51,INDIRECT(CONCATENATE("B",$A73)):INDIRECT(CONCATENATE("Z",$A73)))&lt;0,-_xlfn.XLOOKUP(-1,SIGN(INDIRECT(CONCATENATE("B",$A73)):INDIRECT(CONCATENATE("Z",$A73))),INDIRECT(CONCATENATE("B",$A73)):INDIRECT(CONCATENATE("Z",$A73)))+SUMIF($B$2:$Z$2,E$51,INDIRECT(CONCATENATE("B",$A73)):INDIRECT(CONCATENATE("Z",$A73))),SUMIF($B$2:$Z$2,E$51,INDIRECT(CONCATENATE("B",$A73)):INDIRECT(CONCATENATE("Z",$A73))))</f>
        <v>4554</v>
      </c>
      <c r="F73">
        <f ca="1">IF(SUMIF($B$2:$Z$2,F$51,INDIRECT(CONCATENATE("B",$A73)):INDIRECT(CONCATENATE("Z",$A73)))&lt;0,-_xlfn.XLOOKUP(-1,SIGN(INDIRECT(CONCATENATE("B",$A73)):INDIRECT(CONCATENATE("Z",$A73))),INDIRECT(CONCATENATE("B",$A73)):INDIRECT(CONCATENATE("Z",$A73)))+SUMIF($B$2:$Z$2,F$51,INDIRECT(CONCATENATE("B",$A73)):INDIRECT(CONCATENATE("Z",$A73))),SUMIF($B$2:$Z$2,F$51,INDIRECT(CONCATENATE("B",$A73)):INDIRECT(CONCATENATE("Z",$A73))))</f>
        <v>0</v>
      </c>
      <c r="G73">
        <f ca="1">IF(SUMIF($B$2:$Z$2,G$51,INDIRECT(CONCATENATE("B",$A73)):INDIRECT(CONCATENATE("Z",$A73)))&lt;0,-_xlfn.XLOOKUP(-1,SIGN(INDIRECT(CONCATENATE("B",$A73)):INDIRECT(CONCATENATE("Z",$A73))),INDIRECT(CONCATENATE("B",$A73)):INDIRECT(CONCATENATE("Z",$A73)))+SUMIF($B$2:$Z$2,G$51,INDIRECT(CONCATENATE("B",$A73)):INDIRECT(CONCATENATE("Z",$A73))),SUMIF($B$2:$Z$2,G$51,INDIRECT(CONCATENATE("B",$A73)):INDIRECT(CONCATENATE("Z",$A73))))</f>
        <v>465</v>
      </c>
      <c r="H73">
        <f ca="1">IF(SUMIF($B$2:$Z$2,H$51,INDIRECT(CONCATENATE("B",$A73)):INDIRECT(CONCATENATE("Z",$A73)))&lt;0,-_xlfn.XLOOKUP(-1,SIGN(INDIRECT(CONCATENATE("B",$A73)):INDIRECT(CONCATENATE("Z",$A73))),INDIRECT(CONCATENATE("B",$A73)):INDIRECT(CONCATENATE("Z",$A73)))+SUMIF($B$2:$Z$2,H$51,INDIRECT(CONCATENATE("B",$A73)):INDIRECT(CONCATENATE("Z",$A73))),SUMIF($B$2:$Z$2,H$51,INDIRECT(CONCATENATE("B",$A73)):INDIRECT(CONCATENATE("Z",$A73))))</f>
        <v>0</v>
      </c>
      <c r="I73">
        <f ca="1">IF(SUMIF($B$2:$Z$2,I$51,INDIRECT(CONCATENATE("B",$A73)):INDIRECT(CONCATENATE("Z",$A73)))&lt;0,-_xlfn.XLOOKUP(-1,SIGN(INDIRECT(CONCATENATE("B",$A73)):INDIRECT(CONCATENATE("Z",$A73))),INDIRECT(CONCATENATE("B",$A73)):INDIRECT(CONCATENATE("Z",$A73)))+SUMIF($B$2:$Z$2,I$51,INDIRECT(CONCATENATE("B",$A73)):INDIRECT(CONCATENATE("Z",$A73))),SUMIF($B$2:$Z$2,I$51,INDIRECT(CONCATENATE("B",$A73)):INDIRECT(CONCATENATE("Z",$A73))))</f>
        <v>0</v>
      </c>
      <c r="J73">
        <f ca="1">IF(SUMIF($B$2:$Z$2,J$51,INDIRECT(CONCATENATE("B",$A73)):INDIRECT(CONCATENATE("Z",$A73)))&lt;0,-_xlfn.XLOOKUP(-1,SIGN(INDIRECT(CONCATENATE("B",$A73)):INDIRECT(CONCATENATE("Z",$A73))),INDIRECT(CONCATENATE("B",$A73)):INDIRECT(CONCATENATE("Z",$A73)))+SUMIF($B$2:$Z$2,J$51,INDIRECT(CONCATENATE("B",$A73)):INDIRECT(CONCATENATE("Z",$A73))),SUMIF($B$2:$Z$2,J$51,INDIRECT(CONCATENATE("B",$A73)):INDIRECT(CONCATENATE("Z",$A73))))</f>
        <v>0</v>
      </c>
      <c r="K73">
        <f ca="1">IF(SUMIF($B$2:$Z$2,K$51,INDIRECT(CONCATENATE("B",$A73)):INDIRECT(CONCATENATE("Z",$A73)))&lt;0,-_xlfn.XLOOKUP(-1,SIGN(INDIRECT(CONCATENATE("B",$A73)):INDIRECT(CONCATENATE("Z",$A73))),INDIRECT(CONCATENATE("B",$A73)):INDIRECT(CONCATENATE("Z",$A73)))+SUMIF($B$2:$Z$2,K$51,INDIRECT(CONCATENATE("B",$A73)):INDIRECT(CONCATENATE("Z",$A73))),SUMIF($B$2:$Z$2,K$51,INDIRECT(CONCATENATE("B",$A73)):INDIRECT(CONCATENATE("Z",$A73))))</f>
        <v>0</v>
      </c>
      <c r="L73">
        <f>SUM(D73:K73)</f>
        <v>5019</v>
      </c>
      <c r="M73" s="6"/>
      <c r="N73" s="7">
        <f>IF((D73/$L73)&gt;0,D73/$L73,0)</f>
        <v>0</v>
      </c>
      <c r="O73" s="7">
        <f>IF((E73/$L73)&gt;0,E73/$L73,0)</f>
        <v>0.90735206216377762</v>
      </c>
      <c r="P73" s="7">
        <f>IF((F73/$L73)&gt;0,F73/$L73,0)</f>
        <v>0</v>
      </c>
      <c r="Q73" s="7">
        <f>IF((G73/$L73)&gt;0,G73/$L73,0)</f>
        <v>0.092647937836222355</v>
      </c>
      <c r="R73" s="7">
        <f>IF((H73/$L73)&gt;0,H73/$L73,0)</f>
        <v>0</v>
      </c>
      <c r="S73" s="7">
        <f>IF((I73/$L73)&gt;0,I73/$L73,0)</f>
        <v>0</v>
      </c>
      <c r="T73" s="7">
        <f>IF((J73/$L73)&gt;0,J73/$L73,0)</f>
        <v>0</v>
      </c>
      <c r="U73" s="7">
        <f>IF((K73/$L73)&gt;0,K73/$L73,0)</f>
        <v>0</v>
      </c>
      <c r="V73" s="7">
        <f>SUM(N73:U73)</f>
        <v>1</v>
      </c>
    </row>
    <row r="74">
      <c r="J74" s="7"/>
      <c r="K74" s="7"/>
      <c r="L74" s="7"/>
      <c r="M74" s="7"/>
      <c r="N74" s="7"/>
    </row>
    <row r="75" ht="45">
      <c r="I75" t="s">
        <v>846</v>
      </c>
      <c r="J75" s="8" t="s">
        <v>7</v>
      </c>
      <c r="K75" s="2" t="s">
        <v>1</v>
      </c>
      <c r="L75" s="2" t="s">
        <v>13</v>
      </c>
      <c r="M75" s="2" t="s">
        <v>771</v>
      </c>
      <c r="N75" s="2" t="s">
        <v>772</v>
      </c>
      <c r="O75" s="2" t="s">
        <v>12</v>
      </c>
      <c r="P75" s="2" t="s">
        <v>18</v>
      </c>
      <c r="Q75" s="2" t="s">
        <v>19</v>
      </c>
      <c r="R75" t="s">
        <v>847</v>
      </c>
    </row>
    <row r="76">
      <c r="I76" s="5" t="s">
        <v>7</v>
      </c>
      <c r="J76" s="7"/>
      <c r="K76" s="7">
        <f>AVERAGEIF($C$52:$C$73,$I76,O$52:O$73)</f>
        <v>0.065902337759147181</v>
      </c>
      <c r="L76" s="7">
        <f>AVERAGEIF($C$52:$C$73,$I76,P$52:P$73)</f>
        <v>0.010054917162642448</v>
      </c>
      <c r="M76" s="7">
        <f>AVERAGEIF($C$52:$C$73,$I76,Q$52:Q$73)</f>
        <v>0.23655870578523208</v>
      </c>
      <c r="N76" s="7">
        <f>AVERAGEIF($C$52:$C$73,$I76,R$52:R$73)</f>
        <v>0</v>
      </c>
      <c r="O76" s="7">
        <f>AVERAGEIF($C$52:$C$73,$I76,S$52:S$73)</f>
        <v>0</v>
      </c>
      <c r="P76" s="7">
        <f>AVERAGEIF($C$52:$C$73,$I76,T$52:T$73)</f>
        <v>0</v>
      </c>
      <c r="Q76" s="7">
        <f>AVERAGEIF($C$52:$C$73,$I76,U$52:U$73)</f>
        <v>0</v>
      </c>
      <c r="R76" s="9">
        <f>SUM(J76:Q76)</f>
        <v>0.3125159607070217</v>
      </c>
    </row>
    <row r="77">
      <c r="I77" s="5" t="s">
        <v>1</v>
      </c>
      <c r="J77" s="7">
        <f>AVERAGEIF($C$52:$C$73,$I77,N$52:N$73)</f>
        <v>0.015913695747244633</v>
      </c>
      <c r="K77" s="7"/>
      <c r="L77" s="7">
        <f>AVERAGEIF($C$52:$C$73,$I77,P$52:P$73)</f>
        <v>0.0020916809279508107</v>
      </c>
      <c r="M77" s="7">
        <f>AVERAGEIF($C$52:$C$73,$I77,Q$52:Q$73)</f>
        <v>0.045099012102618664</v>
      </c>
      <c r="N77" s="7">
        <f>AVERAGEIF($C$52:$C$73,$I77,R$52:R$73)</f>
        <v>0</v>
      </c>
      <c r="O77" s="7">
        <f>AVERAGEIF($C$52:$C$73,$I77,S$52:S$73)</f>
        <v>0</v>
      </c>
      <c r="P77" s="7">
        <f>AVERAGEIF($C$52:$C$73,$I77,T$52:T$73)</f>
        <v>0</v>
      </c>
      <c r="Q77" s="7">
        <f>AVERAGEIF($C$52:$C$73,$I77,U$52:U$73)</f>
        <v>0</v>
      </c>
      <c r="R77" s="9">
        <f>SUM(J77:Q77)</f>
        <v>0.063104388777814102</v>
      </c>
    </row>
    <row r="78">
      <c r="I78" s="5" t="s">
        <v>13</v>
      </c>
      <c r="J78" s="7">
        <f>AVERAGEIF($C$52:$C$73,$I78,N$52:N$73)</f>
        <v>0.19846670548859816</v>
      </c>
      <c r="K78" s="7">
        <f>AVERAGEIF($C$52:$C$73,$I78,O$52:O$73)</f>
        <v>0.025656773017888185</v>
      </c>
      <c r="L78" s="7"/>
      <c r="M78" s="7">
        <f>AVERAGEIF($C$52:$C$73,$I78,Q$52:Q$73)</f>
        <v>0.19831768052175858</v>
      </c>
      <c r="N78" s="7">
        <f>AVERAGEIF($C$52:$C$73,$I78,R$52:R$73)</f>
        <v>0</v>
      </c>
      <c r="O78" s="7">
        <f>AVERAGEIF($C$52:$C$73,$I78,S$52:S$73)</f>
        <v>0.0082577598516922618</v>
      </c>
      <c r="P78" s="7">
        <f>AVERAGEIF($C$52:$C$73,$I78,T$52:T$73)</f>
        <v>0.00046554934823091247</v>
      </c>
      <c r="Q78" s="7">
        <f>AVERAGEIF($C$52:$C$73,$I78,U$52:U$73)</f>
        <v>0.0015375654483052333</v>
      </c>
      <c r="R78" s="9">
        <f>SUM(J78:Q78)</f>
        <v>0.43270203367647331</v>
      </c>
    </row>
    <row r="79">
      <c r="I79" s="5" t="s">
        <v>771</v>
      </c>
      <c r="J79" s="7" t="e">
        <f>AVERAGEIF($C$52:$C$73,$I79,N$52:N$73)</f>
        <v>#DIV/0!</v>
      </c>
      <c r="K79" s="7" t="e">
        <f>AVERAGEIF($C$52:$C$73,$I79,O$52:O$73)</f>
        <v>#DIV/0!</v>
      </c>
      <c r="L79" s="7" t="e">
        <f>AVERAGEIF($C$52:$C$73,$I79,P$52:P$73)</f>
        <v>#DIV/0!</v>
      </c>
      <c r="M79" s="7"/>
      <c r="N79" s="7" t="e">
        <f>AVERAGEIF($C$52:$C$73,$I79,R$52:R$73)</f>
        <v>#DIV/0!</v>
      </c>
      <c r="O79" s="7" t="e">
        <f>AVERAGEIF($C$52:$C$73,$I79,S$52:S$73)</f>
        <v>#DIV/0!</v>
      </c>
      <c r="P79" s="7" t="e">
        <f>AVERAGEIF($C$52:$C$73,$I79,T$52:T$73)</f>
        <v>#DIV/0!</v>
      </c>
      <c r="Q79" s="7" t="e">
        <f>AVERAGEIF($C$52:$C$73,$I79,U$52:U$73)</f>
        <v>#DIV/0!</v>
      </c>
      <c r="R79" s="9" t="e">
        <f>SUM(J79:Q79)</f>
        <v>#DIV/0!</v>
      </c>
    </row>
    <row r="80" ht="14.25">
      <c r="D80" s="10"/>
      <c r="I80" s="5" t="s">
        <v>772</v>
      </c>
      <c r="J80" s="7">
        <f>AVERAGEIF($C$52:$C$73,$I80,N$52:N$73)</f>
        <v>0.13636363636363635</v>
      </c>
      <c r="K80" s="7">
        <f>AVERAGEIF($C$52:$C$73,$I80,O$52:O$73)</f>
        <v>0.18181818181818182</v>
      </c>
      <c r="L80" s="7">
        <f>AVERAGEIF($C$52:$C$73,$I80,P$52:P$73)</f>
        <v>0.051948051948051951</v>
      </c>
      <c r="M80" s="7">
        <f>AVERAGEIF($C$52:$C$73,$I80,Q$52:Q$73)</f>
        <v>0.18181818181818182</v>
      </c>
      <c r="N80" s="7"/>
      <c r="O80" s="7">
        <f>AVERAGEIF($C$52:$C$73,$I80,S$52:S$73)</f>
        <v>0.16233766233766234</v>
      </c>
      <c r="P80" s="7">
        <f>AVERAGEIF($C$52:$C$73,$I80,T$52:T$73)</f>
        <v>0.21428571428571427</v>
      </c>
      <c r="Q80" s="7">
        <f>AVERAGEIF($C$52:$C$73,$I80,U$52:U$73)</f>
        <v>0.071428571428571425</v>
      </c>
      <c r="R80" s="9">
        <f>SUM(J80:Q80)</f>
        <v>1</v>
      </c>
    </row>
    <row r="81" ht="14.25">
      <c r="I81" s="5" t="s">
        <v>12</v>
      </c>
      <c r="J81" s="7">
        <f>AVERAGEIF($C$52:$C$73,$I81,N$52:N$73)</f>
        <v>0.19103139013452916</v>
      </c>
      <c r="K81" s="7">
        <f>AVERAGEIF($C$52:$C$73,$I81,O$52:O$73)</f>
        <v>0.15426008968609867</v>
      </c>
      <c r="L81" s="7">
        <f>AVERAGEIF($C$52:$C$73,$I81,P$52:P$73)</f>
        <v>0.34798206278026905</v>
      </c>
      <c r="M81" s="7">
        <f>AVERAGEIF($C$52:$C$73,$I81,Q$52:Q$73)</f>
        <v>0.30672645739910315</v>
      </c>
      <c r="N81" s="7">
        <f>AVERAGEIF($C$52:$C$73,$I81,R$52:R$73)</f>
        <v>0</v>
      </c>
      <c r="O81" s="7"/>
      <c r="P81" s="7">
        <f>AVERAGEIF($C$52:$C$73,$I81,T$52:T$73)</f>
        <v>0</v>
      </c>
      <c r="Q81" s="7">
        <f>AVERAGEIF($C$52:$C$73,$I81,U$52:U$73)</f>
        <v>0</v>
      </c>
      <c r="R81" s="9">
        <f>SUM(J81:Q81)</f>
        <v>1</v>
      </c>
    </row>
    <row r="82" ht="14.25">
      <c r="I82" s="5" t="s">
        <v>18</v>
      </c>
      <c r="J82" s="7">
        <f>AVERAGEIF($C$52:$C$73,$I82,N$52:N$73)</f>
        <v>0.17217791844657515</v>
      </c>
      <c r="K82" s="7">
        <f>AVERAGEIF($C$52:$C$73,$I82,O$52:O$73)</f>
        <v>0.20962064245646336</v>
      </c>
      <c r="L82" s="7">
        <f>AVERAGEIF($C$52:$C$73,$I82,P$52:P$73)</f>
        <v>0.024817009891636758</v>
      </c>
      <c r="M82" s="7">
        <f>AVERAGEIF($C$52:$C$73,$I82,Q$52:Q$73)</f>
        <v>0.14139455184231306</v>
      </c>
      <c r="N82" s="7">
        <f>AVERAGEIF($C$52:$C$73,$I82,R$52:R$73)</f>
        <v>0</v>
      </c>
      <c r="O82" s="7">
        <f>AVERAGEIF($C$52:$C$73,$I82,S$52:S$73)</f>
        <v>0.070608495981630312</v>
      </c>
      <c r="P82" s="7"/>
      <c r="Q82" s="7">
        <f>AVERAGEIF($C$52:$C$73,$I82,U$52:U$73)</f>
        <v>0</v>
      </c>
      <c r="R82" s="9">
        <f>SUM(J82:Q82)</f>
        <v>0.61861861861861867</v>
      </c>
    </row>
    <row r="83" ht="14.25">
      <c r="I83" s="5" t="s">
        <v>19</v>
      </c>
      <c r="J83" s="7">
        <f>AVERAGEIF($C$52:$C$73,$I83,N$52:N$73)</f>
        <v>0.086447886623065726</v>
      </c>
      <c r="K83" s="7">
        <f>AVERAGEIF($C$52:$C$73,$I83,O$52:O$73)</f>
        <v>0.061107765830939194</v>
      </c>
      <c r="L83" s="7">
        <f>AVERAGEIF($C$52:$C$73,$I83,P$52:P$73)</f>
        <v>0.3073370218332464</v>
      </c>
      <c r="M83" s="7">
        <f>AVERAGEIF($C$52:$C$73,$I83,Q$52:Q$73)</f>
        <v>0.23965325317102981</v>
      </c>
      <c r="N83" s="7">
        <f>AVERAGEIF($C$52:$C$73,$I83,R$52:R$73)</f>
        <v>0</v>
      </c>
      <c r="O83" s="7">
        <f>AVERAGEIF($C$52:$C$73,$I83,S$52:S$73)</f>
        <v>0.038812519346591433</v>
      </c>
      <c r="P83" s="7">
        <f>AVERAGEIF($C$52:$C$73,$I83,T$52:T$73)</f>
        <v>0.026006656915595769</v>
      </c>
      <c r="Q83" s="7">
        <f>AVERAGEIF($C$52:$C$73,$I83,U$52:U$73)</f>
        <v>0.24063489627953163</v>
      </c>
      <c r="R83" s="9">
        <f>SUM(J83:Q83)</f>
        <v>1</v>
      </c>
    </row>
    <row r="84" ht="14.25">
      <c r="I84" s="5"/>
    </row>
    <row r="85" ht="14.25">
      <c r="I85" t="s">
        <v>848</v>
      </c>
    </row>
    <row r="86" ht="14.25">
      <c r="I86" s="5" t="s">
        <v>7</v>
      </c>
      <c r="J86" s="7">
        <f>J76/$R76</f>
        <v>0</v>
      </c>
      <c r="K86" s="7">
        <f>K76/$R76</f>
        <v>0.21087671045681242</v>
      </c>
      <c r="L86" s="7">
        <f>L76/$R76</f>
        <v>0.032174091652454058</v>
      </c>
      <c r="M86" s="7">
        <f>M76/$R76</f>
        <v>0.75694919789073356</v>
      </c>
      <c r="N86" s="7">
        <f>N76/$R76</f>
        <v>0</v>
      </c>
      <c r="O86" s="7">
        <f>O76/$R76</f>
        <v>0</v>
      </c>
      <c r="P86" s="7">
        <f>P76/$R76</f>
        <v>0</v>
      </c>
      <c r="Q86" s="7">
        <f>Q76/$R76</f>
        <v>0</v>
      </c>
      <c r="R86" s="7">
        <f>SUM(J86:Q86)</f>
        <v>1</v>
      </c>
    </row>
    <row r="87" ht="14.25">
      <c r="I87" s="5" t="s">
        <v>1</v>
      </c>
      <c r="J87" s="7">
        <f>J77/$R77</f>
        <v>0.25218049101585599</v>
      </c>
      <c r="K87" s="7">
        <f>K77/$R77</f>
        <v>0</v>
      </c>
      <c r="L87" s="7">
        <f>L77/$R77</f>
        <v>0.033146362217617936</v>
      </c>
      <c r="M87" s="7">
        <f>M77/$R77</f>
        <v>0.71467314676652616</v>
      </c>
      <c r="N87" s="7">
        <f>N77/$R77</f>
        <v>0</v>
      </c>
      <c r="O87" s="7">
        <f>O77/$R77</f>
        <v>0</v>
      </c>
      <c r="P87" s="7">
        <f>P77/$R77</f>
        <v>0</v>
      </c>
      <c r="Q87" s="7">
        <f>Q77/$R77</f>
        <v>0</v>
      </c>
      <c r="R87" s="7">
        <f>SUM(J87:Q87)</f>
        <v>1</v>
      </c>
    </row>
    <row r="88" ht="14.25">
      <c r="I88" s="5" t="s">
        <v>13</v>
      </c>
      <c r="J88" s="7">
        <f>J78/$R78</f>
        <v>0.45866829837224565</v>
      </c>
      <c r="K88" s="7">
        <f>K78/$R78</f>
        <v>0.059294320389239215</v>
      </c>
      <c r="L88" s="7">
        <f>L78/$R78</f>
        <v>0</v>
      </c>
      <c r="M88" s="7">
        <f>M78/$R78</f>
        <v>0.4583238928570384</v>
      </c>
      <c r="N88" s="7">
        <f>N78/$R78</f>
        <v>0</v>
      </c>
      <c r="O88" s="7">
        <f>O78/$R78</f>
        <v>0.019084171575367497</v>
      </c>
      <c r="P88" s="7">
        <f>P78/$R78</f>
        <v>0.0010759120872979274</v>
      </c>
      <c r="Q88" s="7">
        <f>Q78/$R78</f>
        <v>0.003553404718811316</v>
      </c>
      <c r="R88" s="7">
        <f>SUM(J88:Q88)</f>
        <v>1</v>
      </c>
    </row>
    <row r="89" ht="14.25">
      <c r="I89" s="5" t="s">
        <v>771</v>
      </c>
      <c r="J89" s="7" t="e">
        <f>J79/$R79</f>
        <v>#DIV/0!</v>
      </c>
      <c r="K89" s="7" t="e">
        <f>K79/$R79</f>
        <v>#DIV/0!</v>
      </c>
      <c r="L89" s="7" t="e">
        <f>L79/$R79</f>
        <v>#DIV/0!</v>
      </c>
      <c r="M89" s="7" t="e">
        <f>M79/$R79</f>
        <v>#DIV/0!</v>
      </c>
      <c r="N89" s="7" t="e">
        <f>N79/$R79</f>
        <v>#DIV/0!</v>
      </c>
      <c r="O89" s="7" t="e">
        <f>O79/$R79</f>
        <v>#DIV/0!</v>
      </c>
      <c r="P89" s="7" t="e">
        <f>P79/$R79</f>
        <v>#DIV/0!</v>
      </c>
      <c r="Q89" s="7" t="e">
        <f>Q79/$R79</f>
        <v>#DIV/0!</v>
      </c>
      <c r="R89" s="7" t="e">
        <f>SUM(J89:Q89)</f>
        <v>#DIV/0!</v>
      </c>
    </row>
    <row r="90" ht="14.25">
      <c r="I90" s="11" t="s">
        <v>772</v>
      </c>
      <c r="J90" s="7">
        <f>J80/$R80</f>
        <v>0.13636363636363635</v>
      </c>
      <c r="K90" s="7">
        <f>K80/$R80</f>
        <v>0.18181818181818182</v>
      </c>
      <c r="L90" s="7">
        <f>L80/$R80</f>
        <v>0.051948051948051951</v>
      </c>
      <c r="M90" s="7">
        <f>M80/$R80</f>
        <v>0.18181818181818182</v>
      </c>
      <c r="N90" s="7">
        <f>N80/$R80</f>
        <v>0</v>
      </c>
      <c r="O90" s="7">
        <f>O80/$R80</f>
        <v>0.16233766233766234</v>
      </c>
      <c r="P90" s="7">
        <f>P80/$R80</f>
        <v>0.21428571428571427</v>
      </c>
      <c r="Q90" s="7">
        <f>Q80/$R80</f>
        <v>0.071428571428571425</v>
      </c>
      <c r="R90" s="7">
        <f>SUM(J90:Q90)</f>
        <v>1</v>
      </c>
    </row>
    <row r="91" ht="14.25">
      <c r="I91" s="11" t="s">
        <v>12</v>
      </c>
      <c r="J91" s="7">
        <f>J81/$R81</f>
        <v>0.19103139013452916</v>
      </c>
      <c r="K91" s="7">
        <f>K81/$R81</f>
        <v>0.15426008968609867</v>
      </c>
      <c r="L91" s="7">
        <f>L81/$R81</f>
        <v>0.34798206278026905</v>
      </c>
      <c r="M91" s="7">
        <f>M81/$R81</f>
        <v>0.30672645739910315</v>
      </c>
      <c r="N91" s="7">
        <f>N81/$R81</f>
        <v>0</v>
      </c>
      <c r="O91" s="7">
        <f>O81/$R81</f>
        <v>0</v>
      </c>
      <c r="P91" s="7">
        <f>P81/$R81</f>
        <v>0</v>
      </c>
      <c r="Q91" s="7">
        <f>Q81/$R81</f>
        <v>0</v>
      </c>
      <c r="R91" s="7">
        <f>SUM(J91:Q91)</f>
        <v>1</v>
      </c>
    </row>
    <row r="92" ht="14.25">
      <c r="I92" s="11" t="s">
        <v>18</v>
      </c>
      <c r="J92" s="7">
        <f>J82/$R82</f>
        <v>0.27832644098402681</v>
      </c>
      <c r="K92" s="7">
        <f>K82/$R82</f>
        <v>0.33885278610680725</v>
      </c>
      <c r="L92" s="7">
        <f>L82/$R82</f>
        <v>0.040116816960752623</v>
      </c>
      <c r="M92" s="7">
        <f>M82/$R82</f>
        <v>0.22856497943441867</v>
      </c>
      <c r="N92" s="7">
        <f>N82/$R82</f>
        <v>0</v>
      </c>
      <c r="O92" s="7">
        <f>O82/$R82</f>
        <v>0.11413897651399463</v>
      </c>
      <c r="P92" s="7">
        <f>P82/$R82</f>
        <v>0</v>
      </c>
      <c r="Q92" s="7">
        <f>Q82/$R82</f>
        <v>0</v>
      </c>
      <c r="R92" s="7">
        <f>SUM(J92:Q92)</f>
        <v>1</v>
      </c>
    </row>
    <row r="93" ht="14.25">
      <c r="I93" s="11" t="s">
        <v>19</v>
      </c>
      <c r="J93" s="7">
        <f>J83/$R83</f>
        <v>0.086447886623065726</v>
      </c>
      <c r="K93" s="7">
        <f>K83/$R83</f>
        <v>0.061107765830939194</v>
      </c>
      <c r="L93" s="7">
        <f>L83/$R83</f>
        <v>0.3073370218332464</v>
      </c>
      <c r="M93" s="7">
        <f>M83/$R83</f>
        <v>0.23965325317102981</v>
      </c>
      <c r="N93" s="7">
        <f>N83/$R83</f>
        <v>0</v>
      </c>
      <c r="O93" s="7">
        <f>O83/$R83</f>
        <v>0.038812519346591433</v>
      </c>
      <c r="P93" s="7">
        <f>P83/$R83</f>
        <v>0.026006656915595769</v>
      </c>
      <c r="Q93" s="7">
        <f>Q83/$R83</f>
        <v>0.24063489627953163</v>
      </c>
      <c r="R93" s="7">
        <f>SUM(J93:Q93)</f>
        <v>1</v>
      </c>
    </row>
    <row r="94" ht="14.25"/>
    <row r="95" ht="14.25"/>
    <row r="96" ht="14.25"/>
    <row r="97" ht="14.25"/>
    <row r="98" ht="14.25"/>
    <row r="99" ht="14.25"/>
    <row r="100" ht="14.25"/>
    <row r="101" ht="14.25"/>
    <row r="102" ht="14.25"/>
  </sheetData>
  <mergeCells count="1">
    <mergeCell ref="M52:M7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A44"/>
    </sheetView>
  </sheetViews>
  <sheetFormatPr defaultRowHeight="14.25"/>
  <cols>
    <col bestFit="1" customWidth="1" min="1" max="9" width="11.42578125"/>
    <col bestFit="1" customWidth="1" min="10" max="23" width="12.42578125"/>
    <col bestFit="1" customWidth="1" min="24" max="24" width="17.85546875"/>
    <col bestFit="1" customWidth="1" min="25" max="25" width="21.85546875"/>
    <col bestFit="1" customWidth="1" min="26" max="26" width="31.7109375"/>
    <col bestFit="1" customWidth="1" min="27" max="27" width="50.7109375"/>
  </cols>
  <sheetData>
    <row r="1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766</v>
      </c>
      <c r="AA1" t="s">
        <v>767</v>
      </c>
    </row>
    <row r="2">
      <c r="B2" t="s">
        <v>18</v>
      </c>
      <c r="D2" t="s">
        <v>7</v>
      </c>
      <c r="I2" t="s">
        <v>1</v>
      </c>
      <c r="O2" t="s">
        <v>13</v>
      </c>
      <c r="T2" t="s">
        <v>19</v>
      </c>
    </row>
    <row r="3">
      <c r="A3" t="s">
        <v>25</v>
      </c>
      <c r="B3" t="s">
        <v>849</v>
      </c>
      <c r="C3" t="s">
        <v>850</v>
      </c>
      <c r="D3" t="s">
        <v>851</v>
      </c>
      <c r="E3" t="s">
        <v>852</v>
      </c>
      <c r="F3" t="s">
        <v>853</v>
      </c>
      <c r="G3" t="s">
        <v>854</v>
      </c>
      <c r="H3" t="s">
        <v>855</v>
      </c>
      <c r="I3" t="s">
        <v>856</v>
      </c>
      <c r="J3" t="s">
        <v>857</v>
      </c>
      <c r="K3" t="s">
        <v>858</v>
      </c>
      <c r="L3" t="s">
        <v>859</v>
      </c>
      <c r="M3" t="s">
        <v>860</v>
      </c>
      <c r="N3" t="s">
        <v>861</v>
      </c>
      <c r="O3" t="s">
        <v>862</v>
      </c>
      <c r="P3" t="s">
        <v>863</v>
      </c>
      <c r="Q3" t="s">
        <v>864</v>
      </c>
      <c r="R3" t="s">
        <v>865</v>
      </c>
      <c r="S3" t="s">
        <v>866</v>
      </c>
      <c r="T3" t="s">
        <v>867</v>
      </c>
      <c r="U3" t="s">
        <v>868</v>
      </c>
      <c r="V3" t="s">
        <v>869</v>
      </c>
      <c r="W3" t="s">
        <v>25</v>
      </c>
      <c r="X3" t="s">
        <v>447</v>
      </c>
      <c r="Y3" t="s">
        <v>46</v>
      </c>
      <c r="Z3" t="s">
        <v>47</v>
      </c>
      <c r="AA3" t="s">
        <v>48</v>
      </c>
    </row>
    <row r="4">
      <c r="A4" t="s">
        <v>49</v>
      </c>
      <c r="B4" t="s">
        <v>870</v>
      </c>
      <c r="C4" t="s">
        <v>871</v>
      </c>
      <c r="D4" t="s">
        <v>872</v>
      </c>
      <c r="E4" t="s">
        <v>873</v>
      </c>
      <c r="F4" t="s">
        <v>874</v>
      </c>
      <c r="G4" t="s">
        <v>875</v>
      </c>
      <c r="H4" t="s">
        <v>876</v>
      </c>
      <c r="I4" t="s">
        <v>877</v>
      </c>
      <c r="J4" t="s">
        <v>878</v>
      </c>
      <c r="K4" t="s">
        <v>879</v>
      </c>
      <c r="L4" t="s">
        <v>759</v>
      </c>
      <c r="M4" t="s">
        <v>880</v>
      </c>
      <c r="N4" t="s">
        <v>881</v>
      </c>
      <c r="O4" t="s">
        <v>882</v>
      </c>
      <c r="P4" t="s">
        <v>883</v>
      </c>
      <c r="Q4" t="s">
        <v>884</v>
      </c>
      <c r="R4" t="s">
        <v>885</v>
      </c>
      <c r="S4" t="s">
        <v>886</v>
      </c>
      <c r="T4" t="s">
        <v>887</v>
      </c>
      <c r="U4" t="s">
        <v>888</v>
      </c>
      <c r="V4" t="s">
        <v>889</v>
      </c>
      <c r="X4" t="s">
        <v>69</v>
      </c>
      <c r="Y4" t="s">
        <v>69</v>
      </c>
      <c r="Z4" t="s">
        <v>70</v>
      </c>
      <c r="AA4" t="s">
        <v>70</v>
      </c>
    </row>
    <row r="5">
      <c r="B5" t="s">
        <v>870</v>
      </c>
      <c r="C5" t="s">
        <v>871</v>
      </c>
      <c r="D5" t="s">
        <v>872</v>
      </c>
      <c r="E5" t="s">
        <v>873</v>
      </c>
      <c r="F5" t="s">
        <v>874</v>
      </c>
      <c r="G5" t="s">
        <v>875</v>
      </c>
      <c r="H5" t="s">
        <v>876</v>
      </c>
      <c r="I5" t="s">
        <v>877</v>
      </c>
      <c r="J5" t="s">
        <v>878</v>
      </c>
      <c r="K5" t="s">
        <v>879</v>
      </c>
      <c r="L5" t="s">
        <v>759</v>
      </c>
      <c r="M5" t="s">
        <v>880</v>
      </c>
      <c r="N5" t="s">
        <v>881</v>
      </c>
      <c r="O5" t="s">
        <v>882</v>
      </c>
      <c r="P5" t="s">
        <v>883</v>
      </c>
      <c r="Q5" t="s">
        <v>884</v>
      </c>
      <c r="R5" t="s">
        <v>885</v>
      </c>
      <c r="S5" t="s">
        <v>886</v>
      </c>
      <c r="T5" t="s">
        <v>887</v>
      </c>
      <c r="U5" t="s">
        <v>888</v>
      </c>
      <c r="V5" t="s">
        <v>889</v>
      </c>
      <c r="X5" t="s">
        <v>69</v>
      </c>
      <c r="Y5" t="s">
        <v>69</v>
      </c>
      <c r="Z5" t="s">
        <v>890</v>
      </c>
      <c r="AA5" t="s">
        <v>891</v>
      </c>
    </row>
    <row r="6">
      <c r="A6" t="s">
        <v>73</v>
      </c>
      <c r="B6" t="s">
        <v>331</v>
      </c>
      <c r="C6" t="s">
        <v>135</v>
      </c>
      <c r="D6" t="s">
        <v>711</v>
      </c>
      <c r="E6" t="s">
        <v>209</v>
      </c>
      <c r="F6" t="s">
        <v>471</v>
      </c>
      <c r="G6" t="s">
        <v>472</v>
      </c>
      <c r="H6" t="s">
        <v>232</v>
      </c>
      <c r="I6" t="s">
        <v>892</v>
      </c>
      <c r="J6" t="s">
        <v>494</v>
      </c>
      <c r="K6" t="s">
        <v>893</v>
      </c>
      <c r="L6" t="s">
        <v>894</v>
      </c>
      <c r="M6" t="s">
        <v>895</v>
      </c>
      <c r="N6" t="s">
        <v>896</v>
      </c>
      <c r="O6" t="s">
        <v>141</v>
      </c>
      <c r="P6" t="s">
        <v>186</v>
      </c>
      <c r="Q6" t="s">
        <v>134</v>
      </c>
      <c r="R6" t="s">
        <v>186</v>
      </c>
      <c r="S6" t="s">
        <v>73</v>
      </c>
      <c r="T6" t="s">
        <v>84</v>
      </c>
      <c r="U6" t="s">
        <v>114</v>
      </c>
      <c r="V6" t="s">
        <v>139</v>
      </c>
      <c r="X6" t="s">
        <v>69</v>
      </c>
      <c r="Y6" t="s">
        <v>135</v>
      </c>
      <c r="AA6" t="s">
        <v>897</v>
      </c>
    </row>
    <row r="7">
      <c r="B7" t="s">
        <v>898</v>
      </c>
      <c r="C7" t="s">
        <v>899</v>
      </c>
      <c r="D7" t="s">
        <v>900</v>
      </c>
      <c r="E7" t="s">
        <v>901</v>
      </c>
      <c r="F7" t="s">
        <v>902</v>
      </c>
      <c r="G7" t="s">
        <v>903</v>
      </c>
      <c r="H7" t="s">
        <v>904</v>
      </c>
      <c r="I7" t="s">
        <v>905</v>
      </c>
      <c r="J7" t="s">
        <v>906</v>
      </c>
      <c r="K7" t="s">
        <v>907</v>
      </c>
      <c r="L7" t="s">
        <v>908</v>
      </c>
      <c r="M7" t="s">
        <v>909</v>
      </c>
      <c r="N7" t="s">
        <v>910</v>
      </c>
      <c r="O7" t="s">
        <v>911</v>
      </c>
      <c r="P7" t="s">
        <v>68</v>
      </c>
      <c r="Q7" t="s">
        <v>912</v>
      </c>
      <c r="R7" t="s">
        <v>913</v>
      </c>
      <c r="S7" t="s">
        <v>914</v>
      </c>
      <c r="T7" t="s">
        <v>915</v>
      </c>
      <c r="U7" t="s">
        <v>916</v>
      </c>
      <c r="V7" t="s">
        <v>917</v>
      </c>
      <c r="X7" t="s">
        <v>69</v>
      </c>
      <c r="Y7" t="s">
        <v>135</v>
      </c>
      <c r="Z7" t="s">
        <v>890</v>
      </c>
      <c r="AA7" t="s">
        <v>918</v>
      </c>
    </row>
    <row r="8">
      <c r="A8" t="s">
        <v>919</v>
      </c>
      <c r="B8" t="s">
        <v>267</v>
      </c>
      <c r="C8" t="s">
        <v>134</v>
      </c>
      <c r="D8" t="s">
        <v>186</v>
      </c>
      <c r="E8" t="s">
        <v>73</v>
      </c>
      <c r="F8" t="s">
        <v>139</v>
      </c>
      <c r="G8" t="s">
        <v>186</v>
      </c>
      <c r="H8" t="s">
        <v>73</v>
      </c>
      <c r="I8" t="s">
        <v>135</v>
      </c>
      <c r="J8" t="s">
        <v>164</v>
      </c>
      <c r="K8" t="s">
        <v>114</v>
      </c>
      <c r="L8" t="s">
        <v>186</v>
      </c>
      <c r="N8" t="s">
        <v>139</v>
      </c>
      <c r="O8" t="s">
        <v>134</v>
      </c>
      <c r="P8" t="s">
        <v>73</v>
      </c>
      <c r="Q8" t="s">
        <v>73</v>
      </c>
      <c r="R8" t="s">
        <v>139</v>
      </c>
      <c r="S8" t="s">
        <v>114</v>
      </c>
      <c r="T8" t="s">
        <v>920</v>
      </c>
      <c r="U8" t="s">
        <v>921</v>
      </c>
      <c r="V8" t="s">
        <v>922</v>
      </c>
      <c r="X8" t="s">
        <v>69</v>
      </c>
      <c r="Y8" t="s">
        <v>73</v>
      </c>
      <c r="AA8" t="s">
        <v>923</v>
      </c>
    </row>
    <row r="9">
      <c r="B9" t="s">
        <v>924</v>
      </c>
      <c r="C9" t="s">
        <v>925</v>
      </c>
      <c r="D9" t="s">
        <v>926</v>
      </c>
      <c r="E9" t="s">
        <v>927</v>
      </c>
      <c r="F9" t="s">
        <v>928</v>
      </c>
      <c r="G9" t="s">
        <v>929</v>
      </c>
      <c r="H9" t="s">
        <v>492</v>
      </c>
      <c r="I9" t="s">
        <v>930</v>
      </c>
      <c r="J9" t="s">
        <v>931</v>
      </c>
      <c r="K9" t="s">
        <v>932</v>
      </c>
      <c r="L9" t="s">
        <v>933</v>
      </c>
      <c r="M9" t="s">
        <v>909</v>
      </c>
      <c r="N9" t="s">
        <v>934</v>
      </c>
      <c r="O9" t="s">
        <v>935</v>
      </c>
      <c r="P9" t="s">
        <v>936</v>
      </c>
      <c r="Q9" t="s">
        <v>937</v>
      </c>
      <c r="R9" t="s">
        <v>159</v>
      </c>
      <c r="S9" t="s">
        <v>938</v>
      </c>
      <c r="T9" t="s">
        <v>339</v>
      </c>
      <c r="U9" t="s">
        <v>938</v>
      </c>
      <c r="V9" t="s">
        <v>69</v>
      </c>
      <c r="X9" t="s">
        <v>69</v>
      </c>
      <c r="Y9" t="s">
        <v>137</v>
      </c>
      <c r="Z9" t="s">
        <v>890</v>
      </c>
      <c r="AA9" t="s">
        <v>939</v>
      </c>
    </row>
    <row r="10">
      <c r="A10" t="s">
        <v>940</v>
      </c>
      <c r="B10" t="s">
        <v>114</v>
      </c>
      <c r="C10" t="s">
        <v>49</v>
      </c>
      <c r="D10" t="s">
        <v>73</v>
      </c>
      <c r="E10" t="s">
        <v>120</v>
      </c>
      <c r="F10" t="s">
        <v>114</v>
      </c>
      <c r="G10" t="s">
        <v>186</v>
      </c>
      <c r="H10" t="s">
        <v>73</v>
      </c>
      <c r="I10" t="s">
        <v>120</v>
      </c>
      <c r="J10" t="s">
        <v>186</v>
      </c>
      <c r="K10" t="s">
        <v>114</v>
      </c>
      <c r="L10" t="s">
        <v>73</v>
      </c>
      <c r="N10" t="s">
        <v>49</v>
      </c>
      <c r="O10" t="s">
        <v>85</v>
      </c>
      <c r="P10" t="s">
        <v>941</v>
      </c>
      <c r="Q10" t="s">
        <v>942</v>
      </c>
      <c r="R10" t="s">
        <v>169</v>
      </c>
      <c r="S10" t="s">
        <v>192</v>
      </c>
      <c r="T10" t="s">
        <v>134</v>
      </c>
      <c r="U10" t="s">
        <v>139</v>
      </c>
      <c r="X10" t="s">
        <v>69</v>
      </c>
      <c r="Y10" t="s">
        <v>139</v>
      </c>
      <c r="AA10" t="s">
        <v>943</v>
      </c>
    </row>
    <row r="11">
      <c r="B11" t="s">
        <v>944</v>
      </c>
      <c r="C11" t="s">
        <v>203</v>
      </c>
      <c r="D11" t="s">
        <v>945</v>
      </c>
      <c r="E11" t="s">
        <v>946</v>
      </c>
      <c r="F11" t="s">
        <v>947</v>
      </c>
      <c r="G11" t="s">
        <v>948</v>
      </c>
      <c r="H11" t="s">
        <v>235</v>
      </c>
      <c r="I11" t="s">
        <v>949</v>
      </c>
      <c r="J11" t="s">
        <v>950</v>
      </c>
      <c r="K11" t="s">
        <v>951</v>
      </c>
      <c r="L11" t="s">
        <v>952</v>
      </c>
      <c r="M11" t="s">
        <v>909</v>
      </c>
      <c r="N11" t="s">
        <v>953</v>
      </c>
      <c r="O11" t="s">
        <v>954</v>
      </c>
      <c r="P11" t="s">
        <v>69</v>
      </c>
      <c r="Q11" t="s">
        <v>955</v>
      </c>
      <c r="R11" t="s">
        <v>956</v>
      </c>
      <c r="S11" t="s">
        <v>957</v>
      </c>
      <c r="T11" t="s">
        <v>958</v>
      </c>
      <c r="U11" t="s">
        <v>959</v>
      </c>
      <c r="X11" t="s">
        <v>69</v>
      </c>
      <c r="Y11" t="s">
        <v>232</v>
      </c>
      <c r="Z11" t="s">
        <v>890</v>
      </c>
      <c r="AA11" t="s">
        <v>960</v>
      </c>
    </row>
    <row r="12">
      <c r="A12" t="s">
        <v>961</v>
      </c>
      <c r="B12" t="s">
        <v>209</v>
      </c>
      <c r="C12" t="s">
        <v>90</v>
      </c>
      <c r="D12" t="s">
        <v>121</v>
      </c>
      <c r="E12" t="s">
        <v>135</v>
      </c>
      <c r="F12" t="s">
        <v>142</v>
      </c>
      <c r="G12" t="s">
        <v>164</v>
      </c>
      <c r="H12" t="s">
        <v>139</v>
      </c>
      <c r="I12" t="s">
        <v>142</v>
      </c>
      <c r="J12" t="s">
        <v>134</v>
      </c>
      <c r="K12" t="s">
        <v>134</v>
      </c>
      <c r="L12" t="s">
        <v>134</v>
      </c>
      <c r="N12" t="s">
        <v>164</v>
      </c>
      <c r="O12" t="s">
        <v>120</v>
      </c>
      <c r="Q12" t="s">
        <v>141</v>
      </c>
      <c r="R12" t="s">
        <v>186</v>
      </c>
      <c r="S12" t="s">
        <v>139</v>
      </c>
      <c r="T12" t="s">
        <v>962</v>
      </c>
      <c r="U12" t="s">
        <v>963</v>
      </c>
      <c r="X12" t="s">
        <v>69</v>
      </c>
      <c r="Y12" t="s">
        <v>73</v>
      </c>
      <c r="AA12" t="s">
        <v>964</v>
      </c>
    </row>
    <row r="13">
      <c r="B13" t="s">
        <v>965</v>
      </c>
      <c r="C13" t="s">
        <v>966</v>
      </c>
      <c r="D13" t="s">
        <v>967</v>
      </c>
      <c r="E13" t="s">
        <v>204</v>
      </c>
      <c r="F13" t="s">
        <v>968</v>
      </c>
      <c r="G13" t="s">
        <v>969</v>
      </c>
      <c r="H13" t="s">
        <v>970</v>
      </c>
      <c r="I13" t="s">
        <v>971</v>
      </c>
      <c r="J13" t="s">
        <v>972</v>
      </c>
      <c r="K13" t="s">
        <v>973</v>
      </c>
      <c r="L13" t="s">
        <v>974</v>
      </c>
      <c r="M13" t="s">
        <v>909</v>
      </c>
      <c r="N13" t="s">
        <v>975</v>
      </c>
      <c r="O13" t="s">
        <v>976</v>
      </c>
      <c r="Q13" t="s">
        <v>977</v>
      </c>
      <c r="R13" t="s">
        <v>978</v>
      </c>
      <c r="S13" t="s">
        <v>678</v>
      </c>
      <c r="T13" t="s">
        <v>979</v>
      </c>
      <c r="U13" t="s">
        <v>69</v>
      </c>
      <c r="X13" t="s">
        <v>69</v>
      </c>
      <c r="Y13" t="s">
        <v>478</v>
      </c>
      <c r="Z13" t="s">
        <v>890</v>
      </c>
      <c r="AA13" t="s">
        <v>980</v>
      </c>
    </row>
    <row r="14">
      <c r="A14" t="s">
        <v>981</v>
      </c>
      <c r="B14" t="s">
        <v>121</v>
      </c>
      <c r="C14" t="s">
        <v>139</v>
      </c>
      <c r="D14" t="s">
        <v>120</v>
      </c>
      <c r="E14" t="s">
        <v>114</v>
      </c>
      <c r="F14" t="s">
        <v>137</v>
      </c>
      <c r="G14" t="s">
        <v>186</v>
      </c>
      <c r="H14" t="s">
        <v>120</v>
      </c>
      <c r="I14" t="s">
        <v>186</v>
      </c>
      <c r="J14" t="s">
        <v>69</v>
      </c>
      <c r="K14" t="s">
        <v>139</v>
      </c>
      <c r="L14" t="s">
        <v>139</v>
      </c>
      <c r="N14" t="s">
        <v>73</v>
      </c>
      <c r="O14" t="s">
        <v>982</v>
      </c>
      <c r="Q14" t="s">
        <v>983</v>
      </c>
      <c r="R14" t="s">
        <v>984</v>
      </c>
      <c r="S14" t="s">
        <v>985</v>
      </c>
      <c r="T14" t="s">
        <v>134</v>
      </c>
      <c r="X14" t="s">
        <v>69</v>
      </c>
      <c r="Y14" t="s">
        <v>49</v>
      </c>
      <c r="AA14" t="s">
        <v>986</v>
      </c>
    </row>
    <row r="15">
      <c r="B15" t="s">
        <v>987</v>
      </c>
      <c r="C15" t="s">
        <v>988</v>
      </c>
      <c r="D15" t="s">
        <v>989</v>
      </c>
      <c r="E15" t="s">
        <v>990</v>
      </c>
      <c r="F15" t="s">
        <v>991</v>
      </c>
      <c r="G15" t="s">
        <v>992</v>
      </c>
      <c r="H15" t="s">
        <v>993</v>
      </c>
      <c r="I15" t="s">
        <v>994</v>
      </c>
      <c r="J15" t="s">
        <v>972</v>
      </c>
      <c r="K15" t="s">
        <v>995</v>
      </c>
      <c r="L15" t="s">
        <v>996</v>
      </c>
      <c r="M15" t="s">
        <v>909</v>
      </c>
      <c r="N15" t="s">
        <v>997</v>
      </c>
      <c r="O15" t="s">
        <v>998</v>
      </c>
      <c r="Q15" t="s">
        <v>999</v>
      </c>
      <c r="R15" t="s">
        <v>1000</v>
      </c>
      <c r="S15" t="s">
        <v>69</v>
      </c>
      <c r="T15" t="s">
        <v>1001</v>
      </c>
      <c r="X15" t="s">
        <v>69</v>
      </c>
      <c r="Y15" t="s">
        <v>209</v>
      </c>
      <c r="Z15" t="s">
        <v>890</v>
      </c>
      <c r="AA15" t="s">
        <v>1002</v>
      </c>
    </row>
    <row r="16">
      <c r="A16" t="s">
        <v>1003</v>
      </c>
      <c r="B16" t="s">
        <v>73</v>
      </c>
      <c r="C16" t="s">
        <v>139</v>
      </c>
      <c r="D16" t="s">
        <v>186</v>
      </c>
      <c r="E16" t="s">
        <v>139</v>
      </c>
      <c r="F16" t="s">
        <v>748</v>
      </c>
      <c r="G16" t="s">
        <v>142</v>
      </c>
      <c r="H16" t="s">
        <v>120</v>
      </c>
      <c r="I16" t="s">
        <v>134</v>
      </c>
      <c r="J16" t="s">
        <v>114</v>
      </c>
      <c r="K16" t="s">
        <v>134</v>
      </c>
      <c r="L16" t="s">
        <v>114</v>
      </c>
      <c r="N16" t="s">
        <v>139</v>
      </c>
      <c r="O16" t="s">
        <v>264</v>
      </c>
      <c r="Q16" t="s">
        <v>1004</v>
      </c>
      <c r="R16" t="s">
        <v>1005</v>
      </c>
      <c r="T16" t="s">
        <v>137</v>
      </c>
      <c r="X16" t="s">
        <v>69</v>
      </c>
      <c r="Y16" t="s">
        <v>114</v>
      </c>
      <c r="AA16" t="s">
        <v>1006</v>
      </c>
    </row>
    <row r="17">
      <c r="B17" t="s">
        <v>1007</v>
      </c>
      <c r="C17" t="s">
        <v>1008</v>
      </c>
      <c r="D17" t="s">
        <v>1009</v>
      </c>
      <c r="E17" t="s">
        <v>1010</v>
      </c>
      <c r="F17" t="s">
        <v>1011</v>
      </c>
      <c r="G17" t="s">
        <v>1012</v>
      </c>
      <c r="H17" t="s">
        <v>1013</v>
      </c>
      <c r="I17" t="s">
        <v>1014</v>
      </c>
      <c r="J17" t="s">
        <v>1015</v>
      </c>
      <c r="K17" t="s">
        <v>1016</v>
      </c>
      <c r="L17" t="s">
        <v>1017</v>
      </c>
      <c r="M17" t="s">
        <v>909</v>
      </c>
      <c r="N17" t="s">
        <v>1018</v>
      </c>
      <c r="O17" t="s">
        <v>1019</v>
      </c>
      <c r="Q17" t="s">
        <v>1020</v>
      </c>
      <c r="R17" t="s">
        <v>69</v>
      </c>
      <c r="T17" t="s">
        <v>1021</v>
      </c>
      <c r="X17" t="s">
        <v>69</v>
      </c>
      <c r="Y17" t="s">
        <v>250</v>
      </c>
      <c r="Z17" t="s">
        <v>890</v>
      </c>
      <c r="AA17" t="s">
        <v>1022</v>
      </c>
    </row>
    <row r="18">
      <c r="A18" t="s">
        <v>1023</v>
      </c>
      <c r="B18" t="s">
        <v>1024</v>
      </c>
      <c r="C18" t="s">
        <v>1025</v>
      </c>
      <c r="D18" t="s">
        <v>88</v>
      </c>
      <c r="E18" t="s">
        <v>209</v>
      </c>
      <c r="F18" t="s">
        <v>90</v>
      </c>
      <c r="G18" t="s">
        <v>137</v>
      </c>
      <c r="H18" t="s">
        <v>1026</v>
      </c>
      <c r="I18" t="s">
        <v>164</v>
      </c>
      <c r="J18" t="s">
        <v>120</v>
      </c>
      <c r="K18" t="s">
        <v>135</v>
      </c>
      <c r="L18" t="s">
        <v>49</v>
      </c>
      <c r="N18" t="s">
        <v>121</v>
      </c>
      <c r="O18" t="s">
        <v>186</v>
      </c>
      <c r="Q18" t="s">
        <v>186</v>
      </c>
      <c r="T18" t="s">
        <v>228</v>
      </c>
      <c r="X18" t="s">
        <v>69</v>
      </c>
      <c r="Y18" t="s">
        <v>114</v>
      </c>
      <c r="AA18" t="s">
        <v>1027</v>
      </c>
    </row>
    <row r="19">
      <c r="B19" t="s">
        <v>1028</v>
      </c>
      <c r="C19" t="s">
        <v>69</v>
      </c>
      <c r="D19" t="s">
        <v>1029</v>
      </c>
      <c r="E19" t="s">
        <v>1030</v>
      </c>
      <c r="F19" t="s">
        <v>1031</v>
      </c>
      <c r="G19" t="s">
        <v>1032</v>
      </c>
      <c r="H19" t="s">
        <v>553</v>
      </c>
      <c r="I19" t="s">
        <v>154</v>
      </c>
      <c r="J19" t="s">
        <v>1033</v>
      </c>
      <c r="K19" t="s">
        <v>1034</v>
      </c>
      <c r="L19" t="s">
        <v>1035</v>
      </c>
      <c r="M19" t="s">
        <v>909</v>
      </c>
      <c r="N19" t="s">
        <v>1036</v>
      </c>
      <c r="O19" t="s">
        <v>1037</v>
      </c>
      <c r="Q19" t="s">
        <v>1030</v>
      </c>
      <c r="T19" t="s">
        <v>1038</v>
      </c>
      <c r="X19" t="s">
        <v>69</v>
      </c>
      <c r="Y19" t="s">
        <v>208</v>
      </c>
      <c r="Z19" t="s">
        <v>890</v>
      </c>
      <c r="AA19" t="s">
        <v>1039</v>
      </c>
    </row>
    <row r="20">
      <c r="AA20" t="s">
        <v>1040</v>
      </c>
    </row>
    <row r="21">
      <c r="A21" t="s">
        <v>824</v>
      </c>
      <c r="B21" t="s">
        <v>478</v>
      </c>
      <c r="D21" t="s">
        <v>1041</v>
      </c>
      <c r="E21" t="s">
        <v>1042</v>
      </c>
      <c r="F21" t="s">
        <v>730</v>
      </c>
      <c r="G21" t="s">
        <v>1043</v>
      </c>
      <c r="H21" t="s">
        <v>1044</v>
      </c>
      <c r="I21" t="s">
        <v>748</v>
      </c>
      <c r="J21" t="s">
        <v>332</v>
      </c>
      <c r="K21" t="s">
        <v>209</v>
      </c>
      <c r="L21" t="s">
        <v>192</v>
      </c>
      <c r="N21" t="s">
        <v>267</v>
      </c>
      <c r="O21" t="s">
        <v>186</v>
      </c>
      <c r="Q21" t="s">
        <v>142</v>
      </c>
      <c r="T21" t="s">
        <v>118</v>
      </c>
      <c r="X21" t="s">
        <v>114</v>
      </c>
      <c r="Y21" t="s">
        <v>186</v>
      </c>
      <c r="AA21" t="s">
        <v>1045</v>
      </c>
    </row>
    <row r="22">
      <c r="B22" t="s">
        <v>1046</v>
      </c>
      <c r="D22" t="s">
        <v>1047</v>
      </c>
      <c r="E22" t="s">
        <v>69</v>
      </c>
      <c r="F22" t="s">
        <v>1048</v>
      </c>
      <c r="G22" t="s">
        <v>1049</v>
      </c>
      <c r="H22" t="s">
        <v>1050</v>
      </c>
      <c r="I22" t="s">
        <v>1051</v>
      </c>
      <c r="J22" t="s">
        <v>933</v>
      </c>
      <c r="K22" t="s">
        <v>370</v>
      </c>
      <c r="L22" t="s">
        <v>1052</v>
      </c>
      <c r="M22" t="s">
        <v>909</v>
      </c>
      <c r="N22" t="s">
        <v>1053</v>
      </c>
      <c r="O22" t="s">
        <v>1054</v>
      </c>
      <c r="Q22" t="s">
        <v>1055</v>
      </c>
      <c r="T22" t="s">
        <v>1056</v>
      </c>
      <c r="X22" t="s">
        <v>114</v>
      </c>
      <c r="Y22" t="s">
        <v>540</v>
      </c>
      <c r="Z22" t="s">
        <v>890</v>
      </c>
      <c r="AA22" t="s">
        <v>1057</v>
      </c>
    </row>
    <row r="23">
      <c r="A23" t="s">
        <v>1058</v>
      </c>
      <c r="B23" t="s">
        <v>118</v>
      </c>
      <c r="D23" t="s">
        <v>540</v>
      </c>
      <c r="F23" t="s">
        <v>140</v>
      </c>
      <c r="G23" t="s">
        <v>140</v>
      </c>
      <c r="H23" t="s">
        <v>1026</v>
      </c>
      <c r="I23" t="s">
        <v>137</v>
      </c>
      <c r="J23" t="s">
        <v>137</v>
      </c>
      <c r="K23" t="s">
        <v>331</v>
      </c>
      <c r="L23" t="s">
        <v>186</v>
      </c>
      <c r="N23" t="s">
        <v>137</v>
      </c>
      <c r="O23" t="s">
        <v>1059</v>
      </c>
      <c r="Q23" t="s">
        <v>1060</v>
      </c>
      <c r="T23" t="s">
        <v>87</v>
      </c>
      <c r="X23" t="s">
        <v>139</v>
      </c>
      <c r="Y23" t="s">
        <v>73</v>
      </c>
      <c r="AA23" t="s">
        <v>1061</v>
      </c>
    </row>
    <row r="24">
      <c r="B24" t="s">
        <v>1062</v>
      </c>
      <c r="D24" t="s">
        <v>1063</v>
      </c>
      <c r="F24" t="s">
        <v>1064</v>
      </c>
      <c r="G24" t="s">
        <v>1065</v>
      </c>
      <c r="H24" t="s">
        <v>1066</v>
      </c>
      <c r="I24" t="s">
        <v>1067</v>
      </c>
      <c r="J24" t="s">
        <v>1068</v>
      </c>
      <c r="K24" t="s">
        <v>1069</v>
      </c>
      <c r="L24" t="s">
        <v>1070</v>
      </c>
      <c r="M24" t="s">
        <v>909</v>
      </c>
      <c r="N24" t="s">
        <v>1071</v>
      </c>
      <c r="O24" t="s">
        <v>1072</v>
      </c>
      <c r="Q24" t="s">
        <v>69</v>
      </c>
      <c r="T24" t="s">
        <v>1073</v>
      </c>
      <c r="X24" t="s">
        <v>121</v>
      </c>
      <c r="Y24" t="s">
        <v>92</v>
      </c>
      <c r="Z24" t="s">
        <v>890</v>
      </c>
      <c r="AA24" t="s">
        <v>1074</v>
      </c>
    </row>
    <row r="25">
      <c r="A25" t="s">
        <v>1075</v>
      </c>
      <c r="B25" t="s">
        <v>748</v>
      </c>
      <c r="D25" t="s">
        <v>1076</v>
      </c>
      <c r="F25" t="s">
        <v>1077</v>
      </c>
      <c r="G25" t="s">
        <v>1078</v>
      </c>
      <c r="H25" t="s">
        <v>1079</v>
      </c>
      <c r="I25" t="s">
        <v>650</v>
      </c>
      <c r="J25" t="s">
        <v>326</v>
      </c>
      <c r="K25" t="s">
        <v>209</v>
      </c>
      <c r="L25" t="s">
        <v>141</v>
      </c>
      <c r="N25" t="s">
        <v>326</v>
      </c>
      <c r="O25" t="s">
        <v>136</v>
      </c>
      <c r="T25" t="s">
        <v>192</v>
      </c>
      <c r="X25" t="s">
        <v>120</v>
      </c>
      <c r="Y25" t="s">
        <v>139</v>
      </c>
      <c r="AA25" t="s">
        <v>1080</v>
      </c>
    </row>
    <row r="26">
      <c r="B26" t="s">
        <v>1081</v>
      </c>
      <c r="D26" t="s">
        <v>1082</v>
      </c>
      <c r="F26" t="s">
        <v>1083</v>
      </c>
      <c r="G26" t="s">
        <v>1084</v>
      </c>
      <c r="H26" t="s">
        <v>69</v>
      </c>
      <c r="I26" t="s">
        <v>1085</v>
      </c>
      <c r="J26" t="s">
        <v>1070</v>
      </c>
      <c r="K26" t="s">
        <v>1086</v>
      </c>
      <c r="L26" t="s">
        <v>1087</v>
      </c>
      <c r="M26" t="s">
        <v>909</v>
      </c>
      <c r="N26" t="s">
        <v>1088</v>
      </c>
      <c r="O26" t="s">
        <v>1089</v>
      </c>
      <c r="T26" t="s">
        <v>1090</v>
      </c>
      <c r="X26" t="s">
        <v>142</v>
      </c>
      <c r="Y26" t="s">
        <v>650</v>
      </c>
      <c r="Z26" t="s">
        <v>890</v>
      </c>
      <c r="AA26" t="s">
        <v>1091</v>
      </c>
    </row>
    <row r="27">
      <c r="A27" t="s">
        <v>1092</v>
      </c>
      <c r="B27" t="s">
        <v>326</v>
      </c>
      <c r="D27" t="s">
        <v>365</v>
      </c>
      <c r="F27" t="s">
        <v>228</v>
      </c>
      <c r="G27" t="s">
        <v>468</v>
      </c>
      <c r="I27" t="s">
        <v>1093</v>
      </c>
      <c r="J27" t="s">
        <v>1094</v>
      </c>
      <c r="K27" t="s">
        <v>1095</v>
      </c>
      <c r="L27" t="s">
        <v>1096</v>
      </c>
      <c r="N27" t="s">
        <v>1097</v>
      </c>
      <c r="O27" t="s">
        <v>90</v>
      </c>
      <c r="T27" t="s">
        <v>209</v>
      </c>
      <c r="X27" t="s">
        <v>138</v>
      </c>
      <c r="Y27" t="s">
        <v>186</v>
      </c>
      <c r="AA27" t="s">
        <v>1098</v>
      </c>
    </row>
    <row r="28">
      <c r="B28" t="s">
        <v>1099</v>
      </c>
      <c r="D28" t="s">
        <v>1100</v>
      </c>
      <c r="F28" t="s">
        <v>1101</v>
      </c>
      <c r="G28" t="s">
        <v>1102</v>
      </c>
      <c r="I28" t="s">
        <v>1103</v>
      </c>
      <c r="J28" t="s">
        <v>1104</v>
      </c>
      <c r="K28" t="s">
        <v>1105</v>
      </c>
      <c r="L28" t="s">
        <v>1106</v>
      </c>
      <c r="M28" t="s">
        <v>909</v>
      </c>
      <c r="N28" t="s">
        <v>69</v>
      </c>
      <c r="O28" t="s">
        <v>1107</v>
      </c>
      <c r="T28" t="s">
        <v>1108</v>
      </c>
      <c r="X28" t="s">
        <v>88</v>
      </c>
      <c r="Y28" t="s">
        <v>315</v>
      </c>
      <c r="Z28" t="s">
        <v>890</v>
      </c>
      <c r="AA28" t="s">
        <v>1109</v>
      </c>
    </row>
    <row r="29">
      <c r="A29" t="s">
        <v>833</v>
      </c>
      <c r="B29" t="s">
        <v>1110</v>
      </c>
      <c r="D29" t="s">
        <v>1111</v>
      </c>
      <c r="F29" t="s">
        <v>962</v>
      </c>
      <c r="G29" t="s">
        <v>1112</v>
      </c>
      <c r="I29" t="s">
        <v>1113</v>
      </c>
      <c r="J29" t="s">
        <v>1114</v>
      </c>
      <c r="K29" t="s">
        <v>143</v>
      </c>
      <c r="L29" t="s">
        <v>703</v>
      </c>
      <c r="O29" t="s">
        <v>1115</v>
      </c>
      <c r="T29" t="s">
        <v>1116</v>
      </c>
      <c r="X29" t="s">
        <v>326</v>
      </c>
      <c r="Y29" t="s">
        <v>114</v>
      </c>
      <c r="AA29" t="s">
        <v>1117</v>
      </c>
    </row>
    <row r="30">
      <c r="B30" t="s">
        <v>69</v>
      </c>
      <c r="D30" t="s">
        <v>1118</v>
      </c>
      <c r="F30" t="s">
        <v>1119</v>
      </c>
      <c r="G30" t="s">
        <v>1120</v>
      </c>
      <c r="I30" t="s">
        <v>1121</v>
      </c>
      <c r="J30" t="s">
        <v>1122</v>
      </c>
      <c r="K30" t="s">
        <v>1123</v>
      </c>
      <c r="L30" t="s">
        <v>1124</v>
      </c>
      <c r="M30" t="s">
        <v>909</v>
      </c>
      <c r="O30" t="s">
        <v>1125</v>
      </c>
      <c r="T30" t="s">
        <v>1126</v>
      </c>
      <c r="X30" t="s">
        <v>166</v>
      </c>
      <c r="Y30" t="s">
        <v>660</v>
      </c>
      <c r="Z30" t="s">
        <v>890</v>
      </c>
      <c r="AA30" t="s">
        <v>1127</v>
      </c>
    </row>
    <row r="31">
      <c r="A31" t="s">
        <v>1128</v>
      </c>
      <c r="D31" t="s">
        <v>1129</v>
      </c>
      <c r="F31" t="s">
        <v>1130</v>
      </c>
      <c r="G31" t="s">
        <v>1131</v>
      </c>
      <c r="I31" t="s">
        <v>1132</v>
      </c>
      <c r="J31" t="s">
        <v>681</v>
      </c>
      <c r="K31" t="s">
        <v>1133</v>
      </c>
      <c r="L31" t="s">
        <v>1134</v>
      </c>
      <c r="O31" t="s">
        <v>1135</v>
      </c>
      <c r="T31" t="s">
        <v>1136</v>
      </c>
      <c r="X31" t="s">
        <v>1137</v>
      </c>
      <c r="Y31" t="s">
        <v>49</v>
      </c>
      <c r="AA31" t="s">
        <v>1138</v>
      </c>
    </row>
    <row r="32">
      <c r="D32" t="s">
        <v>1139</v>
      </c>
      <c r="F32" t="s">
        <v>1140</v>
      </c>
      <c r="G32" t="s">
        <v>1141</v>
      </c>
      <c r="I32" t="s">
        <v>1142</v>
      </c>
      <c r="J32" t="s">
        <v>1143</v>
      </c>
      <c r="K32" t="s">
        <v>1144</v>
      </c>
      <c r="L32" t="s">
        <v>1145</v>
      </c>
      <c r="M32" t="s">
        <v>909</v>
      </c>
      <c r="O32" t="s">
        <v>69</v>
      </c>
      <c r="T32" t="s">
        <v>1146</v>
      </c>
      <c r="X32" t="s">
        <v>550</v>
      </c>
      <c r="Y32" t="s">
        <v>472</v>
      </c>
      <c r="Z32" t="s">
        <v>890</v>
      </c>
      <c r="AA32" t="s">
        <v>1147</v>
      </c>
    </row>
    <row r="33">
      <c r="A33" t="s">
        <v>1148</v>
      </c>
      <c r="D33" t="s">
        <v>1149</v>
      </c>
      <c r="F33" t="s">
        <v>609</v>
      </c>
      <c r="G33" t="s">
        <v>1150</v>
      </c>
      <c r="I33" t="s">
        <v>912</v>
      </c>
      <c r="J33" t="s">
        <v>1151</v>
      </c>
      <c r="K33" t="s">
        <v>1152</v>
      </c>
      <c r="L33" t="s">
        <v>965</v>
      </c>
      <c r="T33" t="s">
        <v>645</v>
      </c>
      <c r="X33" t="s">
        <v>1153</v>
      </c>
      <c r="Y33" t="s">
        <v>743</v>
      </c>
      <c r="AA33" t="s">
        <v>1154</v>
      </c>
    </row>
    <row r="34">
      <c r="D34" t="s">
        <v>1155</v>
      </c>
      <c r="F34" t="s">
        <v>1156</v>
      </c>
      <c r="G34" t="s">
        <v>1157</v>
      </c>
      <c r="I34" t="s">
        <v>1158</v>
      </c>
      <c r="J34" t="s">
        <v>1159</v>
      </c>
      <c r="K34" t="s">
        <v>69</v>
      </c>
      <c r="L34" t="s">
        <v>1160</v>
      </c>
      <c r="M34" t="s">
        <v>909</v>
      </c>
      <c r="T34" t="s">
        <v>1161</v>
      </c>
      <c r="X34" t="s">
        <v>1162</v>
      </c>
      <c r="Y34" t="s">
        <v>365</v>
      </c>
      <c r="Z34" t="s">
        <v>890</v>
      </c>
      <c r="AA34" t="s">
        <v>1163</v>
      </c>
    </row>
    <row r="35">
      <c r="A35" t="s">
        <v>1164</v>
      </c>
      <c r="D35" t="s">
        <v>1165</v>
      </c>
      <c r="F35" t="s">
        <v>1166</v>
      </c>
      <c r="G35" t="s">
        <v>1167</v>
      </c>
      <c r="I35" t="s">
        <v>246</v>
      </c>
      <c r="J35" t="s">
        <v>1168</v>
      </c>
      <c r="L35" t="s">
        <v>1132</v>
      </c>
      <c r="T35" t="s">
        <v>342</v>
      </c>
      <c r="X35" t="s">
        <v>246</v>
      </c>
      <c r="Y35" t="s">
        <v>743</v>
      </c>
      <c r="AA35" t="s">
        <v>1169</v>
      </c>
    </row>
    <row r="36">
      <c r="D36" t="s">
        <v>1170</v>
      </c>
      <c r="F36" t="s">
        <v>1171</v>
      </c>
      <c r="G36" t="s">
        <v>69</v>
      </c>
      <c r="I36" t="s">
        <v>1172</v>
      </c>
      <c r="J36" t="s">
        <v>1173</v>
      </c>
      <c r="L36" t="s">
        <v>1174</v>
      </c>
      <c r="M36" t="s">
        <v>909</v>
      </c>
      <c r="T36" t="s">
        <v>1175</v>
      </c>
      <c r="X36" t="s">
        <v>1176</v>
      </c>
      <c r="Y36" t="s">
        <v>315</v>
      </c>
      <c r="Z36" t="s">
        <v>890</v>
      </c>
      <c r="AA36" t="s">
        <v>1177</v>
      </c>
    </row>
    <row r="37">
      <c r="A37" t="s">
        <v>140</v>
      </c>
      <c r="D37" t="s">
        <v>1178</v>
      </c>
      <c r="F37" t="s">
        <v>1179</v>
      </c>
      <c r="I37" t="s">
        <v>1180</v>
      </c>
      <c r="J37" t="s">
        <v>1181</v>
      </c>
      <c r="L37" t="s">
        <v>1182</v>
      </c>
      <c r="T37" t="s">
        <v>1183</v>
      </c>
      <c r="X37" t="s">
        <v>1184</v>
      </c>
      <c r="Y37" t="s">
        <v>69</v>
      </c>
      <c r="AA37" t="s">
        <v>1185</v>
      </c>
    </row>
    <row r="38">
      <c r="D38" t="s">
        <v>1186</v>
      </c>
      <c r="F38" t="s">
        <v>1187</v>
      </c>
      <c r="I38" t="s">
        <v>1188</v>
      </c>
      <c r="J38" t="s">
        <v>1189</v>
      </c>
      <c r="L38" t="s">
        <v>1190</v>
      </c>
      <c r="M38" t="s">
        <v>909</v>
      </c>
      <c r="T38" t="s">
        <v>661</v>
      </c>
      <c r="X38" t="s">
        <v>1191</v>
      </c>
      <c r="Y38" t="s">
        <v>315</v>
      </c>
      <c r="Z38" t="s">
        <v>890</v>
      </c>
      <c r="AA38" t="s">
        <v>1192</v>
      </c>
    </row>
    <row r="39">
      <c r="A39" t="s">
        <v>92</v>
      </c>
      <c r="D39" t="s">
        <v>164</v>
      </c>
      <c r="I39" t="s">
        <v>142</v>
      </c>
      <c r="J39" t="s">
        <v>135</v>
      </c>
      <c r="L39" t="s">
        <v>88</v>
      </c>
      <c r="T39" t="s">
        <v>1193</v>
      </c>
      <c r="X39" t="s">
        <v>137</v>
      </c>
      <c r="Y39" t="s">
        <v>734</v>
      </c>
      <c r="AA39" t="s">
        <v>1185</v>
      </c>
    </row>
    <row r="40">
      <c r="D40" t="s">
        <v>1194</v>
      </c>
      <c r="F40" t="s">
        <v>1187</v>
      </c>
      <c r="I40" t="s">
        <v>1195</v>
      </c>
      <c r="J40" t="s">
        <v>1196</v>
      </c>
      <c r="L40" t="s">
        <v>1197</v>
      </c>
      <c r="M40" t="s">
        <v>909</v>
      </c>
      <c r="T40" t="s">
        <v>69</v>
      </c>
      <c r="X40" t="s">
        <v>1198</v>
      </c>
      <c r="Y40" t="s">
        <v>650</v>
      </c>
      <c r="Z40" t="s">
        <v>890</v>
      </c>
      <c r="AA40" t="s">
        <v>1199</v>
      </c>
    </row>
    <row r="41">
      <c r="A41" t="s">
        <v>136</v>
      </c>
      <c r="D41" t="s">
        <v>1200</v>
      </c>
      <c r="F41" t="s">
        <v>1201</v>
      </c>
      <c r="I41" t="s">
        <v>1026</v>
      </c>
      <c r="J41" t="s">
        <v>628</v>
      </c>
      <c r="L41" t="s">
        <v>660</v>
      </c>
      <c r="X41" t="s">
        <v>280</v>
      </c>
      <c r="Y41" t="s">
        <v>73</v>
      </c>
      <c r="AA41" t="s">
        <v>1202</v>
      </c>
    </row>
    <row r="42">
      <c r="D42" t="s">
        <v>1203</v>
      </c>
      <c r="F42" t="s">
        <v>909</v>
      </c>
      <c r="I42" t="s">
        <v>1204</v>
      </c>
      <c r="J42" t="s">
        <v>1205</v>
      </c>
      <c r="L42" t="s">
        <v>1206</v>
      </c>
      <c r="M42" t="s">
        <v>909</v>
      </c>
      <c r="X42" t="s">
        <v>1207</v>
      </c>
      <c r="Y42" t="s">
        <v>84</v>
      </c>
      <c r="Z42" t="s">
        <v>890</v>
      </c>
      <c r="AA42" t="s">
        <v>1208</v>
      </c>
    </row>
    <row r="43">
      <c r="A43" t="s">
        <v>628</v>
      </c>
      <c r="D43" t="s">
        <v>1209</v>
      </c>
      <c r="I43" t="s">
        <v>1210</v>
      </c>
      <c r="J43" t="s">
        <v>1211</v>
      </c>
      <c r="L43" t="s">
        <v>1212</v>
      </c>
      <c r="X43" t="s">
        <v>521</v>
      </c>
      <c r="Y43" t="s">
        <v>73</v>
      </c>
      <c r="AA43" t="s">
        <v>1213</v>
      </c>
    </row>
    <row r="44">
      <c r="A44" t="s">
        <v>70</v>
      </c>
      <c r="D44" t="s">
        <v>909</v>
      </c>
      <c r="F44" t="s">
        <v>909</v>
      </c>
      <c r="I44" t="s">
        <v>1214</v>
      </c>
      <c r="J44" t="s">
        <v>1215</v>
      </c>
      <c r="L44" t="s">
        <v>1216</v>
      </c>
      <c r="M44" t="s">
        <v>909</v>
      </c>
      <c r="X44" t="s">
        <v>460</v>
      </c>
      <c r="Y44" t="s">
        <v>468</v>
      </c>
      <c r="Z44" t="s">
        <v>890</v>
      </c>
      <c r="AA44" t="s">
        <v>1217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52" activeCellId="0" sqref="F52"/>
    </sheetView>
  </sheetViews>
  <sheetFormatPr defaultRowHeight="14.25"/>
  <cols>
    <col bestFit="1" customWidth="1" min="1" max="9" width="11.42578125"/>
    <col bestFit="1" customWidth="1" min="10" max="22" width="12.42578125"/>
    <col bestFit="1" customWidth="1" min="23" max="23" width="14.42578125"/>
    <col bestFit="1" customWidth="1" min="24" max="24" width="12.42578125"/>
    <col bestFit="1" customWidth="1" min="25" max="25" width="17.85546875"/>
    <col bestFit="1" customWidth="1" min="26" max="26" width="21.85546875"/>
    <col bestFit="1" customWidth="1" min="27" max="27" width="31.7109375"/>
    <col bestFit="1" customWidth="1" min="28" max="28" width="77"/>
  </cols>
  <sheetData>
    <row r="1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766</v>
      </c>
      <c r="AA1" t="s">
        <v>767</v>
      </c>
      <c r="AB1" t="s">
        <v>768</v>
      </c>
    </row>
    <row r="2">
      <c r="B2" t="s">
        <v>18</v>
      </c>
      <c r="H2" t="s">
        <v>13</v>
      </c>
      <c r="O2" t="s">
        <v>7</v>
      </c>
      <c r="P2" t="s">
        <v>12</v>
      </c>
      <c r="Q2" t="s">
        <v>1</v>
      </c>
      <c r="V2" t="s">
        <v>19</v>
      </c>
    </row>
    <row r="3">
      <c r="A3" t="s">
        <v>25</v>
      </c>
      <c r="B3" t="s">
        <v>1218</v>
      </c>
      <c r="C3" t="s">
        <v>1219</v>
      </c>
      <c r="D3" t="s">
        <v>1220</v>
      </c>
      <c r="E3" t="s">
        <v>1221</v>
      </c>
      <c r="F3" t="s">
        <v>1222</v>
      </c>
      <c r="G3" t="s">
        <v>1223</v>
      </c>
      <c r="H3" t="s">
        <v>1224</v>
      </c>
      <c r="I3" t="s">
        <v>1225</v>
      </c>
      <c r="J3" t="s">
        <v>1226</v>
      </c>
      <c r="K3" t="s">
        <v>1227</v>
      </c>
      <c r="L3" t="s">
        <v>35</v>
      </c>
      <c r="M3" t="s">
        <v>1228</v>
      </c>
      <c r="N3" t="s">
        <v>1229</v>
      </c>
      <c r="O3" t="s">
        <v>1230</v>
      </c>
      <c r="P3" t="s">
        <v>1231</v>
      </c>
      <c r="Q3" t="s">
        <v>1232</v>
      </c>
      <c r="R3" t="s">
        <v>1233</v>
      </c>
      <c r="S3" t="s">
        <v>1234</v>
      </c>
      <c r="T3" t="s">
        <v>1235</v>
      </c>
      <c r="U3" t="s">
        <v>1236</v>
      </c>
      <c r="V3" t="s">
        <v>1237</v>
      </c>
      <c r="W3" t="s">
        <v>1238</v>
      </c>
      <c r="X3" t="s">
        <v>25</v>
      </c>
      <c r="Y3" t="s">
        <v>447</v>
      </c>
      <c r="Z3" t="s">
        <v>46</v>
      </c>
      <c r="AA3" t="s">
        <v>47</v>
      </c>
      <c r="AB3" t="s">
        <v>48</v>
      </c>
    </row>
    <row r="4">
      <c r="A4" t="s">
        <v>49</v>
      </c>
      <c r="B4" t="s">
        <v>1239</v>
      </c>
      <c r="C4" t="s">
        <v>1240</v>
      </c>
      <c r="D4" t="s">
        <v>1241</v>
      </c>
      <c r="E4" t="s">
        <v>1242</v>
      </c>
      <c r="F4" t="s">
        <v>1243</v>
      </c>
      <c r="G4" t="s">
        <v>1244</v>
      </c>
      <c r="H4" t="s">
        <v>1245</v>
      </c>
      <c r="I4" t="s">
        <v>1246</v>
      </c>
      <c r="J4" t="s">
        <v>1247</v>
      </c>
      <c r="K4" t="s">
        <v>1248</v>
      </c>
      <c r="L4" t="s">
        <v>1249</v>
      </c>
      <c r="M4" t="s">
        <v>1250</v>
      </c>
      <c r="N4" t="s">
        <v>1251</v>
      </c>
      <c r="O4" t="s">
        <v>1252</v>
      </c>
      <c r="P4" t="s">
        <v>1253</v>
      </c>
      <c r="Q4" t="s">
        <v>1254</v>
      </c>
      <c r="R4" t="s">
        <v>1255</v>
      </c>
      <c r="S4" t="s">
        <v>1256</v>
      </c>
      <c r="T4" t="s">
        <v>1257</v>
      </c>
      <c r="U4" t="s">
        <v>481</v>
      </c>
      <c r="V4" t="s">
        <v>936</v>
      </c>
      <c r="W4" t="s">
        <v>210</v>
      </c>
      <c r="Y4" t="s">
        <v>69</v>
      </c>
      <c r="Z4" t="s">
        <v>69</v>
      </c>
      <c r="AA4" t="s">
        <v>70</v>
      </c>
      <c r="AB4" t="s">
        <v>70</v>
      </c>
    </row>
    <row r="5">
      <c r="B5" t="s">
        <v>1239</v>
      </c>
      <c r="C5" t="s">
        <v>1240</v>
      </c>
      <c r="D5" t="s">
        <v>1241</v>
      </c>
      <c r="E5" t="s">
        <v>1242</v>
      </c>
      <c r="F5" t="s">
        <v>1243</v>
      </c>
      <c r="G5" t="s">
        <v>1244</v>
      </c>
      <c r="H5" t="s">
        <v>1245</v>
      </c>
      <c r="I5" t="s">
        <v>1246</v>
      </c>
      <c r="J5" t="s">
        <v>1247</v>
      </c>
      <c r="K5" t="s">
        <v>1248</v>
      </c>
      <c r="L5" t="s">
        <v>1249</v>
      </c>
      <c r="M5" t="s">
        <v>1250</v>
      </c>
      <c r="N5" t="s">
        <v>1251</v>
      </c>
      <c r="O5" t="s">
        <v>1252</v>
      </c>
      <c r="P5" t="s">
        <v>1253</v>
      </c>
      <c r="Q5" t="s">
        <v>1254</v>
      </c>
      <c r="R5" t="s">
        <v>1255</v>
      </c>
      <c r="S5" t="s">
        <v>1256</v>
      </c>
      <c r="T5" t="s">
        <v>1257</v>
      </c>
      <c r="U5" t="s">
        <v>481</v>
      </c>
      <c r="V5" t="s">
        <v>936</v>
      </c>
      <c r="W5" t="s">
        <v>210</v>
      </c>
      <c r="Y5" t="s">
        <v>69</v>
      </c>
      <c r="Z5" t="s">
        <v>69</v>
      </c>
      <c r="AA5" t="s">
        <v>1258</v>
      </c>
      <c r="AB5" t="s">
        <v>1259</v>
      </c>
    </row>
    <row r="6">
      <c r="A6" t="s">
        <v>73</v>
      </c>
      <c r="B6" t="s">
        <v>134</v>
      </c>
      <c r="C6" t="s">
        <v>121</v>
      </c>
      <c r="D6" t="s">
        <v>139</v>
      </c>
      <c r="E6" t="s">
        <v>49</v>
      </c>
      <c r="F6" t="s">
        <v>49</v>
      </c>
      <c r="G6" t="s">
        <v>114</v>
      </c>
      <c r="H6" t="s">
        <v>120</v>
      </c>
      <c r="I6" t="s">
        <v>331</v>
      </c>
      <c r="J6" t="s">
        <v>135</v>
      </c>
      <c r="K6" t="s">
        <v>73</v>
      </c>
      <c r="L6" t="s">
        <v>660</v>
      </c>
      <c r="M6" t="s">
        <v>232</v>
      </c>
      <c r="N6" t="s">
        <v>134</v>
      </c>
      <c r="O6" t="s">
        <v>84</v>
      </c>
      <c r="P6" t="s">
        <v>137</v>
      </c>
      <c r="Q6" t="s">
        <v>1260</v>
      </c>
      <c r="R6" t="s">
        <v>1261</v>
      </c>
      <c r="S6" t="s">
        <v>1262</v>
      </c>
      <c r="T6" t="s">
        <v>1263</v>
      </c>
      <c r="U6" t="s">
        <v>1264</v>
      </c>
      <c r="V6" t="s">
        <v>73</v>
      </c>
      <c r="W6" t="s">
        <v>186</v>
      </c>
      <c r="Y6" t="s">
        <v>69</v>
      </c>
      <c r="Z6" t="s">
        <v>134</v>
      </c>
      <c r="AB6" t="s">
        <v>1265</v>
      </c>
    </row>
    <row r="7">
      <c r="B7" t="s">
        <v>1266</v>
      </c>
      <c r="C7" t="s">
        <v>1267</v>
      </c>
      <c r="D7" t="s">
        <v>1268</v>
      </c>
      <c r="E7" t="s">
        <v>1269</v>
      </c>
      <c r="F7" t="s">
        <v>1270</v>
      </c>
      <c r="G7" t="s">
        <v>155</v>
      </c>
      <c r="H7" t="s">
        <v>1271</v>
      </c>
      <c r="I7" t="s">
        <v>1272</v>
      </c>
      <c r="J7" t="s">
        <v>1273</v>
      </c>
      <c r="K7" t="s">
        <v>1274</v>
      </c>
      <c r="L7" t="s">
        <v>1275</v>
      </c>
      <c r="M7" t="s">
        <v>1276</v>
      </c>
      <c r="N7" t="s">
        <v>1277</v>
      </c>
      <c r="O7" t="s">
        <v>1278</v>
      </c>
      <c r="P7" t="s">
        <v>1279</v>
      </c>
      <c r="Q7" t="s">
        <v>1280</v>
      </c>
      <c r="R7" t="s">
        <v>1281</v>
      </c>
      <c r="S7" t="s">
        <v>1282</v>
      </c>
      <c r="T7" t="s">
        <v>1283</v>
      </c>
      <c r="U7" t="s">
        <v>1284</v>
      </c>
      <c r="V7" t="s">
        <v>1285</v>
      </c>
      <c r="W7" t="s">
        <v>1286</v>
      </c>
      <c r="Y7" t="s">
        <v>69</v>
      </c>
      <c r="Z7" t="s">
        <v>134</v>
      </c>
      <c r="AA7" t="s">
        <v>1258</v>
      </c>
      <c r="AB7" t="s">
        <v>1287</v>
      </c>
    </row>
    <row r="8">
      <c r="A8" t="s">
        <v>919</v>
      </c>
      <c r="B8" t="s">
        <v>121</v>
      </c>
      <c r="C8" t="s">
        <v>134</v>
      </c>
      <c r="D8" t="s">
        <v>139</v>
      </c>
      <c r="E8" t="s">
        <v>73</v>
      </c>
      <c r="F8" t="s">
        <v>114</v>
      </c>
      <c r="G8" t="s">
        <v>73</v>
      </c>
      <c r="H8" t="s">
        <v>49</v>
      </c>
      <c r="I8" t="s">
        <v>164</v>
      </c>
      <c r="J8" t="s">
        <v>139</v>
      </c>
      <c r="K8" t="s">
        <v>114</v>
      </c>
      <c r="L8" t="s">
        <v>120</v>
      </c>
      <c r="M8" t="s">
        <v>114</v>
      </c>
      <c r="N8" t="s">
        <v>139</v>
      </c>
      <c r="O8" t="s">
        <v>142</v>
      </c>
      <c r="P8" t="s">
        <v>120</v>
      </c>
      <c r="Q8" t="s">
        <v>186</v>
      </c>
      <c r="S8" t="s">
        <v>120</v>
      </c>
      <c r="T8" t="s">
        <v>135</v>
      </c>
      <c r="U8" t="s">
        <v>121</v>
      </c>
      <c r="V8" t="s">
        <v>1288</v>
      </c>
      <c r="W8" t="s">
        <v>1289</v>
      </c>
      <c r="Y8" t="s">
        <v>69</v>
      </c>
      <c r="Z8" t="s">
        <v>114</v>
      </c>
      <c r="AB8" t="s">
        <v>1290</v>
      </c>
    </row>
    <row r="9">
      <c r="B9" t="s">
        <v>1291</v>
      </c>
      <c r="C9" t="s">
        <v>1292</v>
      </c>
      <c r="D9" t="s">
        <v>1293</v>
      </c>
      <c r="E9" t="s">
        <v>1294</v>
      </c>
      <c r="F9" t="s">
        <v>1295</v>
      </c>
      <c r="G9" t="s">
        <v>178</v>
      </c>
      <c r="H9" t="s">
        <v>1296</v>
      </c>
      <c r="I9" t="s">
        <v>1297</v>
      </c>
      <c r="J9" t="s">
        <v>1298</v>
      </c>
      <c r="K9" t="s">
        <v>1299</v>
      </c>
      <c r="L9" t="s">
        <v>1300</v>
      </c>
      <c r="M9" t="s">
        <v>1301</v>
      </c>
      <c r="N9" t="s">
        <v>1302</v>
      </c>
      <c r="O9" t="s">
        <v>1303</v>
      </c>
      <c r="P9" t="s">
        <v>1304</v>
      </c>
      <c r="Q9" t="s">
        <v>1305</v>
      </c>
      <c r="R9" t="s">
        <v>1281</v>
      </c>
      <c r="S9" t="s">
        <v>1306</v>
      </c>
      <c r="T9" t="s">
        <v>1307</v>
      </c>
      <c r="U9" t="s">
        <v>1308</v>
      </c>
      <c r="V9" t="s">
        <v>1309</v>
      </c>
      <c r="W9" t="s">
        <v>69</v>
      </c>
      <c r="Y9" t="s">
        <v>69</v>
      </c>
      <c r="Z9" t="s">
        <v>138</v>
      </c>
      <c r="AA9" t="s">
        <v>1258</v>
      </c>
      <c r="AB9" t="s">
        <v>1310</v>
      </c>
    </row>
    <row r="10">
      <c r="A10" t="s">
        <v>940</v>
      </c>
      <c r="B10" t="s">
        <v>228</v>
      </c>
      <c r="C10" t="s">
        <v>1026</v>
      </c>
      <c r="D10" t="s">
        <v>650</v>
      </c>
      <c r="E10" t="s">
        <v>120</v>
      </c>
      <c r="F10" t="s">
        <v>164</v>
      </c>
      <c r="G10" t="s">
        <v>232</v>
      </c>
      <c r="H10" t="s">
        <v>209</v>
      </c>
      <c r="I10" t="s">
        <v>1311</v>
      </c>
      <c r="J10" t="s">
        <v>164</v>
      </c>
      <c r="K10" t="s">
        <v>142</v>
      </c>
      <c r="L10" t="s">
        <v>209</v>
      </c>
      <c r="M10" t="s">
        <v>135</v>
      </c>
      <c r="N10" t="s">
        <v>164</v>
      </c>
      <c r="O10" t="s">
        <v>468</v>
      </c>
      <c r="P10" t="s">
        <v>1168</v>
      </c>
      <c r="Q10" t="s">
        <v>250</v>
      </c>
      <c r="S10" t="s">
        <v>137</v>
      </c>
      <c r="T10" t="s">
        <v>141</v>
      </c>
      <c r="U10" t="s">
        <v>142</v>
      </c>
      <c r="V10" t="s">
        <v>1312</v>
      </c>
      <c r="Y10" t="s">
        <v>69</v>
      </c>
      <c r="Z10" t="s">
        <v>114</v>
      </c>
      <c r="AB10" t="s">
        <v>1313</v>
      </c>
    </row>
    <row r="11">
      <c r="B11" t="s">
        <v>1314</v>
      </c>
      <c r="C11" t="s">
        <v>1315</v>
      </c>
      <c r="D11" t="s">
        <v>1316</v>
      </c>
      <c r="E11" t="s">
        <v>1317</v>
      </c>
      <c r="F11" t="s">
        <v>372</v>
      </c>
      <c r="G11" t="s">
        <v>1318</v>
      </c>
      <c r="H11" t="s">
        <v>1319</v>
      </c>
      <c r="I11" t="s">
        <v>1320</v>
      </c>
      <c r="J11" t="s">
        <v>1321</v>
      </c>
      <c r="K11" t="s">
        <v>1322</v>
      </c>
      <c r="L11" t="s">
        <v>1323</v>
      </c>
      <c r="M11" t="s">
        <v>1324</v>
      </c>
      <c r="N11" t="s">
        <v>1325</v>
      </c>
      <c r="O11" t="s">
        <v>1326</v>
      </c>
      <c r="P11" t="s">
        <v>1055</v>
      </c>
      <c r="Q11" t="s">
        <v>1327</v>
      </c>
      <c r="R11" t="s">
        <v>1281</v>
      </c>
      <c r="S11" t="s">
        <v>1328</v>
      </c>
      <c r="T11" t="s">
        <v>1329</v>
      </c>
      <c r="U11" t="s">
        <v>1330</v>
      </c>
      <c r="V11" t="s">
        <v>69</v>
      </c>
      <c r="Y11" t="s">
        <v>69</v>
      </c>
      <c r="Z11" t="s">
        <v>118</v>
      </c>
      <c r="AA11" t="s">
        <v>1258</v>
      </c>
      <c r="AB11" t="s">
        <v>1331</v>
      </c>
    </row>
    <row r="12">
      <c r="A12" t="s">
        <v>961</v>
      </c>
      <c r="B12" t="s">
        <v>73</v>
      </c>
      <c r="C12" t="s">
        <v>73</v>
      </c>
      <c r="D12" t="s">
        <v>49</v>
      </c>
      <c r="E12" t="s">
        <v>1332</v>
      </c>
      <c r="F12" t="s">
        <v>264</v>
      </c>
      <c r="G12" t="s">
        <v>1333</v>
      </c>
      <c r="H12" t="s">
        <v>468</v>
      </c>
      <c r="I12" t="s">
        <v>1334</v>
      </c>
      <c r="J12" t="s">
        <v>139</v>
      </c>
      <c r="K12" t="s">
        <v>73</v>
      </c>
      <c r="L12" t="s">
        <v>118</v>
      </c>
      <c r="M12" t="s">
        <v>120</v>
      </c>
      <c r="N12" t="s">
        <v>186</v>
      </c>
      <c r="O12" t="s">
        <v>138</v>
      </c>
      <c r="P12" t="s">
        <v>120</v>
      </c>
      <c r="Q12" t="s">
        <v>49</v>
      </c>
      <c r="S12" t="s">
        <v>69</v>
      </c>
      <c r="T12" t="s">
        <v>49</v>
      </c>
      <c r="U12" t="s">
        <v>139</v>
      </c>
      <c r="Y12" t="s">
        <v>69</v>
      </c>
      <c r="Z12" t="s">
        <v>49</v>
      </c>
      <c r="AB12" t="s">
        <v>1335</v>
      </c>
    </row>
    <row r="13">
      <c r="B13" t="s">
        <v>1336</v>
      </c>
      <c r="C13" t="s">
        <v>884</v>
      </c>
      <c r="D13" t="s">
        <v>956</v>
      </c>
      <c r="E13" t="s">
        <v>69</v>
      </c>
      <c r="F13" t="s">
        <v>1337</v>
      </c>
      <c r="G13" t="s">
        <v>1338</v>
      </c>
      <c r="H13" t="s">
        <v>1339</v>
      </c>
      <c r="I13" t="s">
        <v>1340</v>
      </c>
      <c r="J13" t="s">
        <v>1341</v>
      </c>
      <c r="K13" t="s">
        <v>104</v>
      </c>
      <c r="L13" t="s">
        <v>1342</v>
      </c>
      <c r="M13" t="s">
        <v>1343</v>
      </c>
      <c r="N13" t="s">
        <v>1344</v>
      </c>
      <c r="O13" t="s">
        <v>1345</v>
      </c>
      <c r="P13" t="s">
        <v>1346</v>
      </c>
      <c r="Q13" t="s">
        <v>623</v>
      </c>
      <c r="R13" t="s">
        <v>1281</v>
      </c>
      <c r="S13" t="s">
        <v>1328</v>
      </c>
      <c r="T13" t="s">
        <v>1347</v>
      </c>
      <c r="U13" t="s">
        <v>1348</v>
      </c>
      <c r="Y13" t="s">
        <v>69</v>
      </c>
      <c r="Z13" t="s">
        <v>141</v>
      </c>
      <c r="AA13" t="s">
        <v>1258</v>
      </c>
      <c r="AB13" t="s">
        <v>1349</v>
      </c>
    </row>
    <row r="14">
      <c r="A14" t="s">
        <v>981</v>
      </c>
      <c r="B14" t="s">
        <v>1350</v>
      </c>
      <c r="C14" t="s">
        <v>1351</v>
      </c>
      <c r="D14" t="s">
        <v>1352</v>
      </c>
      <c r="F14" t="s">
        <v>135</v>
      </c>
      <c r="G14" t="s">
        <v>134</v>
      </c>
      <c r="H14" t="s">
        <v>186</v>
      </c>
      <c r="I14" t="s">
        <v>134</v>
      </c>
      <c r="J14" t="s">
        <v>114</v>
      </c>
      <c r="K14" t="s">
        <v>49</v>
      </c>
      <c r="L14" t="s">
        <v>142</v>
      </c>
      <c r="M14" t="s">
        <v>186</v>
      </c>
      <c r="N14" t="s">
        <v>141</v>
      </c>
      <c r="O14" t="s">
        <v>186</v>
      </c>
      <c r="P14" t="s">
        <v>267</v>
      </c>
      <c r="Q14" t="s">
        <v>120</v>
      </c>
      <c r="S14" t="s">
        <v>134</v>
      </c>
      <c r="T14" t="s">
        <v>186</v>
      </c>
      <c r="U14" t="s">
        <v>120</v>
      </c>
      <c r="Y14" t="s">
        <v>69</v>
      </c>
      <c r="Z14" t="s">
        <v>114</v>
      </c>
      <c r="AB14" t="s">
        <v>1353</v>
      </c>
    </row>
    <row r="15">
      <c r="B15" t="s">
        <v>1354</v>
      </c>
      <c r="C15" t="s">
        <v>1355</v>
      </c>
      <c r="D15" t="s">
        <v>69</v>
      </c>
      <c r="F15" t="s">
        <v>761</v>
      </c>
      <c r="G15" t="s">
        <v>1356</v>
      </c>
      <c r="H15" t="s">
        <v>1357</v>
      </c>
      <c r="I15" t="s">
        <v>1358</v>
      </c>
      <c r="J15" t="s">
        <v>1359</v>
      </c>
      <c r="K15" t="s">
        <v>1244</v>
      </c>
      <c r="L15" t="s">
        <v>1360</v>
      </c>
      <c r="M15" t="s">
        <v>1361</v>
      </c>
      <c r="N15" t="s">
        <v>1362</v>
      </c>
      <c r="O15" t="s">
        <v>1363</v>
      </c>
      <c r="P15" t="s">
        <v>1364</v>
      </c>
      <c r="Q15" t="s">
        <v>1365</v>
      </c>
      <c r="R15" t="s">
        <v>1281</v>
      </c>
      <c r="S15" t="s">
        <v>1366</v>
      </c>
      <c r="T15" t="s">
        <v>1367</v>
      </c>
      <c r="U15" t="s">
        <v>1368</v>
      </c>
      <c r="Y15" t="s">
        <v>69</v>
      </c>
      <c r="Z15" t="s">
        <v>478</v>
      </c>
      <c r="AA15" t="s">
        <v>1258</v>
      </c>
      <c r="AB15" t="s">
        <v>1369</v>
      </c>
    </row>
    <row r="16">
      <c r="A16" t="s">
        <v>1003</v>
      </c>
      <c r="B16" t="s">
        <v>114</v>
      </c>
      <c r="C16" t="s">
        <v>120</v>
      </c>
      <c r="F16" t="s">
        <v>137</v>
      </c>
      <c r="G16" t="s">
        <v>186</v>
      </c>
      <c r="H16" t="s">
        <v>121</v>
      </c>
      <c r="I16" t="s">
        <v>293</v>
      </c>
      <c r="J16" t="s">
        <v>521</v>
      </c>
      <c r="K16" t="s">
        <v>1370</v>
      </c>
      <c r="L16" t="s">
        <v>1371</v>
      </c>
      <c r="M16" t="s">
        <v>649</v>
      </c>
      <c r="N16" t="s">
        <v>1372</v>
      </c>
      <c r="O16" t="s">
        <v>190</v>
      </c>
      <c r="P16" t="s">
        <v>137</v>
      </c>
      <c r="Q16" t="s">
        <v>137</v>
      </c>
      <c r="S16" t="s">
        <v>186</v>
      </c>
      <c r="T16" t="s">
        <v>73</v>
      </c>
      <c r="U16" t="s">
        <v>139</v>
      </c>
      <c r="Y16" t="s">
        <v>69</v>
      </c>
      <c r="Z16" t="s">
        <v>73</v>
      </c>
      <c r="AB16" t="s">
        <v>1373</v>
      </c>
    </row>
    <row r="17">
      <c r="B17" t="s">
        <v>1374</v>
      </c>
      <c r="C17" t="s">
        <v>1375</v>
      </c>
      <c r="F17" t="s">
        <v>1376</v>
      </c>
      <c r="G17" t="s">
        <v>755</v>
      </c>
      <c r="H17" t="s">
        <v>1377</v>
      </c>
      <c r="I17" t="s">
        <v>1378</v>
      </c>
      <c r="J17" t="s">
        <v>1379</v>
      </c>
      <c r="K17" t="s">
        <v>69</v>
      </c>
      <c r="L17" t="s">
        <v>1380</v>
      </c>
      <c r="M17" t="s">
        <v>1381</v>
      </c>
      <c r="N17" t="s">
        <v>1382</v>
      </c>
      <c r="O17" t="s">
        <v>1383</v>
      </c>
      <c r="P17" t="s">
        <v>1178</v>
      </c>
      <c r="Q17" t="s">
        <v>1384</v>
      </c>
      <c r="R17" t="s">
        <v>1281</v>
      </c>
      <c r="S17" t="s">
        <v>1385</v>
      </c>
      <c r="T17" t="s">
        <v>1386</v>
      </c>
      <c r="U17" t="s">
        <v>1387</v>
      </c>
      <c r="Y17" t="s">
        <v>69</v>
      </c>
      <c r="Z17" t="s">
        <v>267</v>
      </c>
      <c r="AA17" t="s">
        <v>1258</v>
      </c>
      <c r="AB17" t="s">
        <v>1388</v>
      </c>
    </row>
    <row r="18">
      <c r="A18" t="s">
        <v>1023</v>
      </c>
      <c r="B18" t="s">
        <v>1389</v>
      </c>
      <c r="C18" t="s">
        <v>1390</v>
      </c>
      <c r="F18" t="s">
        <v>135</v>
      </c>
      <c r="G18" t="s">
        <v>118</v>
      </c>
      <c r="H18" t="s">
        <v>142</v>
      </c>
      <c r="I18" t="s">
        <v>331</v>
      </c>
      <c r="J18" t="s">
        <v>142</v>
      </c>
      <c r="L18" t="s">
        <v>138</v>
      </c>
      <c r="M18" t="s">
        <v>137</v>
      </c>
      <c r="N18" t="s">
        <v>138</v>
      </c>
      <c r="O18" t="s">
        <v>118</v>
      </c>
      <c r="P18" t="s">
        <v>88</v>
      </c>
      <c r="Q18" t="s">
        <v>135</v>
      </c>
      <c r="S18" t="s">
        <v>164</v>
      </c>
      <c r="T18" t="s">
        <v>139</v>
      </c>
      <c r="U18" t="s">
        <v>135</v>
      </c>
      <c r="Y18" t="s">
        <v>69</v>
      </c>
      <c r="Z18" t="s">
        <v>114</v>
      </c>
      <c r="AB18" t="s">
        <v>1391</v>
      </c>
    </row>
    <row r="19">
      <c r="B19" t="s">
        <v>1392</v>
      </c>
      <c r="C19" t="s">
        <v>69</v>
      </c>
      <c r="F19" t="s">
        <v>1393</v>
      </c>
      <c r="G19" t="s">
        <v>1394</v>
      </c>
      <c r="H19" t="s">
        <v>1395</v>
      </c>
      <c r="I19" t="s">
        <v>1396</v>
      </c>
      <c r="J19" t="s">
        <v>1397</v>
      </c>
      <c r="L19" t="s">
        <v>1398</v>
      </c>
      <c r="M19" t="s">
        <v>1399</v>
      </c>
      <c r="N19" t="s">
        <v>1400</v>
      </c>
      <c r="O19" t="s">
        <v>1401</v>
      </c>
      <c r="P19" t="s">
        <v>156</v>
      </c>
      <c r="Q19" t="s">
        <v>1402</v>
      </c>
      <c r="R19" t="s">
        <v>1281</v>
      </c>
      <c r="S19" t="s">
        <v>1403</v>
      </c>
      <c r="T19" t="s">
        <v>1404</v>
      </c>
      <c r="U19" t="s">
        <v>1405</v>
      </c>
      <c r="Y19" t="s">
        <v>69</v>
      </c>
      <c r="Z19" t="s">
        <v>90</v>
      </c>
      <c r="AA19" t="s">
        <v>1258</v>
      </c>
      <c r="AB19" t="s">
        <v>1406</v>
      </c>
    </row>
    <row r="20">
      <c r="A20" t="s">
        <v>824</v>
      </c>
      <c r="B20" t="s">
        <v>135</v>
      </c>
      <c r="F20" t="s">
        <v>1407</v>
      </c>
      <c r="G20" t="s">
        <v>1408</v>
      </c>
      <c r="H20" t="s">
        <v>1409</v>
      </c>
      <c r="I20" t="s">
        <v>1410</v>
      </c>
      <c r="J20" t="s">
        <v>141</v>
      </c>
      <c r="L20" t="s">
        <v>141</v>
      </c>
      <c r="M20" t="s">
        <v>141</v>
      </c>
      <c r="N20" t="s">
        <v>138</v>
      </c>
      <c r="O20" t="s">
        <v>88</v>
      </c>
      <c r="P20" t="s">
        <v>142</v>
      </c>
      <c r="Q20" t="s">
        <v>139</v>
      </c>
      <c r="S20" t="s">
        <v>73</v>
      </c>
      <c r="T20" t="s">
        <v>49</v>
      </c>
      <c r="U20" t="s">
        <v>164</v>
      </c>
      <c r="Y20" t="s">
        <v>73</v>
      </c>
      <c r="Z20" t="s">
        <v>49</v>
      </c>
      <c r="AB20" t="s">
        <v>1411</v>
      </c>
    </row>
    <row r="21">
      <c r="B21" t="s">
        <v>911</v>
      </c>
      <c r="F21" t="s">
        <v>69</v>
      </c>
      <c r="G21" t="s">
        <v>1412</v>
      </c>
      <c r="H21" t="s">
        <v>1413</v>
      </c>
      <c r="I21" t="s">
        <v>1414</v>
      </c>
      <c r="J21" t="s">
        <v>1415</v>
      </c>
      <c r="L21" t="s">
        <v>1416</v>
      </c>
      <c r="M21" t="s">
        <v>1417</v>
      </c>
      <c r="N21" t="s">
        <v>1418</v>
      </c>
      <c r="O21" t="s">
        <v>1419</v>
      </c>
      <c r="P21" t="s">
        <v>1420</v>
      </c>
      <c r="Q21" t="s">
        <v>1421</v>
      </c>
      <c r="R21" t="s">
        <v>1281</v>
      </c>
      <c r="S21" t="s">
        <v>1422</v>
      </c>
      <c r="T21" t="s">
        <v>1423</v>
      </c>
      <c r="U21" t="s">
        <v>1424</v>
      </c>
      <c r="Y21" t="s">
        <v>73</v>
      </c>
      <c r="Z21" t="s">
        <v>88</v>
      </c>
      <c r="AA21" t="s">
        <v>1258</v>
      </c>
      <c r="AB21" t="s">
        <v>1425</v>
      </c>
    </row>
    <row r="22">
      <c r="A22" t="s">
        <v>1058</v>
      </c>
      <c r="B22" t="s">
        <v>120</v>
      </c>
      <c r="G22" t="s">
        <v>1426</v>
      </c>
      <c r="H22" t="s">
        <v>510</v>
      </c>
      <c r="I22" t="s">
        <v>1427</v>
      </c>
      <c r="J22" t="s">
        <v>142</v>
      </c>
      <c r="L22" t="s">
        <v>748</v>
      </c>
      <c r="M22" t="s">
        <v>232</v>
      </c>
      <c r="N22" t="s">
        <v>142</v>
      </c>
      <c r="O22" t="s">
        <v>1026</v>
      </c>
      <c r="P22" t="s">
        <v>1026</v>
      </c>
      <c r="Q22" t="s">
        <v>139</v>
      </c>
      <c r="S22" t="s">
        <v>134</v>
      </c>
      <c r="T22" t="s">
        <v>114</v>
      </c>
      <c r="U22" t="s">
        <v>186</v>
      </c>
      <c r="Y22" t="s">
        <v>49</v>
      </c>
      <c r="Z22" t="s">
        <v>73</v>
      </c>
      <c r="AB22" t="s">
        <v>1428</v>
      </c>
    </row>
    <row r="23">
      <c r="B23" t="s">
        <v>1429</v>
      </c>
      <c r="G23" t="s">
        <v>69</v>
      </c>
      <c r="H23" t="s">
        <v>1430</v>
      </c>
      <c r="I23" t="s">
        <v>1431</v>
      </c>
      <c r="J23" t="s">
        <v>1432</v>
      </c>
      <c r="L23" t="s">
        <v>1433</v>
      </c>
      <c r="M23" t="s">
        <v>1434</v>
      </c>
      <c r="N23" t="s">
        <v>1435</v>
      </c>
      <c r="O23" t="s">
        <v>1436</v>
      </c>
      <c r="P23" t="s">
        <v>514</v>
      </c>
      <c r="Q23" t="s">
        <v>1437</v>
      </c>
      <c r="R23" t="s">
        <v>1281</v>
      </c>
      <c r="S23" t="s">
        <v>1438</v>
      </c>
      <c r="T23" t="s">
        <v>1439</v>
      </c>
      <c r="U23" t="s">
        <v>1440</v>
      </c>
      <c r="Y23" t="s">
        <v>114</v>
      </c>
      <c r="Z23" t="s">
        <v>1026</v>
      </c>
      <c r="AA23" t="s">
        <v>1258</v>
      </c>
      <c r="AB23" t="s">
        <v>1441</v>
      </c>
    </row>
    <row r="24">
      <c r="A24" t="s">
        <v>209</v>
      </c>
      <c r="B24" t="s">
        <v>1442</v>
      </c>
      <c r="H24" t="s">
        <v>1443</v>
      </c>
      <c r="I24" t="s">
        <v>1444</v>
      </c>
      <c r="J24" t="s">
        <v>661</v>
      </c>
      <c r="L24" t="s">
        <v>1115</v>
      </c>
      <c r="M24" t="s">
        <v>1445</v>
      </c>
      <c r="N24" t="s">
        <v>645</v>
      </c>
      <c r="O24" t="s">
        <v>280</v>
      </c>
      <c r="P24" t="s">
        <v>1446</v>
      </c>
      <c r="Q24" t="s">
        <v>349</v>
      </c>
      <c r="S24" t="s">
        <v>1153</v>
      </c>
      <c r="T24" t="s">
        <v>136</v>
      </c>
      <c r="U24" t="s">
        <v>668</v>
      </c>
      <c r="Y24" t="s">
        <v>326</v>
      </c>
      <c r="Z24" t="s">
        <v>69</v>
      </c>
      <c r="AB24" t="s">
        <v>1447</v>
      </c>
    </row>
    <row r="25">
      <c r="B25" t="s">
        <v>289</v>
      </c>
      <c r="H25" t="s">
        <v>1448</v>
      </c>
      <c r="I25" t="s">
        <v>1449</v>
      </c>
      <c r="J25" t="s">
        <v>1450</v>
      </c>
      <c r="L25" t="s">
        <v>1451</v>
      </c>
      <c r="M25" t="s">
        <v>1452</v>
      </c>
      <c r="N25" t="s">
        <v>1321</v>
      </c>
      <c r="O25" t="s">
        <v>1122</v>
      </c>
      <c r="P25" t="s">
        <v>142</v>
      </c>
      <c r="Q25" t="s">
        <v>1453</v>
      </c>
      <c r="R25" t="s">
        <v>1281</v>
      </c>
      <c r="S25" t="s">
        <v>1454</v>
      </c>
      <c r="T25" t="s">
        <v>1455</v>
      </c>
      <c r="U25" t="s">
        <v>1456</v>
      </c>
      <c r="Y25" t="s">
        <v>140</v>
      </c>
      <c r="Z25" t="s">
        <v>1026</v>
      </c>
      <c r="AA25" t="s">
        <v>1258</v>
      </c>
      <c r="AB25" t="s">
        <v>1457</v>
      </c>
    </row>
    <row r="26">
      <c r="A26" t="s">
        <v>267</v>
      </c>
      <c r="B26" t="s">
        <v>49</v>
      </c>
      <c r="H26" t="s">
        <v>49</v>
      </c>
      <c r="J26" t="s">
        <v>69</v>
      </c>
      <c r="L26" t="s">
        <v>69</v>
      </c>
      <c r="M26" t="s">
        <v>69</v>
      </c>
      <c r="N26" t="s">
        <v>69</v>
      </c>
      <c r="O26" t="s">
        <v>49</v>
      </c>
      <c r="P26" t="s">
        <v>1458</v>
      </c>
      <c r="Q26" t="s">
        <v>73</v>
      </c>
      <c r="S26" t="s">
        <v>49</v>
      </c>
      <c r="T26" t="s">
        <v>49</v>
      </c>
      <c r="U26" t="s">
        <v>73</v>
      </c>
      <c r="Y26" t="s">
        <v>69</v>
      </c>
      <c r="Z26" t="s">
        <v>139</v>
      </c>
      <c r="AB26" t="s">
        <v>1447</v>
      </c>
    </row>
    <row r="27">
      <c r="B27" t="s">
        <v>1459</v>
      </c>
      <c r="H27" t="s">
        <v>1460</v>
      </c>
      <c r="I27" t="s">
        <v>1449</v>
      </c>
      <c r="J27" t="s">
        <v>1450</v>
      </c>
      <c r="L27" t="s">
        <v>1451</v>
      </c>
      <c r="M27" t="s">
        <v>1452</v>
      </c>
      <c r="N27" t="s">
        <v>1321</v>
      </c>
      <c r="O27" t="s">
        <v>1461</v>
      </c>
      <c r="P27" t="s">
        <v>69</v>
      </c>
      <c r="Q27" t="s">
        <v>1462</v>
      </c>
      <c r="R27" t="s">
        <v>1281</v>
      </c>
      <c r="S27" t="s">
        <v>1463</v>
      </c>
      <c r="T27" t="s">
        <v>1464</v>
      </c>
      <c r="U27" t="s">
        <v>1465</v>
      </c>
      <c r="Y27" t="s">
        <v>140</v>
      </c>
      <c r="Z27" t="s">
        <v>540</v>
      </c>
      <c r="AA27" t="s">
        <v>1258</v>
      </c>
      <c r="AB27" t="s">
        <v>1466</v>
      </c>
    </row>
    <row r="28">
      <c r="A28" t="s">
        <v>331</v>
      </c>
      <c r="B28" t="s">
        <v>186</v>
      </c>
      <c r="H28" t="s">
        <v>246</v>
      </c>
      <c r="I28" t="s">
        <v>1467</v>
      </c>
      <c r="J28" t="s">
        <v>49</v>
      </c>
      <c r="L28" t="s">
        <v>164</v>
      </c>
      <c r="M28" t="s">
        <v>121</v>
      </c>
      <c r="N28" t="s">
        <v>114</v>
      </c>
      <c r="O28" t="s">
        <v>135</v>
      </c>
      <c r="Q28" t="s">
        <v>114</v>
      </c>
      <c r="S28" t="s">
        <v>49</v>
      </c>
      <c r="T28" t="s">
        <v>73</v>
      </c>
      <c r="U28" t="s">
        <v>69</v>
      </c>
      <c r="Y28" t="s">
        <v>138</v>
      </c>
      <c r="Z28" t="s">
        <v>121</v>
      </c>
      <c r="AB28" t="s">
        <v>1468</v>
      </c>
    </row>
    <row r="29">
      <c r="B29" t="s">
        <v>1469</v>
      </c>
      <c r="H29" t="s">
        <v>1470</v>
      </c>
      <c r="I29" t="s">
        <v>1281</v>
      </c>
      <c r="J29" t="s">
        <v>1471</v>
      </c>
      <c r="L29" t="s">
        <v>1472</v>
      </c>
      <c r="M29" t="s">
        <v>1473</v>
      </c>
      <c r="N29" t="s">
        <v>1474</v>
      </c>
      <c r="O29" t="s">
        <v>1475</v>
      </c>
      <c r="Q29" t="s">
        <v>1476</v>
      </c>
      <c r="R29" t="s">
        <v>1281</v>
      </c>
      <c r="S29" t="s">
        <v>1477</v>
      </c>
      <c r="T29" t="s">
        <v>1478</v>
      </c>
      <c r="U29" t="s">
        <v>1465</v>
      </c>
      <c r="Y29" t="s">
        <v>1479</v>
      </c>
      <c r="Z29" t="s">
        <v>89</v>
      </c>
      <c r="AA29" t="s">
        <v>1258</v>
      </c>
      <c r="AB29" t="s">
        <v>1480</v>
      </c>
    </row>
    <row r="30">
      <c r="A30" t="s">
        <v>615</v>
      </c>
      <c r="B30" t="s">
        <v>315</v>
      </c>
      <c r="H30" t="s">
        <v>559</v>
      </c>
      <c r="J30" t="s">
        <v>1481</v>
      </c>
      <c r="L30" t="s">
        <v>161</v>
      </c>
      <c r="M30" t="s">
        <v>1482</v>
      </c>
      <c r="N30" t="s">
        <v>1483</v>
      </c>
      <c r="O30" t="s">
        <v>112</v>
      </c>
      <c r="Q30" t="s">
        <v>1479</v>
      </c>
      <c r="S30" t="s">
        <v>650</v>
      </c>
      <c r="T30" t="s">
        <v>192</v>
      </c>
      <c r="U30" t="s">
        <v>228</v>
      </c>
      <c r="Y30" t="s">
        <v>209</v>
      </c>
      <c r="Z30" t="s">
        <v>139</v>
      </c>
      <c r="AB30" t="s">
        <v>1484</v>
      </c>
    </row>
    <row r="31">
      <c r="A31" t="s">
        <v>633</v>
      </c>
      <c r="B31" t="s">
        <v>1485</v>
      </c>
      <c r="H31" t="s">
        <v>1415</v>
      </c>
      <c r="I31" t="s">
        <v>1281</v>
      </c>
      <c r="J31" t="s">
        <v>1486</v>
      </c>
      <c r="L31" t="s">
        <v>1487</v>
      </c>
      <c r="M31" t="s">
        <v>1488</v>
      </c>
      <c r="N31" t="s">
        <v>69</v>
      </c>
      <c r="O31" t="s">
        <v>1489</v>
      </c>
      <c r="Q31" t="s">
        <v>875</v>
      </c>
      <c r="R31" t="s">
        <v>1281</v>
      </c>
      <c r="S31" t="s">
        <v>1490</v>
      </c>
      <c r="T31" t="s">
        <v>1491</v>
      </c>
      <c r="U31" t="s">
        <v>1492</v>
      </c>
      <c r="Y31" t="s">
        <v>756</v>
      </c>
      <c r="Z31" t="s">
        <v>315</v>
      </c>
      <c r="AA31" t="s">
        <v>1258</v>
      </c>
      <c r="AB31" t="s">
        <v>1493</v>
      </c>
    </row>
    <row r="32">
      <c r="B32" t="s">
        <v>1494</v>
      </c>
      <c r="H32" t="s">
        <v>1495</v>
      </c>
      <c r="J32" t="s">
        <v>364</v>
      </c>
      <c r="L32" t="s">
        <v>1408</v>
      </c>
      <c r="M32" t="s">
        <v>1496</v>
      </c>
      <c r="O32" t="s">
        <v>1497</v>
      </c>
      <c r="Q32" t="s">
        <v>1498</v>
      </c>
      <c r="S32" t="s">
        <v>210</v>
      </c>
      <c r="T32" t="s">
        <v>1499</v>
      </c>
      <c r="U32" t="s">
        <v>1500</v>
      </c>
      <c r="Y32" t="s">
        <v>1501</v>
      </c>
      <c r="Z32" t="s">
        <v>120</v>
      </c>
    </row>
    <row r="33">
      <c r="A33" t="s">
        <v>651</v>
      </c>
      <c r="B33" t="s">
        <v>69</v>
      </c>
      <c r="H33" t="s">
        <v>1502</v>
      </c>
      <c r="I33" t="s">
        <v>1281</v>
      </c>
      <c r="J33" t="s">
        <v>1503</v>
      </c>
      <c r="L33" t="s">
        <v>1504</v>
      </c>
      <c r="M33" t="s">
        <v>1505</v>
      </c>
      <c r="O33" t="s">
        <v>1506</v>
      </c>
      <c r="Q33" t="s">
        <v>1507</v>
      </c>
      <c r="R33" t="s">
        <v>1281</v>
      </c>
      <c r="S33" t="s">
        <v>754</v>
      </c>
      <c r="T33" t="s">
        <v>1508</v>
      </c>
      <c r="U33" t="s">
        <v>1509</v>
      </c>
      <c r="Y33" t="s">
        <v>1510</v>
      </c>
      <c r="Z33" t="s">
        <v>119</v>
      </c>
      <c r="AA33" t="s">
        <v>1258</v>
      </c>
      <c r="AB33" t="s">
        <v>1511</v>
      </c>
    </row>
    <row r="34">
      <c r="H34" t="s">
        <v>1512</v>
      </c>
      <c r="J34" t="s">
        <v>1113</v>
      </c>
      <c r="L34" t="s">
        <v>1513</v>
      </c>
      <c r="M34" t="s">
        <v>1514</v>
      </c>
      <c r="O34" t="s">
        <v>1515</v>
      </c>
      <c r="Q34" t="s">
        <v>1150</v>
      </c>
      <c r="S34" t="s">
        <v>471</v>
      </c>
      <c r="T34" t="s">
        <v>92</v>
      </c>
      <c r="U34" t="s">
        <v>539</v>
      </c>
      <c r="Y34" t="s">
        <v>1516</v>
      </c>
      <c r="Z34" t="s">
        <v>73</v>
      </c>
    </row>
    <row r="35">
      <c r="A35" t="s">
        <v>1517</v>
      </c>
      <c r="H35" t="s">
        <v>69</v>
      </c>
      <c r="I35" t="s">
        <v>1281</v>
      </c>
      <c r="J35" t="s">
        <v>1518</v>
      </c>
      <c r="L35" t="s">
        <v>1519</v>
      </c>
      <c r="M35" t="s">
        <v>1520</v>
      </c>
      <c r="O35" t="s">
        <v>1521</v>
      </c>
      <c r="Q35" t="s">
        <v>1522</v>
      </c>
      <c r="R35" t="s">
        <v>1281</v>
      </c>
      <c r="S35" t="s">
        <v>1523</v>
      </c>
      <c r="T35" t="s">
        <v>1524</v>
      </c>
      <c r="U35" t="s">
        <v>1525</v>
      </c>
      <c r="Y35" t="s">
        <v>1526</v>
      </c>
      <c r="Z35" t="s">
        <v>645</v>
      </c>
      <c r="AA35" t="s">
        <v>1258</v>
      </c>
      <c r="AB35" t="s">
        <v>1527</v>
      </c>
    </row>
    <row r="36">
      <c r="J36" t="s">
        <v>1528</v>
      </c>
      <c r="L36" t="s">
        <v>1529</v>
      </c>
      <c r="M36" t="s">
        <v>1530</v>
      </c>
      <c r="O36" t="s">
        <v>1531</v>
      </c>
      <c r="Q36" t="s">
        <v>469</v>
      </c>
      <c r="S36" t="s">
        <v>92</v>
      </c>
      <c r="T36" t="s">
        <v>267</v>
      </c>
      <c r="U36" t="s">
        <v>88</v>
      </c>
      <c r="Y36" t="s">
        <v>711</v>
      </c>
      <c r="Z36" t="s">
        <v>73</v>
      </c>
    </row>
    <row r="37">
      <c r="A37" t="s">
        <v>1532</v>
      </c>
      <c r="I37" t="s">
        <v>1281</v>
      </c>
      <c r="J37" t="s">
        <v>69</v>
      </c>
      <c r="L37" t="s">
        <v>1533</v>
      </c>
      <c r="M37" t="s">
        <v>705</v>
      </c>
      <c r="O37" t="s">
        <v>1534</v>
      </c>
      <c r="Q37" t="s">
        <v>1535</v>
      </c>
      <c r="R37" t="s">
        <v>1281</v>
      </c>
      <c r="S37" t="s">
        <v>1536</v>
      </c>
      <c r="T37" t="s">
        <v>1537</v>
      </c>
      <c r="U37" t="s">
        <v>1538</v>
      </c>
      <c r="Y37" t="s">
        <v>1539</v>
      </c>
      <c r="Z37" t="s">
        <v>316</v>
      </c>
      <c r="AA37" t="s">
        <v>1258</v>
      </c>
      <c r="AB37" t="s">
        <v>1540</v>
      </c>
    </row>
    <row r="38">
      <c r="L38" t="s">
        <v>396</v>
      </c>
      <c r="M38" t="s">
        <v>326</v>
      </c>
      <c r="O38" t="s">
        <v>314</v>
      </c>
      <c r="Q38" t="s">
        <v>1541</v>
      </c>
      <c r="S38" t="s">
        <v>664</v>
      </c>
      <c r="T38" t="s">
        <v>1542</v>
      </c>
      <c r="U38" t="s">
        <v>1543</v>
      </c>
      <c r="Y38" t="s">
        <v>983</v>
      </c>
      <c r="Z38" t="s">
        <v>114</v>
      </c>
    </row>
    <row r="39">
      <c r="A39" t="s">
        <v>1544</v>
      </c>
      <c r="I39" t="s">
        <v>1281</v>
      </c>
      <c r="L39" t="s">
        <v>1545</v>
      </c>
      <c r="M39" t="s">
        <v>1546</v>
      </c>
      <c r="O39" t="s">
        <v>1547</v>
      </c>
      <c r="Q39" t="s">
        <v>1548</v>
      </c>
      <c r="R39" t="s">
        <v>1281</v>
      </c>
      <c r="S39" t="s">
        <v>1549</v>
      </c>
      <c r="T39" t="s">
        <v>69</v>
      </c>
      <c r="U39" t="s">
        <v>1550</v>
      </c>
      <c r="Y39" t="s">
        <v>1551</v>
      </c>
      <c r="Z39" t="s">
        <v>1552</v>
      </c>
      <c r="AA39" t="s">
        <v>1258</v>
      </c>
      <c r="AB39" t="s">
        <v>1553</v>
      </c>
    </row>
    <row r="40">
      <c r="L40" t="s">
        <v>1554</v>
      </c>
      <c r="M40" t="s">
        <v>756</v>
      </c>
      <c r="O40" t="s">
        <v>1555</v>
      </c>
      <c r="Q40" t="s">
        <v>1556</v>
      </c>
      <c r="S40" t="s">
        <v>1557</v>
      </c>
      <c r="U40" t="s">
        <v>1558</v>
      </c>
      <c r="Y40" t="s">
        <v>1559</v>
      </c>
      <c r="Z40" t="s">
        <v>694</v>
      </c>
    </row>
    <row r="41">
      <c r="A41" t="s">
        <v>468</v>
      </c>
      <c r="I41" t="s">
        <v>1281</v>
      </c>
      <c r="L41" t="s">
        <v>1560</v>
      </c>
      <c r="M41" t="s">
        <v>1561</v>
      </c>
      <c r="O41" t="s">
        <v>1562</v>
      </c>
      <c r="Q41" t="s">
        <v>1563</v>
      </c>
      <c r="R41" t="s">
        <v>1281</v>
      </c>
      <c r="S41" t="s">
        <v>1564</v>
      </c>
      <c r="U41" t="s">
        <v>69</v>
      </c>
      <c r="Y41" t="s">
        <v>1565</v>
      </c>
      <c r="Z41" t="s">
        <v>316</v>
      </c>
      <c r="AA41" t="s">
        <v>1258</v>
      </c>
      <c r="AB41" t="s">
        <v>1566</v>
      </c>
    </row>
    <row r="42">
      <c r="L42" t="s">
        <v>1567</v>
      </c>
      <c r="M42" t="s">
        <v>1568</v>
      </c>
      <c r="O42" t="s">
        <v>1569</v>
      </c>
      <c r="Q42" t="s">
        <v>648</v>
      </c>
      <c r="S42" t="s">
        <v>749</v>
      </c>
      <c r="Y42" t="s">
        <v>1570</v>
      </c>
      <c r="Z42" t="s">
        <v>69</v>
      </c>
    </row>
    <row r="43">
      <c r="A43" t="s">
        <v>70</v>
      </c>
      <c r="I43" t="s">
        <v>1281</v>
      </c>
      <c r="L43" t="s">
        <v>1571</v>
      </c>
      <c r="M43" t="s">
        <v>649</v>
      </c>
      <c r="O43" t="s">
        <v>1572</v>
      </c>
      <c r="Q43" t="s">
        <v>1573</v>
      </c>
      <c r="R43" t="s">
        <v>1281</v>
      </c>
      <c r="S43" t="s">
        <v>1574</v>
      </c>
      <c r="Y43" t="s">
        <v>1575</v>
      </c>
      <c r="Z43" t="s">
        <v>316</v>
      </c>
      <c r="AA43" t="s">
        <v>1258</v>
      </c>
      <c r="AB43" t="s">
        <v>1576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17C26-6B85-4184-A6BA-52E6F49D7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van den Wall Bake</dc:creator>
  <cp:revision>1</cp:revision>
  <dcterms:created xsi:type="dcterms:W3CDTF">2024-02-28T06:55:30Z</dcterms:created>
  <dcterms:modified xsi:type="dcterms:W3CDTF">2024-02-29T04:10:51Z</dcterms:modified>
</cp:coreProperties>
</file>