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sap-my.sharepoint.com/personal/max_darmstadt_sap_com/Documents/Masterarbeit/"/>
    </mc:Choice>
  </mc:AlternateContent>
  <xr:revisionPtr revIDLastSave="1407" documentId="8_{27915097-C093-42C7-AA1F-92CCB2E1CC0D}" xr6:coauthVersionLast="47" xr6:coauthVersionMax="47" xr10:uidLastSave="{D6A0F33C-A3AB-4BF6-8AAD-366220FBC67D}"/>
  <bookViews>
    <workbookView xWindow="-108" yWindow="-108" windowWidth="23256" windowHeight="12456" xr2:uid="{9536B4DD-D776-4421-A461-AABB2DA089CF}"/>
  </bookViews>
  <sheets>
    <sheet name="Literature" sheetId="1" r:id="rId1"/>
    <sheet name="Settings" sheetId="2" r:id="rId2"/>
    <sheet name="Journals" sheetId="3" r:id="rId3"/>
  </sheets>
  <definedNames>
    <definedName name="_xlnm._FilterDatabase" localSheetId="0" hidden="1">Literature!$H$1:$J$1</definedName>
    <definedName name="citation" localSheetId="0">Literature!$D$8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8" i="3" l="1"/>
  <c r="U38" i="3"/>
  <c r="T38" i="3"/>
  <c r="S38" i="3"/>
  <c r="R38" i="3"/>
  <c r="Q38" i="3"/>
  <c r="P38" i="3"/>
  <c r="P39" i="3" s="1"/>
  <c r="O38" i="3"/>
  <c r="O39" i="3" s="1"/>
  <c r="N38" i="3"/>
  <c r="N39" i="3" s="1"/>
  <c r="M38" i="3"/>
  <c r="L38" i="3"/>
  <c r="K38" i="3"/>
  <c r="T37" i="3"/>
  <c r="U37" i="3"/>
  <c r="V37" i="3"/>
  <c r="R37" i="3"/>
  <c r="S37" i="3"/>
  <c r="Q37" i="3"/>
  <c r="P37" i="3"/>
  <c r="O37" i="3"/>
  <c r="N37" i="3"/>
  <c r="M37" i="3"/>
  <c r="L37" i="3"/>
  <c r="K37" i="3"/>
  <c r="A42" i="3" l="1"/>
  <c r="T39" i="3"/>
  <c r="Q39" i="3"/>
  <c r="U39" i="3"/>
  <c r="V39" i="3"/>
  <c r="S39" i="3"/>
  <c r="R39" i="3"/>
  <c r="L39" i="3"/>
  <c r="K39" i="3"/>
  <c r="M39" i="3"/>
  <c r="J38" i="3"/>
  <c r="I38" i="3"/>
  <c r="H38" i="3"/>
  <c r="J37" i="3"/>
  <c r="I37" i="3"/>
  <c r="H37" i="3"/>
  <c r="G38" i="3"/>
  <c r="F38" i="3"/>
  <c r="D38" i="3"/>
  <c r="C38" i="3"/>
  <c r="E38" i="3"/>
  <c r="B38" i="3"/>
  <c r="G37" i="3"/>
  <c r="F37" i="3"/>
  <c r="E37" i="3"/>
  <c r="D37" i="3"/>
  <c r="A44" i="3" l="1"/>
  <c r="J39" i="3"/>
  <c r="I39" i="3"/>
  <c r="H39" i="3"/>
  <c r="E39" i="3"/>
  <c r="F39" i="3"/>
  <c r="G39" i="3"/>
  <c r="D39" i="3"/>
  <c r="C37" i="3"/>
  <c r="C39" i="3" s="1"/>
  <c r="B37" i="3"/>
  <c r="B39" i="3" s="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<sst xmlns="http://schemas.openxmlformats.org/spreadsheetml/2006/main" count="502" uniqueCount="261">
  <si>
    <t>Number</t>
  </si>
  <si>
    <t>Link</t>
  </si>
  <si>
    <t>Download</t>
  </si>
  <si>
    <t>Bib Key</t>
  </si>
  <si>
    <t>Database</t>
  </si>
  <si>
    <t>Keywords to find</t>
  </si>
  <si>
    <t>Journal</t>
  </si>
  <si>
    <t>Research Method</t>
  </si>
  <si>
    <t>Research Type</t>
  </si>
  <si>
    <t>Comment</t>
  </si>
  <si>
    <t>Info Value Chain</t>
  </si>
  <si>
    <t>Research Methods</t>
  </si>
  <si>
    <t>Survey</t>
  </si>
  <si>
    <t>Experiment</t>
  </si>
  <si>
    <t>Data Analysis</t>
  </si>
  <si>
    <t>Case Study</t>
  </si>
  <si>
    <t>Interview</t>
  </si>
  <si>
    <t>Observation</t>
  </si>
  <si>
    <t>Qualitative</t>
  </si>
  <si>
    <t>Quantitative</t>
  </si>
  <si>
    <t>Data</t>
  </si>
  <si>
    <t>Information</t>
  </si>
  <si>
    <t>Knowledge</t>
  </si>
  <si>
    <t>Decisions</t>
  </si>
  <si>
    <t>Actions</t>
  </si>
  <si>
    <t>Overspanning</t>
  </si>
  <si>
    <t>Other</t>
  </si>
  <si>
    <t>Han.2016</t>
  </si>
  <si>
    <t>http://www.redi-bw.de/db/ebsco.php/search.ebscohost.com/login.aspx%3fdirect%3dtrue%26db%3dbuh%26AN%3d119473814%26site%3dehost-live</t>
  </si>
  <si>
    <t>Business Source Premier (via EBSCOhost)</t>
  </si>
  <si>
    <t>MIS Quarterly</t>
  </si>
  <si>
    <t>Requirement</t>
  </si>
  <si>
    <t>Application used</t>
  </si>
  <si>
    <t>Lukyanenko.2019</t>
  </si>
  <si>
    <t>MIS Quarterly DB</t>
  </si>
  <si>
    <t>&lt;previous literature search&gt;</t>
  </si>
  <si>
    <t>https://misq.umn.edu/expecting-the-unexpected-effects-of-data-collection-design-choices-on-the-quality-of-crowdsourced-user-generated-content.html</t>
  </si>
  <si>
    <t>http://www.redi-bw.de/db/ebsco.php/search.ebscohost.com/login.aspx%3fdirect%3dtrue%26db%3dbuh%26AN%3d136245825%26site%3dehost-live</t>
  </si>
  <si>
    <t>Elgendry.2016</t>
  </si>
  <si>
    <t>https://www.sciencedirect.com/science/article/pii/S1877050916324206</t>
  </si>
  <si>
    <t>Google Scholar</t>
  </si>
  <si>
    <t>Procedia Computer Science</t>
  </si>
  <si>
    <t>Hier könnte man als Requirement rausnehmen welche Daten gesammelt wurden</t>
  </si>
  <si>
    <t>Li.2015</t>
  </si>
  <si>
    <t>data analytics AND experiment</t>
  </si>
  <si>
    <t>IEEE Network</t>
  </si>
  <si>
    <t>http://www.redi-bw.de/db/ebsco.php/search.ebscohost.com/login.aspx%3fdirect%3dtrue%26db%3dbuh%26AN%3d110255805%26site%3dehost-live</t>
  </si>
  <si>
    <t>https://primo-49man.hosted.exlibrisgroup.com/primo-explore/openurl?ID=doi:10.1109%2FMNET.2015.7293305&amp;=&amp;=&amp;=&amp;=&amp;=&amp;=&amp;=&amp;=&amp;=&amp;=&amp;=&amp;=&amp;=&amp;=&amp;=&amp;=&amp;=&amp;=&amp;=&amp;genre=article&amp;atitle=Bigprovision:%20a%20provisioning%20framework%20for%20big%20data%20analytics.&amp;title=IEEE%20Network&amp;issn=08908044&amp;isbn=&amp;volume=29&amp;issue=5&amp;date=20150901&amp;aulast=Li,%20Huan&amp;spage=50&amp;pages=50-56&amp;sid=EBSCO:Business%20Source%20Premier:110255805&amp;vid=MAN_UB&amp;institution=MAN&amp;url_ctx_val=&amp;url_ctx_fmt=null&amp;isSerivcesPage=true</t>
  </si>
  <si>
    <t>http://www.redi-bw.de/db/ebsco.php/search.ebscohost.com/login.aspx%3fdirect%3dtrue%26db%3dbuh%26AN%3d161657382%26site%3dehost-live</t>
  </si>
  <si>
    <t>Gute Quelle das Unternehmen Big Data noch nicht richtig nutzen</t>
  </si>
  <si>
    <t>Journal of Information Technology</t>
  </si>
  <si>
    <t>data analytics</t>
  </si>
  <si>
    <t>http://www.redi-bw.de/db/ebsco.php/search.ebscohost.com/login.aspx%3fdirect%3dtrue%26db%3dbuh%26AN%3d142414964%26site%3dehost-live</t>
  </si>
  <si>
    <t>Haben eine Anwendung gebaut und diese bewerten lassen über Fragebogen… Experiment/Survey/Observation?</t>
  </si>
  <si>
    <t>http://www.redi-bw.de/db/ebsco.php/search.ebscohost.com/login.aspx%3fdirect%3dtrue%26db%3dbuh%26AN%3d134358922%26site%3dehost-live</t>
  </si>
  <si>
    <t>Ltifi.2019</t>
  </si>
  <si>
    <t>Czekster.2018</t>
  </si>
  <si>
    <t>Entwickeln eine Anwendnung zur Unterstützung des Decision Making Prozess! Wichtige Quelle!</t>
  </si>
  <si>
    <t>http://www.redi-bw.de/db/ebsco.php/search.ebscohost.com/login.aspx%3fdirect%3dtrue%26db%3dbuh%26AN%3d129947685%26site%3dehost-live</t>
  </si>
  <si>
    <t>Song.2018</t>
  </si>
  <si>
    <t>Information &amp; Management</t>
  </si>
  <si>
    <t>Betrachtet eine B2C Platform und wie Data Analytics hier drauf mehrwert bring. Richtig gute Quelle für den Fakt das Unternehmen Data Analytics noch nihct richtig einsetzen</t>
  </si>
  <si>
    <t>http://www.redi-bw.de/db/ebsco.php/search.ebscohost.com/login.aspx%3fdirect%3dtrue%26db%3dbuh%26AN%3d141111669%26site%3dehost-live</t>
  </si>
  <si>
    <t>Demoulin.2018</t>
  </si>
  <si>
    <t xml:space="preserve">Analysieren die Acceptance von Text-Mining System. Genau das was meine ursprüngliche Seminararbeit als Literaturlücke identifiziert hat. </t>
  </si>
  <si>
    <t>Monajami.2023</t>
  </si>
  <si>
    <t>not found</t>
  </si>
  <si>
    <t>http://www.redi-bw.de/db/ebsco.php/search.ebscohost.com/login.aspx%3fdirect%3dtrue%26db%3dbuh%26AN%3d158696973%26site%3dehost-live</t>
  </si>
  <si>
    <t>Untersucht wie der Decision Making Prozess beinflusst wird. Quelle kann dazu verwendet um für die Requirements herauszufinden, welche Art von Problemen untersucht werden müssten</t>
  </si>
  <si>
    <t>Decision Support Systems</t>
  </si>
  <si>
    <t>Chen.2022</t>
  </si>
  <si>
    <t>https://www.sciencedirect.com/science/article/pii/S0167923622000161</t>
  </si>
  <si>
    <t>http://www.redi-bw.de/db/ebsco.php/search.ebscohost.com/login.aspx%3fdirect%3dtrue%26db%3dbuh%26AN%3d124740239%26site%3dehost-live</t>
  </si>
  <si>
    <t>Ist über den effektiven Einsatz von Data Analytics, einzelne Punkte aus dieser Survey könnten verwendet werden um Rückschl+sse auf das Artefakt zu ziehen</t>
  </si>
  <si>
    <t>https://www.sciencedirect.com/science/article/pii/S0167923617301161</t>
  </si>
  <si>
    <t xml:space="preserve"> Ghasemaghaei.2017</t>
  </si>
  <si>
    <t>http://www.redi-bw.de/db/ebsco.php/search.ebscohost.com/login.aspx%3fdirect%3dtrue%26db%3dbuh%26AN%3d146073560%26site%3dehost-live</t>
  </si>
  <si>
    <t>https://www.sciencedirect.com/science/article/pii/S0167923620301378</t>
  </si>
  <si>
    <t>Kumarjha.2020</t>
  </si>
  <si>
    <t>Untersuchen den Einfluss von Data Analytics durch mehrere Field Studies -&gt; perfekt um zu schauen wie diese verbessert werden könnten</t>
  </si>
  <si>
    <t>http://www.redi-bw.de/db/ebsco.php/search.ebscohost.com/login.aspx%3fdirect%3dtrue%26db%3dbuh%26AN%3d123778917%26site%3dehost-live</t>
  </si>
  <si>
    <t>https://www.sciencedirect.com/science/article/pii/S0167923617300829</t>
  </si>
  <si>
    <t>Ryder.2017</t>
  </si>
  <si>
    <t>Haben ein Exerpiment mit fahrern gemacht ob Frühwarnsystem helfen. Also perfekte Use Case</t>
  </si>
  <si>
    <t>http://www.redi-bw.de/db/ebsco.php/search.ebscohost.com/login.aspx%3fdirect%3dtrue%26db%3dbuh%26AN%3d92650635%26site%3dehost-live</t>
  </si>
  <si>
    <t>https://www.sciencedirect.com/science/article/pii/S0167923613001759</t>
  </si>
  <si>
    <t>Tang.2013</t>
  </si>
  <si>
    <t>Arbeiten ein Framework aus und testen dieses durch Experimente</t>
  </si>
  <si>
    <t>http://www.redi-bw.de/db/ebsco.php/search.ebscohost.com/login.aspx%3fdirect%3dtrue%26db%3dbuh%26AN%3d32072998%26site%3dehost-live</t>
  </si>
  <si>
    <t>https://www.sciencedirect.com/science/article/pii/S0167923607000309</t>
  </si>
  <si>
    <t>Chakraborty.2008</t>
  </si>
  <si>
    <t>Untersuchen wie der Kongitive Style einer Person ihre Warnehmung der Anwendung aufnimmt</t>
  </si>
  <si>
    <t>http://www.redi-bw.de/db/ebsco.php/search.ebscohost.com/login.aspx%3fdirect%3dtrue%26db%3dbuh%26AN%3d35324915%26site%3dehost-live</t>
  </si>
  <si>
    <t>https://www.sciencedirect.com/science/article/pii/S0167923608001176</t>
  </si>
  <si>
    <t>Weichou.2008</t>
  </si>
  <si>
    <t>Untersuchen wieso ERP Systme nciht so gerne verwendet werden -&gt; eines der resultate: Customizing ist nicht gut</t>
  </si>
  <si>
    <t>http://www.redi-bw.de/db/ebsco.php/search.ebscohost.com/login.aspx%3fdirect%3dtrue%26db%3dbuh%26AN%3d35324904%26site%3dehost-live</t>
  </si>
  <si>
    <t>https://www.sciencedirect.com/science/article/pii/S0167923608000791</t>
  </si>
  <si>
    <t>Russell.2008</t>
  </si>
  <si>
    <t>Schlagen eine technische Methode zur Verbesserung der Decision Making vor und testen diese Anhand von Experimenten</t>
  </si>
  <si>
    <t>http://www.redi-bw.de/db/ebsco.php/search.ebscohost.com/login.aspx%3fdirect%3dtrue%26db%3dbuh%26AN%3d143055754%26site%3dehost-live</t>
  </si>
  <si>
    <t>https://pubsonline.informs.org/doi/epdf/10.1287/mnsc.2019.3284</t>
  </si>
  <si>
    <t>Management Science</t>
  </si>
  <si>
    <t>Untersuchen wie das Präsentieren von Daten Einfluss auf deren Wahrnehmung hat, anhand von Experimenten. Also perfekt</t>
  </si>
  <si>
    <t>Spiller.2020</t>
  </si>
  <si>
    <t>http://www.redi-bw.de/db/ebsco.php/search.ebscohost.com/login.aspx%3fdirect%3dtrue%26db%3dbuh%26AN%3d70354132%26site%3dehost-live</t>
  </si>
  <si>
    <t>Poanhsieh.2011</t>
  </si>
  <si>
    <t>Bentzen eine Fieldstudy um ihre Theorie zu testen. Fieldstudy nah an Experiment</t>
  </si>
  <si>
    <t>http://www.redi-bw.de/db/ebsco.php/search.ebscohost.com/login.aspx%3fdirect%3dtrue%26db%3dbuh%26AN%3d43550499%26site%3dehost-live</t>
  </si>
  <si>
    <t>Inman.2009</t>
  </si>
  <si>
    <t>Journal of Marketing</t>
  </si>
  <si>
    <t>Entwickeln framework und testen dieses mithilfe von interviews</t>
  </si>
  <si>
    <t>http://www.redi-bw.de/db/ebsco.php/search.ebscohost.com/login.aspx%3fdirect%3dtrue%26db%3dbuh%26AN%3d23368371%26site%3dehost-live</t>
  </si>
  <si>
    <t>Lurie.2007</t>
  </si>
  <si>
    <t>Untersucht welchen Einfluss welche Art von Visualisierung hat. Enthält kein Experiment aber könnte eines enthalten</t>
  </si>
  <si>
    <t>http://www.redi-bw.de/db/ebsco.php/search.ebscohost.com/login.aspx%3fdirect%3dtrue%26db%3dbuh%26AN%3d148572764%26site%3dehost-live</t>
  </si>
  <si>
    <t>Shin.2020</t>
  </si>
  <si>
    <t>Erstellt Framework zur Datendarstellung und testet diese gegen Amazon entwickler, muss noch schauen ob das wirklic einem experiment entspricht oder eher einer case study</t>
  </si>
  <si>
    <t>http://www.redi-bw.de/db/ebsco.php/search.ebscohost.com/login.aspx%3fdirect%3dtrue%26db%3dbuh%26AN%3d141906419%26site%3dehost-live</t>
  </si>
  <si>
    <t>Jiang.2019</t>
  </si>
  <si>
    <t>Studie über Developer die scheinbar quantitativ über Fragebogen durchgeführt wurde</t>
  </si>
  <si>
    <t>http://www.redi-bw.de/db/ebsco.php/search.ebscohost.com/login.aspx%3fdirect%3dtrue%26db%3dbuh%26AN%3d146010363%26site%3dehost-live</t>
  </si>
  <si>
    <t>https://pubsonline.informs.org/doi/abs/10.1287/isre.2020.0921</t>
  </si>
  <si>
    <t>Lee.2020</t>
  </si>
  <si>
    <t>Information Systems Research</t>
  </si>
  <si>
    <t>Bentutzt Daten aus einer Studie die ein Experiment durchgeführt hat</t>
  </si>
  <si>
    <t>http://www.redi-bw.de/db/ebsco.php/search.ebscohost.com/login.aspx%3fdirect%3dtrue%26db%3dbuh%26AN%3d146010370%26site%3dehost-live</t>
  </si>
  <si>
    <t>https://pubsonline.informs.org/doi/abs/10.1287/isre.2020.0928</t>
  </si>
  <si>
    <t>Li.2020</t>
  </si>
  <si>
    <t>Zeigen über Analyse wie man mit Apps mehr Geld verdienen kann --&gt; hätte auch über Experiment gelöst werden können</t>
  </si>
  <si>
    <t>http://www.redi-bw.de/db/ebsco.php/search.ebscohost.com/login.aspx%3fdirect%3dtrue%26db%3dbuh%26AN%3d99537924%26site%3dehost-live</t>
  </si>
  <si>
    <t>Wright.2014</t>
  </si>
  <si>
    <t>Experiment zu Pishing Attacks</t>
  </si>
  <si>
    <t>The Accounting Review</t>
  </si>
  <si>
    <t>Journal of Accounting and Economics</t>
  </si>
  <si>
    <t>Journal of Accounting Research</t>
  </si>
  <si>
    <t>Journal of Finance</t>
  </si>
  <si>
    <t>Journal of Financial Economics</t>
  </si>
  <si>
    <t>The Review of Financial Studies</t>
  </si>
  <si>
    <t>Journal on Computing</t>
  </si>
  <si>
    <t>Journal of Consumer Research</t>
  </si>
  <si>
    <t>Journal of Marketing Research</t>
  </si>
  <si>
    <t>Marketing Science</t>
  </si>
  <si>
    <t>Operations Research</t>
  </si>
  <si>
    <t>Journal of Operations Management</t>
  </si>
  <si>
    <t>Manufacturing and Service Operations Management</t>
  </si>
  <si>
    <t>Production and Operations Management</t>
  </si>
  <si>
    <t>Academy of Management Journal</t>
  </si>
  <si>
    <t>Academy of Management Review</t>
  </si>
  <si>
    <t>Administrative Science Quarterly</t>
  </si>
  <si>
    <t>Organization Science</t>
  </si>
  <si>
    <t>Journal of International Business Studies</t>
  </si>
  <si>
    <t>Strategic Management Journal</t>
  </si>
  <si>
    <t>European Journal of Information Systems</t>
  </si>
  <si>
    <t>Information and Organization</t>
  </si>
  <si>
    <t>Information Systems Journal</t>
  </si>
  <si>
    <t>Journal of the AIS</t>
  </si>
  <si>
    <t>Journal of Strategic Information Systems</t>
  </si>
  <si>
    <t>Journal of MIS</t>
  </si>
  <si>
    <t>http://www.redi-bw.de/db/ebsco.php/search.ebscohost.com/login.aspx%3fdirect%3dtrue%26db%3dbuh%26AN%3d155186393%26site%3dehost-live</t>
  </si>
  <si>
    <t>business intelligence</t>
  </si>
  <si>
    <t>Führen eine "Studie" in einem Krankenhaus durch um zu schauen wie die Daten das Knowledge beinflussen… noch prüfen, ob es sich bei der "Studie" wirklich um ein Epxeriment  handelt aber klingt so</t>
  </si>
  <si>
    <t>Lebovitz.2022</t>
  </si>
  <si>
    <t>http://www.redi-bw.de/db/ebsco.php/search.ebscohost.com/login.aspx%3fdirect%3dtrue%26db%3dbuh%26AN%3d4435550%26site%3dehost-live</t>
  </si>
  <si>
    <t>Leidner.1995</t>
  </si>
  <si>
    <t>Führen eine Study durch könnte auch mit Experiment gelöst werden</t>
  </si>
  <si>
    <t>http://www.redi-bw.de/db/ebsco.php/search.ebscohost.com/login.aspx%3fdirect%3dtrue%26db%3dbuh%26AN%3d21766910%26site%3dehost-live</t>
  </si>
  <si>
    <t>Führen ein Modell zur Knowledge Vergabe across companies ein. Könnte auch durch Experiment untersucht werden</t>
  </si>
  <si>
    <t>Johnson.2006</t>
  </si>
  <si>
    <t>http://www.redi-bw.de/db/ebsco.php/search.ebscohost.com/login.aspx%3fdirect%3dtrue%26db%3dbuh%26AN%3d163715004%26site%3dehost-live</t>
  </si>
  <si>
    <t>Krakowski.2022</t>
  </si>
  <si>
    <t>Zeigen das es unterschiede zwischen Managern und AI entscheidungen gibt und das dafür Manager neue Skills lernne müssen. Könnte durch Experiment durchgeführt werden</t>
  </si>
  <si>
    <t>http://www.redi-bw.de/db/ebsco.php/search.ebscohost.com/login.aspx%3fdirect%3dtrue%26db%3dbuh%26AN%3d75255343%26site%3dehost-live</t>
  </si>
  <si>
    <t>ZAVADSKAS.2012</t>
  </si>
  <si>
    <t>Die erstellen ein Decision Support System. Könnte durch Experiment getestet werden</t>
  </si>
  <si>
    <t>international journal of information technology &amp; decision making</t>
  </si>
  <si>
    <t>http://www.redi-bw.de/db/ebsco.php/search.ebscohost.com/login.aspx%3fdirect%3dtrue%26db%3dbuh%26AN%3d120337391%26site%3dehost-live</t>
  </si>
  <si>
    <t>https://www.sciencedirect.com/science/article/pii/S0378720616300325?via%3Dihub</t>
  </si>
  <si>
    <t>Fink.2017</t>
  </si>
  <si>
    <t>Benutzen eine Survey um einfluss von BI zu erkennen</t>
  </si>
  <si>
    <t>http://www.redi-bw.de/db/ebsco.php/search.ebscohost.com/login.aspx%3fdirect%3dtrue%26db%3dbuh%26AN%3d85814925%26site%3dehost-live</t>
  </si>
  <si>
    <t>Jones2013</t>
  </si>
  <si>
    <t>Untersucht Business Intelligence unt welche Faktoren da reinspielen. Hätte Studie sein können</t>
  </si>
  <si>
    <t>Total</t>
  </si>
  <si>
    <t>http://www.redi-bw.de/db/ebsco.php/search.ebscohost.com/login.aspx%3fdirect%3dtrue%26db%3dbuh%26AN%3d83296025%26site%3dehost-live</t>
  </si>
  <si>
    <t>Hackney.2012</t>
  </si>
  <si>
    <t>Untersuchen den einfluss von BI auf Decision Making, könnte durch Studie gelöst werden</t>
  </si>
  <si>
    <t>http://www.redi-bw.de/db/ebsco.php/search.ebscohost.com/login.aspx%3fdirect%3dtrue%26db%3dbuh%26AN%3d16292274%26site%3dehost-live</t>
  </si>
  <si>
    <t>Abramson.2005</t>
  </si>
  <si>
    <t>Untersucht wie Manager zugriff auf BI nud decision aid haben und wie de Erfolg des Unternehmens ausmacht --&gt; häte auch über Studie durchgeführt werdn könnn!</t>
  </si>
  <si>
    <t>Total literature found</t>
  </si>
  <si>
    <t>Percentage of literature found</t>
  </si>
  <si>
    <t>http://www.redi-bw.de/db/ebsco.php/search.ebscohost.com/login.aspx%3fdirect%3dtrue%26db%3dbuh%26AN%3d160764402%26site%3dehost-live</t>
  </si>
  <si>
    <t>https://link.springer.com/article/10.1007/s10479-020-03790-7</t>
  </si>
  <si>
    <t>Bag.2022</t>
  </si>
  <si>
    <t>big data</t>
  </si>
  <si>
    <t>Researches How Barriers in Data Analytics can be overcome</t>
  </si>
  <si>
    <t>http://www.redi-bw.de/db/ebsco.php/search.ebscohost.com/login.aspx%3fdirect%3dtrue%26db%3dbuh%26AN%3d157211568%26site%3dehost-live</t>
  </si>
  <si>
    <t>Hussainbhatti.2022</t>
  </si>
  <si>
    <t>Untersuchen in Firmen und Supply Chain was Manager alles beachten müssen</t>
  </si>
  <si>
    <t>http://www.redi-bw.de/db/ebsco.php/search.ebscohost.com/login.aspx%3fdirect%3dtrue%26db%3dbuh%26AN%3d158078110%26site%3dehost-live</t>
  </si>
  <si>
    <t>Ji.2022</t>
  </si>
  <si>
    <t>Untersucht wie zwei Unternehmen Data Analytics sharen können und was dads für einen Einfluss hat, könnte auch per Experiment gelöst werden</t>
  </si>
  <si>
    <t>http://www.redi-bw.de/db/ebsco.php/search.ebscohost.com/login.aspx%3fdirect%3dtrue%26db%3dbuh%26AN%3d146294765%26site%3dehost-live</t>
  </si>
  <si>
    <t>Fossowamba.2020</t>
  </si>
  <si>
    <t>Einfluss von Big Data auf Data Analytics Culture in Company, könnte durch Epxeriment gelöst werden</t>
  </si>
  <si>
    <t>http://www.redi-bw.de/db/ebsco.php/search.ebscohost.com/login.aspx%3fdirect%3dtrue%26db%3dbuh%26AN%3d92650622%26site%3dehost-live</t>
  </si>
  <si>
    <t>Miltgen.2012</t>
  </si>
  <si>
    <t>https://www.sciencedirect.com/science/article/pii/S0167923613001267</t>
  </si>
  <si>
    <t>Experimenten wie die akzeptanz von biometrischen entschlüsselungen ist</t>
  </si>
  <si>
    <t>Ghasemaghaei.2019</t>
  </si>
  <si>
    <t>Studie darüber ob data analytics den Entscheidungsprozess verbessern --&gt; könnte Experiment sein</t>
  </si>
  <si>
    <t>http://www.redi-bw.de/db/ebsco.php/search.ebscohost.com/login.aspx%3fdirect%3dtrue%26db%3dbuh%26AN%3d135956635%26site%3dehost-live</t>
  </si>
  <si>
    <t>Kankanhalli.2015</t>
  </si>
  <si>
    <t>https://www.jstor.org/stable/26629625</t>
  </si>
  <si>
    <t>JSTOR</t>
  </si>
  <si>
    <t>Überprüfen durch Umfrage die Zufriedenheit der Teilnehmer</t>
  </si>
  <si>
    <r>
      <t xml:space="preserve">Search Phrase: </t>
    </r>
    <r>
      <rPr>
        <b/>
        <sz val="11"/>
        <color theme="0"/>
        <rFont val="Calibri"/>
        <family val="2"/>
        <scheme val="minor"/>
      </rPr>
      <t>Data Analytics</t>
    </r>
    <r>
      <rPr>
        <sz val="11"/>
        <color theme="0"/>
        <rFont val="Calibri"/>
        <family val="2"/>
        <scheme val="minor"/>
      </rPr>
      <t xml:space="preserve"> (36,028) 47</t>
    </r>
  </si>
  <si>
    <r>
      <t xml:space="preserve">Search Phrase: </t>
    </r>
    <r>
      <rPr>
        <b/>
        <sz val="11"/>
        <color theme="0"/>
        <rFont val="Calibri"/>
        <family val="2"/>
        <scheme val="minor"/>
      </rPr>
      <t>Business Intelligence</t>
    </r>
    <r>
      <rPr>
        <sz val="11"/>
        <color theme="0"/>
        <rFont val="Calibri"/>
        <family val="2"/>
        <scheme val="minor"/>
      </rPr>
      <t xml:space="preserve"> (12,694) 57</t>
    </r>
  </si>
  <si>
    <r>
      <t xml:space="preserve">Search Phrase: </t>
    </r>
    <r>
      <rPr>
        <b/>
        <sz val="11"/>
        <color theme="0"/>
        <rFont val="Calibri"/>
        <family val="2"/>
        <scheme val="minor"/>
      </rPr>
      <t>big data</t>
    </r>
    <r>
      <rPr>
        <sz val="11"/>
        <color theme="0"/>
        <rFont val="Calibri"/>
        <family val="2"/>
        <scheme val="minor"/>
      </rPr>
      <t xml:space="preserve"> (39,062) 57</t>
    </r>
  </si>
  <si>
    <t>Academic Journals in Business Source Premier (via EBSCOhost)</t>
  </si>
  <si>
    <t>AIS Electronic Library</t>
  </si>
  <si>
    <r>
      <t xml:space="preserve">Search Phrase: </t>
    </r>
    <r>
      <rPr>
        <b/>
        <sz val="11"/>
        <color theme="0"/>
        <rFont val="Calibri"/>
        <family val="2"/>
        <scheme val="minor"/>
      </rPr>
      <t>Data Analytics</t>
    </r>
    <r>
      <rPr>
        <sz val="11"/>
        <color theme="0"/>
        <rFont val="Calibri"/>
        <family val="2"/>
        <scheme val="minor"/>
      </rPr>
      <t xml:space="preserve"> (1,622) 67</t>
    </r>
  </si>
  <si>
    <r>
      <t>Search Phrase:</t>
    </r>
    <r>
      <rPr>
        <b/>
        <sz val="11"/>
        <color theme="0"/>
        <rFont val="Calibri"/>
        <family val="2"/>
        <scheme val="minor"/>
      </rPr>
      <t xml:space="preserve"> Business Intelligence</t>
    </r>
    <r>
      <rPr>
        <sz val="11"/>
        <color theme="0"/>
        <rFont val="Calibri"/>
        <family val="2"/>
        <scheme val="minor"/>
      </rPr>
      <t xml:space="preserve"> (1,352) 67</t>
    </r>
  </si>
  <si>
    <r>
      <t>Search Phrase:</t>
    </r>
    <r>
      <rPr>
        <b/>
        <sz val="11"/>
        <color theme="0"/>
        <rFont val="Calibri"/>
        <family val="2"/>
        <scheme val="minor"/>
      </rPr>
      <t xml:space="preserve"> big data</t>
    </r>
    <r>
      <rPr>
        <sz val="11"/>
        <color theme="0"/>
        <rFont val="Calibri"/>
        <family val="2"/>
        <scheme val="minor"/>
      </rPr>
      <t xml:space="preserve"> (1233)</t>
    </r>
  </si>
  <si>
    <r>
      <t xml:space="preserve">Search Phrase: </t>
    </r>
    <r>
      <rPr>
        <b/>
        <sz val="11"/>
        <color theme="0"/>
        <rFont val="Calibri"/>
        <family val="2"/>
        <scheme val="minor"/>
      </rPr>
      <t>Data Analytics</t>
    </r>
    <r>
      <rPr>
        <sz val="11"/>
        <color theme="0"/>
        <rFont val="Calibri"/>
        <family val="2"/>
        <scheme val="minor"/>
      </rPr>
      <t xml:space="preserve"> (41,269e) 67</t>
    </r>
  </si>
  <si>
    <t>Lucas.1981</t>
  </si>
  <si>
    <t>Experiment mit Führungskräften zu Decision</t>
  </si>
  <si>
    <t>https://www.jstor.org/stable/2630917</t>
  </si>
  <si>
    <t>Liberatore.1995</t>
  </si>
  <si>
    <t>https://www.jstor.org/stable/2632787</t>
  </si>
  <si>
    <t>Analysieren decisions framework das sie entwickelt haben durch case studies, hätte mit experiment gemacht werden können</t>
  </si>
  <si>
    <t>Nutt.1998</t>
  </si>
  <si>
    <t>https://www.jstor.org/stable/2634692</t>
  </si>
  <si>
    <t>Analysieren daten über getroffene entscheidungen, hätte mit Experiment getestet werden können</t>
  </si>
  <si>
    <t>Sharda.1988</t>
  </si>
  <si>
    <t>Experiment zur Entscheidungsfindung!</t>
  </si>
  <si>
    <t>https://www.jstor.org/stable/2632057</t>
  </si>
  <si>
    <t>Klingebiel.2013</t>
  </si>
  <si>
    <t>https://www.jstor.org/stable/23362104</t>
  </si>
  <si>
    <t>Erstellen decision framework, könnte durch experiment getestet werden</t>
  </si>
  <si>
    <r>
      <rPr>
        <sz val="11"/>
        <color theme="0"/>
        <rFont val="Calibri"/>
        <family val="2"/>
        <scheme val="minor"/>
      </rPr>
      <t>Search Phrase:</t>
    </r>
    <r>
      <rPr>
        <b/>
        <sz val="11"/>
        <color theme="0"/>
        <rFont val="Calibri"/>
        <family val="2"/>
        <scheme val="minor"/>
      </rPr>
      <t xml:space="preserve"> Business Intelligence </t>
    </r>
    <r>
      <rPr>
        <sz val="11"/>
        <color theme="0"/>
        <rFont val="Calibri"/>
        <family val="2"/>
        <scheme val="minor"/>
      </rPr>
      <t>(145,917e) 67</t>
    </r>
  </si>
  <si>
    <r>
      <t xml:space="preserve">Search Phrase: </t>
    </r>
    <r>
      <rPr>
        <b/>
        <sz val="11"/>
        <color theme="0"/>
        <rFont val="Calibri"/>
        <family val="2"/>
        <scheme val="minor"/>
      </rPr>
      <t>big data</t>
    </r>
    <r>
      <rPr>
        <sz val="11"/>
        <color theme="0"/>
        <rFont val="Calibri"/>
        <family val="2"/>
        <scheme val="minor"/>
      </rPr>
      <t xml:space="preserve"> (316,288)</t>
    </r>
  </si>
  <si>
    <t xml:space="preserve">ACM Digital Library </t>
  </si>
  <si>
    <r>
      <t xml:space="preserve">Search Phrase: </t>
    </r>
    <r>
      <rPr>
        <b/>
        <sz val="11"/>
        <color theme="0"/>
        <rFont val="Calibri"/>
        <family val="2"/>
        <scheme val="minor"/>
      </rPr>
      <t>Data Analytics</t>
    </r>
    <r>
      <rPr>
        <sz val="11"/>
        <color theme="0"/>
        <rFont val="Calibri"/>
        <family val="2"/>
        <scheme val="minor"/>
      </rPr>
      <t xml:space="preserve"> 67</t>
    </r>
  </si>
  <si>
    <r>
      <t>Search Phrase:</t>
    </r>
    <r>
      <rPr>
        <b/>
        <sz val="11"/>
        <color theme="0"/>
        <rFont val="Calibri"/>
        <family val="2"/>
        <scheme val="minor"/>
      </rPr>
      <t xml:space="preserve"> Business Intelligence</t>
    </r>
    <r>
      <rPr>
        <sz val="11"/>
        <color theme="0"/>
        <rFont val="Calibri"/>
        <family val="2"/>
        <scheme val="minor"/>
      </rPr>
      <t xml:space="preserve"> 67</t>
    </r>
  </si>
  <si>
    <r>
      <t>Search Phrase:</t>
    </r>
    <r>
      <rPr>
        <b/>
        <sz val="11"/>
        <color theme="0"/>
        <rFont val="Calibri"/>
        <family val="2"/>
        <scheme val="minor"/>
      </rPr>
      <t xml:space="preserve"> big data</t>
    </r>
    <r>
      <rPr>
        <sz val="11"/>
        <color theme="0"/>
        <rFont val="Calibri"/>
        <family val="2"/>
        <scheme val="minor"/>
      </rPr>
      <t xml:space="preserve"> 67</t>
    </r>
  </si>
  <si>
    <r>
      <t xml:space="preserve">Search Phrase: </t>
    </r>
    <r>
      <rPr>
        <b/>
        <sz val="11"/>
        <color theme="0"/>
        <rFont val="Calibri"/>
        <family val="2"/>
        <scheme val="minor"/>
      </rPr>
      <t>Data Analytics</t>
    </r>
    <r>
      <rPr>
        <sz val="11"/>
        <color theme="0"/>
        <rFont val="Calibri"/>
        <family val="2"/>
        <scheme val="minor"/>
      </rPr>
      <t xml:space="preserve">  67</t>
    </r>
  </si>
  <si>
    <t xml:space="preserve">IEEE Xplore / Electronic Library </t>
  </si>
  <si>
    <t>https://www.proquest.com/scholarly-journals/modeling-online-browsing-path-analysis-using/docview/212288093/se-2?accountid=14570</t>
  </si>
  <si>
    <t>Montgomery.2004</t>
  </si>
  <si>
    <t>ProQuest</t>
  </si>
  <si>
    <t>Zeigen über Clickstream Data wie gewisse Dinge sind, hätte auch durch Experiment geacht werden können</t>
  </si>
  <si>
    <t>ProQuest (Search doesn't work)</t>
  </si>
  <si>
    <t>EconBiz</t>
  </si>
  <si>
    <t>Total number of literature =</t>
  </si>
  <si>
    <t>Total number of literature found =</t>
  </si>
  <si>
    <t>ERCIS - European Research Center for Information Systems</t>
  </si>
  <si>
    <t>http://hdl.handle.net/10419/156084</t>
  </si>
  <si>
    <t>https://www.econbiz.de/Record/technology-selection-for-big-data-and-analytical-applications-lehmann-denis/10011615632</t>
  </si>
  <si>
    <t>Lehmann.2016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</si>
</sst>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theme="0"/>
      <name val="Calibri"/>
      <family val="2"/>
      <scheme val="minor"/>
    </font>
  </fonts>
  <fills count="3">
    <fill>
      <patternFill patternType="none"/>
    </fill>
    <fill>
      <patternFill patternType="gray125"/>
    </fill>
    <fill>
      <patternFill patternType="solid">
        <fgColor theme="1"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ck">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ck">
        <color indexed="64"/>
      </right>
      <top style="thin">
        <color indexed="64"/>
      </top>
      <bottom style="thin">
        <color indexed="64"/>
      </bottom>
      <diagonal/>
    </border>
    <border>
      <left/>
      <right style="thin">
        <color indexed="64"/>
      </right>
      <top style="thin">
        <color indexed="64"/>
      </top>
      <bottom style="thick">
        <color indexed="64"/>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0" fillId="0" borderId="1" xfId="0" applyBorder="1"/>
    <xf numFmtId="0" fontId="0" fillId="0" borderId="7" xfId="0" applyBorder="1"/>
    <xf numFmtId="0" fontId="0" fillId="0" borderId="8" xfId="0" applyBorder="1"/>
    <xf numFmtId="0" fontId="0" fillId="0" borderId="10" xfId="0" applyBorder="1"/>
    <xf numFmtId="0" fontId="2" fillId="0" borderId="0" xfId="0" applyFont="1"/>
    <xf numFmtId="0" fontId="1" fillId="2" borderId="2" xfId="0" applyFont="1" applyFill="1" applyBorder="1"/>
    <xf numFmtId="0" fontId="1" fillId="2" borderId="3" xfId="0" applyFont="1" applyFill="1" applyBorder="1"/>
    <xf numFmtId="0" fontId="1" fillId="2" borderId="6" xfId="0" applyFont="1" applyFill="1" applyBorder="1"/>
    <xf numFmtId="0" fontId="1" fillId="2" borderId="5" xfId="0" applyFont="1" applyFill="1" applyBorder="1"/>
    <xf numFmtId="0" fontId="1" fillId="2" borderId="9" xfId="0" applyFont="1" applyFill="1" applyBorder="1"/>
    <xf numFmtId="0" fontId="0" fillId="0" borderId="4" xfId="0" applyBorder="1" applyAlignment="1">
      <alignment horizontal="center"/>
    </xf>
    <xf numFmtId="0" fontId="1" fillId="2" borderId="1" xfId="0" applyFont="1" applyFill="1" applyBorder="1"/>
    <xf numFmtId="0" fontId="1" fillId="2" borderId="11" xfId="0" applyFont="1" applyFill="1" applyBorder="1"/>
    <xf numFmtId="0" fontId="0" fillId="0" borderId="11" xfId="0" applyBorder="1"/>
    <xf numFmtId="0" fontId="3" fillId="0" borderId="1" xfId="1" applyBorder="1"/>
    <xf numFmtId="0" fontId="0" fillId="0" borderId="1" xfId="0" applyBorder="1" applyAlignment="1">
      <alignment horizontal="center"/>
    </xf>
    <xf numFmtId="0" fontId="1" fillId="2" borderId="1" xfId="0" applyFont="1" applyFill="1" applyBorder="1" applyAlignment="1">
      <alignment vertical="top" wrapText="1"/>
    </xf>
    <xf numFmtId="0" fontId="0" fillId="0" borderId="0" xfId="0" applyAlignment="1">
      <alignment vertical="top" wrapText="1"/>
    </xf>
    <xf numFmtId="0" fontId="2" fillId="0" borderId="1" xfId="0" applyFont="1"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1" fillId="2" borderId="1" xfId="0" applyFont="1" applyFill="1" applyBorder="1" applyAlignment="1">
      <alignment horizontal="center"/>
    </xf>
    <xf numFmtId="0" fontId="4" fillId="2" borderId="1" xfId="0" applyFont="1" applyFill="1" applyBorder="1" applyAlignment="1">
      <alignment vertical="top" wrapText="1"/>
    </xf>
    <xf numFmtId="0" fontId="1" fillId="2" borderId="11" xfId="0" applyFont="1" applyFill="1"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2" fillId="0" borderId="11" xfId="0" applyFont="1" applyBorder="1" applyAlignment="1">
      <alignment horizontal="center"/>
    </xf>
    <xf numFmtId="0" fontId="1" fillId="2" borderId="10" xfId="0" applyFont="1" applyFill="1" applyBorder="1" applyAlignment="1">
      <alignment horizontal="center"/>
    </xf>
    <xf numFmtId="0" fontId="4" fillId="2" borderId="10" xfId="0" applyFont="1" applyFill="1" applyBorder="1" applyAlignment="1">
      <alignment vertical="top" wrapText="1"/>
    </xf>
    <xf numFmtId="0" fontId="0" fillId="0" borderId="10"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2" fillId="0" borderId="10" xfId="0" applyFont="1" applyBorder="1" applyAlignment="1">
      <alignment horizontal="center"/>
    </xf>
    <xf numFmtId="0" fontId="1" fillId="2" borderId="10" xfId="0" applyFont="1" applyFill="1" applyBorder="1" applyAlignment="1">
      <alignment vertical="top" wrapText="1"/>
    </xf>
    <xf numFmtId="0" fontId="0" fillId="0" borderId="15" xfId="0" applyBorder="1"/>
    <xf numFmtId="0" fontId="4" fillId="2" borderId="11" xfId="0" applyFont="1" applyFill="1" applyBorder="1" applyAlignment="1">
      <alignment vertical="top" wrapText="1"/>
    </xf>
    <xf numFmtId="0" fontId="1" fillId="2" borderId="10" xfId="0" applyFont="1" applyFill="1"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2" fillId="0" borderId="19" xfId="0" applyFont="1" applyBorder="1" applyAlignment="1">
      <alignment horizontal="center"/>
    </xf>
    <xf numFmtId="0" fontId="4" fillId="2" borderId="10" xfId="0" applyFont="1" applyFill="1" applyBorder="1"/>
    <xf numFmtId="0" fontId="4" fillId="2" borderId="14" xfId="0" applyFont="1" applyFill="1" applyBorder="1"/>
    <xf numFmtId="0" fontId="4" fillId="2" borderId="15"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edi-bw.de/db/ebsco.php/search.ebscohost.com/login.aspx%3fdirect%3dtrue%26db%3dbuh%26AN%3d134358922%26site%3dehost-live" TargetMode="External"/><Relationship Id="rId7" Type="http://schemas.openxmlformats.org/officeDocument/2006/relationships/printerSettings" Target="../printerSettings/printerSettings1.bin"/><Relationship Id="rId2" Type="http://schemas.openxmlformats.org/officeDocument/2006/relationships/hyperlink" Target="http://www.redi-bw.de/db/ebsco.php/search.ebscohost.com/login.aspx%3fdirect%3dtrue%26db%3dbuh%26AN%3d161657382%26site%3dehost-live" TargetMode="External"/><Relationship Id="rId1" Type="http://schemas.openxmlformats.org/officeDocument/2006/relationships/hyperlink" Target="http://www.redi-bw.de/db/ebsco.php/search.ebscohost.com/login.aspx%3fdirect%3dtrue%26db%3dbuh%26AN%3d119473814%26site%3dehost-live" TargetMode="External"/><Relationship Id="rId6" Type="http://schemas.openxmlformats.org/officeDocument/2006/relationships/hyperlink" Target="https://www.proquest.com/scholarly-journals/modeling-online-browsing-path-analysis-using/docview/212288093/se-2?accountid=14570" TargetMode="External"/><Relationship Id="rId5" Type="http://schemas.openxmlformats.org/officeDocument/2006/relationships/hyperlink" Target="http://www.redi-bw.de/db/ebsco.php/search.ebscohost.com/login.aspx%3fdirect%3dtrue%26db%3dbuh%26AN%3d141111669%26site%3dehost-live" TargetMode="External"/><Relationship Id="rId4" Type="http://schemas.openxmlformats.org/officeDocument/2006/relationships/hyperlink" Target="http://www.redi-bw.de/db/ebsco.php/search.ebscohost.com/login.aspx%3fdirect%3dtrue%26db%3dbuh%26AN%3d129947685%26site%3dehost-liv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F3DE3-77DC-46DB-8666-BD962AB47223}">
  <dimension ref="A1:M539"/>
  <sheetViews>
    <sheetView tabSelected="1" workbookViewId="0">
      <pane ySplit="1" topLeftCell="A2" activePane="bottomLeft" state="frozen"/>
      <selection pane="bottomLeft" activeCell="G14" sqref="G14"/>
    </sheetView>
  </sheetViews>
  <sheetFormatPr defaultRowHeight="14.4" x14ac:dyDescent="0.3"/>
  <cols>
    <col min="1" max="1" width="7.5546875" style="11" bestFit="1" customWidth="1"/>
    <col min="2" max="2" width="4.21875" style="1" bestFit="1" customWidth="1"/>
    <col min="3" max="3" width="9.33203125" style="1" bestFit="1" customWidth="1"/>
    <col min="4" max="4" width="18.109375" style="1" bestFit="1" customWidth="1"/>
    <col min="5" max="5" width="16.6640625" style="1" customWidth="1"/>
    <col min="6" max="6" width="26.44140625" style="1" bestFit="1" customWidth="1"/>
    <col min="7" max="7" width="34.33203125" style="2" bestFit="1" customWidth="1"/>
    <col min="8" max="8" width="15.44140625" style="3" bestFit="1" customWidth="1"/>
    <col min="9" max="9" width="12.77734375" style="1" bestFit="1" customWidth="1"/>
    <col min="10" max="10" width="14.44140625" style="1" bestFit="1" customWidth="1"/>
    <col min="11" max="11" width="11.88671875" style="14" bestFit="1" customWidth="1"/>
    <col min="12" max="12" width="15.109375" style="1" bestFit="1" customWidth="1"/>
    <col min="13" max="13" width="9.33203125" style="4" bestFit="1" customWidth="1"/>
  </cols>
  <sheetData>
    <row r="1" spans="1:13" x14ac:dyDescent="0.3">
      <c r="A1" s="6" t="s">
        <v>0</v>
      </c>
      <c r="B1" s="7" t="s">
        <v>1</v>
      </c>
      <c r="C1" s="7" t="s">
        <v>2</v>
      </c>
      <c r="D1" s="7" t="s">
        <v>3</v>
      </c>
      <c r="E1" s="7" t="s">
        <v>4</v>
      </c>
      <c r="F1" s="7" t="s">
        <v>5</v>
      </c>
      <c r="G1" s="8" t="s">
        <v>6</v>
      </c>
      <c r="H1" s="9" t="s">
        <v>7</v>
      </c>
      <c r="I1" s="7" t="s">
        <v>8</v>
      </c>
      <c r="J1" s="7" t="s">
        <v>10</v>
      </c>
      <c r="K1" s="13" t="s">
        <v>31</v>
      </c>
      <c r="L1" s="12" t="s">
        <v>32</v>
      </c>
      <c r="M1" s="10" t="s">
        <v>9</v>
      </c>
    </row>
    <row r="2" spans="1:13" x14ac:dyDescent="0.3">
      <c r="A2" s="11">
        <v>1</v>
      </c>
      <c r="B2" s="15" t="s">
        <v>28</v>
      </c>
      <c r="C2" s="1" t="s">
        <v>28</v>
      </c>
      <c r="D2" s="1" t="s">
        <v>27</v>
      </c>
      <c r="E2" s="1" t="s">
        <v>29</v>
      </c>
      <c r="F2" s="1" t="s">
        <v>51</v>
      </c>
      <c r="G2" s="2" t="s">
        <v>30</v>
      </c>
      <c r="H2" s="3" t="s">
        <v>14</v>
      </c>
      <c r="I2" s="1" t="str">
        <f t="shared" ref="I2:I27" si="0">IF(H2="","",IF(H2="Survey","Quantitative","Qualitative"))</f>
        <v>Qualitative</v>
      </c>
      <c r="J2" s="1" t="s">
        <v>20</v>
      </c>
      <c r="M2" s="4" t="s">
        <v>42</v>
      </c>
    </row>
    <row r="3" spans="1:13" x14ac:dyDescent="0.3">
      <c r="A3" s="11">
        <v>2</v>
      </c>
      <c r="B3" s="1" t="s">
        <v>36</v>
      </c>
      <c r="C3" s="1" t="s">
        <v>37</v>
      </c>
      <c r="D3" s="1" t="s">
        <v>33</v>
      </c>
      <c r="E3" s="1" t="s">
        <v>34</v>
      </c>
      <c r="F3" s="1" t="s">
        <v>35</v>
      </c>
      <c r="G3" s="2" t="s">
        <v>30</v>
      </c>
      <c r="H3" s="3" t="s">
        <v>13</v>
      </c>
      <c r="I3" s="1" t="str">
        <f t="shared" si="0"/>
        <v>Qualitative</v>
      </c>
      <c r="J3" s="1" t="s">
        <v>21</v>
      </c>
    </row>
    <row r="4" spans="1:13" x14ac:dyDescent="0.3">
      <c r="A4" s="11">
        <v>3</v>
      </c>
      <c r="B4" s="1" t="s">
        <v>39</v>
      </c>
      <c r="D4" s="1" t="s">
        <v>38</v>
      </c>
      <c r="E4" s="1" t="s">
        <v>40</v>
      </c>
      <c r="F4" s="1" t="s">
        <v>35</v>
      </c>
      <c r="G4" s="2" t="s">
        <v>41</v>
      </c>
      <c r="H4" s="3" t="s">
        <v>13</v>
      </c>
      <c r="I4" s="1" t="str">
        <f t="shared" si="0"/>
        <v>Qualitative</v>
      </c>
      <c r="J4" s="1" t="s">
        <v>25</v>
      </c>
    </row>
    <row r="5" spans="1:13" x14ac:dyDescent="0.3">
      <c r="A5" s="11">
        <v>4</v>
      </c>
      <c r="B5" s="1" t="s">
        <v>46</v>
      </c>
      <c r="C5" s="1" t="s">
        <v>47</v>
      </c>
      <c r="D5" s="1" t="s">
        <v>43</v>
      </c>
      <c r="E5" s="1" t="s">
        <v>29</v>
      </c>
      <c r="F5" s="1" t="s">
        <v>44</v>
      </c>
      <c r="G5" s="2" t="s">
        <v>45</v>
      </c>
      <c r="H5" s="3" t="s">
        <v>13</v>
      </c>
      <c r="I5" s="1" t="str">
        <f t="shared" si="0"/>
        <v>Qualitative</v>
      </c>
      <c r="J5" s="1" t="s">
        <v>20</v>
      </c>
    </row>
    <row r="6" spans="1:13" x14ac:dyDescent="0.3">
      <c r="A6" s="11">
        <v>5</v>
      </c>
      <c r="B6" s="15" t="s">
        <v>48</v>
      </c>
      <c r="C6" s="1" t="s">
        <v>66</v>
      </c>
      <c r="D6" s="1" t="s">
        <v>65</v>
      </c>
      <c r="E6" s="1" t="s">
        <v>29</v>
      </c>
      <c r="F6" s="1" t="s">
        <v>51</v>
      </c>
      <c r="G6" s="2" t="s">
        <v>50</v>
      </c>
      <c r="H6" s="3" t="s">
        <v>14</v>
      </c>
      <c r="I6" s="1" t="str">
        <f t="shared" si="0"/>
        <v>Qualitative</v>
      </c>
      <c r="J6" s="1" t="s">
        <v>25</v>
      </c>
      <c r="M6" s="4" t="s">
        <v>49</v>
      </c>
    </row>
    <row r="7" spans="1:13" x14ac:dyDescent="0.3">
      <c r="A7" s="11">
        <v>6</v>
      </c>
      <c r="B7" s="1" t="s">
        <v>52</v>
      </c>
      <c r="D7" s="1" t="s">
        <v>55</v>
      </c>
      <c r="E7" s="1" t="s">
        <v>29</v>
      </c>
      <c r="F7" s="1" t="s">
        <v>51</v>
      </c>
      <c r="G7" s="2" t="s">
        <v>50</v>
      </c>
      <c r="H7" s="3" t="s">
        <v>17</v>
      </c>
      <c r="I7" s="1" t="str">
        <f t="shared" si="0"/>
        <v>Qualitative</v>
      </c>
      <c r="J7" s="1" t="s">
        <v>21</v>
      </c>
      <c r="M7" s="4" t="s">
        <v>53</v>
      </c>
    </row>
    <row r="8" spans="1:13" x14ac:dyDescent="0.3">
      <c r="A8" s="11">
        <v>7</v>
      </c>
      <c r="B8" s="15" t="s">
        <v>54</v>
      </c>
      <c r="D8" s="1" t="s">
        <v>56</v>
      </c>
      <c r="E8" s="1" t="s">
        <v>29</v>
      </c>
      <c r="F8" s="1" t="s">
        <v>51</v>
      </c>
      <c r="G8" s="2" t="s">
        <v>50</v>
      </c>
      <c r="H8" s="3" t="s">
        <v>15</v>
      </c>
      <c r="I8" s="1" t="str">
        <f t="shared" si="0"/>
        <v>Qualitative</v>
      </c>
      <c r="J8" s="1" t="s">
        <v>23</v>
      </c>
      <c r="M8" s="4" t="s">
        <v>57</v>
      </c>
    </row>
    <row r="9" spans="1:13" x14ac:dyDescent="0.3">
      <c r="A9" s="11">
        <v>8</v>
      </c>
      <c r="B9" s="15" t="s">
        <v>58</v>
      </c>
      <c r="D9" s="1" t="s">
        <v>59</v>
      </c>
      <c r="E9" s="1" t="s">
        <v>29</v>
      </c>
      <c r="F9" s="1" t="s">
        <v>51</v>
      </c>
      <c r="G9" s="2" t="s">
        <v>60</v>
      </c>
      <c r="H9" s="3" t="s">
        <v>17</v>
      </c>
      <c r="I9" s="1" t="str">
        <f t="shared" si="0"/>
        <v>Qualitative</v>
      </c>
      <c r="J9" s="1" t="s">
        <v>25</v>
      </c>
      <c r="M9" s="4" t="s">
        <v>61</v>
      </c>
    </row>
    <row r="10" spans="1:13" x14ac:dyDescent="0.3">
      <c r="A10" s="11">
        <v>9</v>
      </c>
      <c r="B10" s="15" t="s">
        <v>62</v>
      </c>
      <c r="D10" s="1" t="s">
        <v>63</v>
      </c>
      <c r="E10" s="1" t="s">
        <v>29</v>
      </c>
      <c r="F10" s="1" t="s">
        <v>51</v>
      </c>
      <c r="G10" s="2" t="s">
        <v>60</v>
      </c>
      <c r="H10" s="3" t="s">
        <v>15</v>
      </c>
      <c r="I10" s="1" t="str">
        <f t="shared" si="0"/>
        <v>Qualitative</v>
      </c>
      <c r="J10" s="1" t="s">
        <v>23</v>
      </c>
      <c r="M10" s="4" t="s">
        <v>64</v>
      </c>
    </row>
    <row r="11" spans="1:13" x14ac:dyDescent="0.3">
      <c r="A11" s="11">
        <v>10</v>
      </c>
      <c r="B11" s="1" t="s">
        <v>67</v>
      </c>
      <c r="C11" s="1" t="s">
        <v>71</v>
      </c>
      <c r="D11" s="1" t="s">
        <v>70</v>
      </c>
      <c r="E11" s="1" t="s">
        <v>29</v>
      </c>
      <c r="F11" s="1" t="s">
        <v>51</v>
      </c>
      <c r="G11" s="2" t="s">
        <v>69</v>
      </c>
      <c r="H11" s="3" t="s">
        <v>12</v>
      </c>
      <c r="I11" s="1" t="str">
        <f t="shared" si="0"/>
        <v>Quantitative</v>
      </c>
      <c r="J11" s="1" t="s">
        <v>23</v>
      </c>
      <c r="M11" s="4" t="s">
        <v>68</v>
      </c>
    </row>
    <row r="12" spans="1:13" x14ac:dyDescent="0.3">
      <c r="A12" s="11">
        <v>11</v>
      </c>
      <c r="B12" s="1" t="s">
        <v>72</v>
      </c>
      <c r="C12" s="1" t="s">
        <v>74</v>
      </c>
      <c r="D12" s="1" t="s">
        <v>75</v>
      </c>
      <c r="E12" s="1" t="s">
        <v>29</v>
      </c>
      <c r="F12" s="1" t="s">
        <v>51</v>
      </c>
      <c r="G12" s="2" t="s">
        <v>69</v>
      </c>
      <c r="H12" s="3" t="s">
        <v>12</v>
      </c>
      <c r="I12" s="1" t="str">
        <f t="shared" si="0"/>
        <v>Quantitative</v>
      </c>
      <c r="J12" s="1" t="s">
        <v>24</v>
      </c>
      <c r="M12" s="4" t="s">
        <v>73</v>
      </c>
    </row>
    <row r="13" spans="1:13" x14ac:dyDescent="0.3">
      <c r="A13" s="11">
        <v>12</v>
      </c>
      <c r="B13" s="1" t="s">
        <v>76</v>
      </c>
      <c r="C13" s="1" t="s">
        <v>77</v>
      </c>
      <c r="D13" s="1" t="s">
        <v>78</v>
      </c>
      <c r="E13" s="1" t="s">
        <v>29</v>
      </c>
      <c r="F13" s="1" t="s">
        <v>51</v>
      </c>
      <c r="G13" s="2" t="s">
        <v>69</v>
      </c>
      <c r="H13" s="3" t="s">
        <v>12</v>
      </c>
      <c r="I13" s="1" t="str">
        <f t="shared" si="0"/>
        <v>Quantitative</v>
      </c>
      <c r="J13" s="1" t="s">
        <v>23</v>
      </c>
      <c r="M13" s="4" t="s">
        <v>79</v>
      </c>
    </row>
    <row r="14" spans="1:13" x14ac:dyDescent="0.3">
      <c r="A14" s="11">
        <v>13</v>
      </c>
      <c r="B14" s="1" t="s">
        <v>80</v>
      </c>
      <c r="C14" s="1" t="s">
        <v>81</v>
      </c>
      <c r="D14" s="1" t="s">
        <v>82</v>
      </c>
      <c r="E14" s="1" t="s">
        <v>29</v>
      </c>
      <c r="F14" s="1" t="s">
        <v>51</v>
      </c>
      <c r="G14" s="2" t="s">
        <v>69</v>
      </c>
      <c r="H14" s="3" t="s">
        <v>13</v>
      </c>
      <c r="I14" s="1" t="str">
        <f t="shared" si="0"/>
        <v>Qualitative</v>
      </c>
      <c r="J14" s="1" t="s">
        <v>23</v>
      </c>
      <c r="M14" s="4" t="s">
        <v>83</v>
      </c>
    </row>
    <row r="15" spans="1:13" x14ac:dyDescent="0.3">
      <c r="A15" s="11">
        <v>14</v>
      </c>
      <c r="B15" s="1" t="s">
        <v>84</v>
      </c>
      <c r="C15" s="1" t="s">
        <v>85</v>
      </c>
      <c r="D15" s="1" t="s">
        <v>86</v>
      </c>
      <c r="E15" s="1" t="s">
        <v>29</v>
      </c>
      <c r="F15" s="1" t="s">
        <v>51</v>
      </c>
      <c r="G15" s="2" t="s">
        <v>69</v>
      </c>
      <c r="H15" s="3" t="s">
        <v>13</v>
      </c>
      <c r="I15" s="1" t="str">
        <f t="shared" si="0"/>
        <v>Qualitative</v>
      </c>
      <c r="J15" s="1" t="s">
        <v>21</v>
      </c>
      <c r="M15" s="4" t="s">
        <v>87</v>
      </c>
    </row>
    <row r="16" spans="1:13" x14ac:dyDescent="0.3">
      <c r="A16" s="11">
        <v>15</v>
      </c>
      <c r="B16" s="1" t="s">
        <v>88</v>
      </c>
      <c r="C16" s="1" t="s">
        <v>89</v>
      </c>
      <c r="D16" s="1" t="s">
        <v>90</v>
      </c>
      <c r="E16" s="1" t="s">
        <v>29</v>
      </c>
      <c r="F16" s="1" t="s">
        <v>51</v>
      </c>
      <c r="G16" s="2" t="s">
        <v>69</v>
      </c>
      <c r="H16" s="3" t="s">
        <v>15</v>
      </c>
      <c r="I16" s="1" t="str">
        <f t="shared" si="0"/>
        <v>Qualitative</v>
      </c>
      <c r="J16" s="1" t="s">
        <v>23</v>
      </c>
      <c r="M16" s="4" t="s">
        <v>91</v>
      </c>
    </row>
    <row r="17" spans="1:13" x14ac:dyDescent="0.3">
      <c r="A17" s="11">
        <v>16</v>
      </c>
      <c r="B17" s="1" t="s">
        <v>92</v>
      </c>
      <c r="C17" s="1" t="s">
        <v>93</v>
      </c>
      <c r="D17" s="1" t="s">
        <v>94</v>
      </c>
      <c r="E17" s="1" t="s">
        <v>29</v>
      </c>
      <c r="F17" s="1" t="s">
        <v>51</v>
      </c>
      <c r="G17" s="2" t="s">
        <v>69</v>
      </c>
      <c r="H17" s="3" t="s">
        <v>12</v>
      </c>
      <c r="I17" s="1" t="str">
        <f t="shared" si="0"/>
        <v>Quantitative</v>
      </c>
      <c r="J17" s="1" t="s">
        <v>26</v>
      </c>
      <c r="M17" s="4" t="s">
        <v>95</v>
      </c>
    </row>
    <row r="18" spans="1:13" x14ac:dyDescent="0.3">
      <c r="A18" s="11">
        <v>17</v>
      </c>
      <c r="B18" s="1" t="s">
        <v>96</v>
      </c>
      <c r="C18" s="1" t="s">
        <v>97</v>
      </c>
      <c r="D18" s="1" t="s">
        <v>98</v>
      </c>
      <c r="E18" s="1" t="s">
        <v>29</v>
      </c>
      <c r="F18" s="1" t="s">
        <v>51</v>
      </c>
      <c r="G18" s="2" t="s">
        <v>69</v>
      </c>
      <c r="H18" s="3" t="s">
        <v>13</v>
      </c>
      <c r="I18" s="1" t="str">
        <f t="shared" si="0"/>
        <v>Qualitative</v>
      </c>
      <c r="J18" s="1" t="s">
        <v>23</v>
      </c>
      <c r="M18" s="4" t="s">
        <v>99</v>
      </c>
    </row>
    <row r="19" spans="1:13" x14ac:dyDescent="0.3">
      <c r="A19" s="11">
        <v>18</v>
      </c>
      <c r="B19" s="1" t="s">
        <v>100</v>
      </c>
      <c r="C19" s="1" t="s">
        <v>101</v>
      </c>
      <c r="D19" s="1" t="s">
        <v>104</v>
      </c>
      <c r="E19" s="1" t="s">
        <v>29</v>
      </c>
      <c r="F19" s="1" t="s">
        <v>51</v>
      </c>
      <c r="G19" s="2" t="s">
        <v>102</v>
      </c>
      <c r="H19" s="3" t="s">
        <v>13</v>
      </c>
      <c r="I19" s="1" t="str">
        <f t="shared" si="0"/>
        <v>Qualitative</v>
      </c>
      <c r="J19" s="1" t="s">
        <v>22</v>
      </c>
      <c r="M19" s="4" t="s">
        <v>103</v>
      </c>
    </row>
    <row r="20" spans="1:13" x14ac:dyDescent="0.3">
      <c r="A20" s="11">
        <v>19</v>
      </c>
      <c r="B20" s="1" t="s">
        <v>105</v>
      </c>
      <c r="D20" s="1" t="s">
        <v>106</v>
      </c>
      <c r="E20" s="1" t="s">
        <v>29</v>
      </c>
      <c r="F20" s="1" t="s">
        <v>51</v>
      </c>
      <c r="G20" s="2" t="s">
        <v>102</v>
      </c>
      <c r="H20" s="3" t="s">
        <v>14</v>
      </c>
      <c r="I20" s="1" t="str">
        <f t="shared" si="0"/>
        <v>Qualitative</v>
      </c>
      <c r="J20" s="1" t="s">
        <v>26</v>
      </c>
      <c r="M20" s="4" t="s">
        <v>107</v>
      </c>
    </row>
    <row r="21" spans="1:13" x14ac:dyDescent="0.3">
      <c r="A21" s="11">
        <v>20</v>
      </c>
      <c r="B21" s="1" t="s">
        <v>108</v>
      </c>
      <c r="D21" s="1" t="s">
        <v>109</v>
      </c>
      <c r="E21" s="1" t="s">
        <v>29</v>
      </c>
      <c r="F21" s="1" t="s">
        <v>51</v>
      </c>
      <c r="G21" s="2" t="s">
        <v>110</v>
      </c>
      <c r="H21" s="3" t="s">
        <v>16</v>
      </c>
      <c r="I21" s="1" t="str">
        <f t="shared" si="0"/>
        <v>Qualitative</v>
      </c>
      <c r="J21" s="1" t="s">
        <v>23</v>
      </c>
      <c r="M21" s="4" t="s">
        <v>111</v>
      </c>
    </row>
    <row r="22" spans="1:13" x14ac:dyDescent="0.3">
      <c r="A22" s="11">
        <v>21</v>
      </c>
      <c r="B22" s="1" t="s">
        <v>112</v>
      </c>
      <c r="D22" s="1" t="s">
        <v>113</v>
      </c>
      <c r="E22" s="1" t="s">
        <v>29</v>
      </c>
      <c r="F22" s="1" t="s">
        <v>51</v>
      </c>
      <c r="G22" s="2" t="s">
        <v>110</v>
      </c>
      <c r="H22" s="3" t="s">
        <v>15</v>
      </c>
      <c r="I22" s="1" t="str">
        <f t="shared" si="0"/>
        <v>Qualitative</v>
      </c>
      <c r="J22" s="1" t="s">
        <v>23</v>
      </c>
      <c r="M22" s="4" t="s">
        <v>114</v>
      </c>
    </row>
    <row r="23" spans="1:13" x14ac:dyDescent="0.3">
      <c r="A23" s="11">
        <v>22</v>
      </c>
      <c r="B23" s="1" t="s">
        <v>115</v>
      </c>
      <c r="D23" s="1" t="s">
        <v>116</v>
      </c>
      <c r="E23" s="1" t="s">
        <v>29</v>
      </c>
      <c r="F23" s="1" t="s">
        <v>51</v>
      </c>
      <c r="G23" s="2" t="s">
        <v>30</v>
      </c>
      <c r="H23" s="3" t="s">
        <v>13</v>
      </c>
      <c r="I23" s="1" t="str">
        <f t="shared" si="0"/>
        <v>Qualitative</v>
      </c>
      <c r="J23" s="1" t="s">
        <v>22</v>
      </c>
      <c r="M23" s="4" t="s">
        <v>117</v>
      </c>
    </row>
    <row r="24" spans="1:13" x14ac:dyDescent="0.3">
      <c r="A24" s="11">
        <v>23</v>
      </c>
      <c r="B24" s="1" t="s">
        <v>118</v>
      </c>
      <c r="D24" s="1" t="s">
        <v>119</v>
      </c>
      <c r="E24" s="1" t="s">
        <v>29</v>
      </c>
      <c r="F24" s="1" t="s">
        <v>51</v>
      </c>
      <c r="G24" s="2" t="s">
        <v>30</v>
      </c>
      <c r="H24" s="3" t="s">
        <v>14</v>
      </c>
      <c r="I24" s="1" t="str">
        <f t="shared" si="0"/>
        <v>Qualitative</v>
      </c>
      <c r="J24" s="1" t="s">
        <v>26</v>
      </c>
      <c r="M24" s="4" t="s">
        <v>120</v>
      </c>
    </row>
    <row r="25" spans="1:13" x14ac:dyDescent="0.3">
      <c r="A25" s="11">
        <v>24</v>
      </c>
      <c r="B25" s="1" t="s">
        <v>121</v>
      </c>
      <c r="C25" s="1" t="s">
        <v>122</v>
      </c>
      <c r="D25" s="1" t="s">
        <v>123</v>
      </c>
      <c r="E25" s="1" t="s">
        <v>29</v>
      </c>
      <c r="F25" s="1" t="s">
        <v>51</v>
      </c>
      <c r="G25" s="2" t="s">
        <v>124</v>
      </c>
      <c r="H25" s="3" t="s">
        <v>13</v>
      </c>
      <c r="I25" s="1" t="str">
        <f t="shared" si="0"/>
        <v>Qualitative</v>
      </c>
      <c r="J25" s="1" t="s">
        <v>26</v>
      </c>
      <c r="M25" s="4" t="s">
        <v>125</v>
      </c>
    </row>
    <row r="26" spans="1:13" x14ac:dyDescent="0.3">
      <c r="A26" s="11">
        <v>25</v>
      </c>
      <c r="B26" s="1" t="s">
        <v>126</v>
      </c>
      <c r="C26" s="1" t="s">
        <v>127</v>
      </c>
      <c r="D26" s="1" t="s">
        <v>128</v>
      </c>
      <c r="E26" s="1" t="s">
        <v>29</v>
      </c>
      <c r="F26" s="1" t="s">
        <v>51</v>
      </c>
      <c r="G26" s="2" t="s">
        <v>124</v>
      </c>
      <c r="H26" s="3" t="s">
        <v>14</v>
      </c>
      <c r="I26" s="1" t="str">
        <f t="shared" si="0"/>
        <v>Qualitative</v>
      </c>
      <c r="J26" s="1" t="s">
        <v>26</v>
      </c>
      <c r="M26" s="4" t="s">
        <v>129</v>
      </c>
    </row>
    <row r="27" spans="1:13" x14ac:dyDescent="0.3">
      <c r="A27" s="11">
        <v>26</v>
      </c>
      <c r="B27" s="1" t="s">
        <v>130</v>
      </c>
      <c r="D27" s="1" t="s">
        <v>131</v>
      </c>
      <c r="E27" s="1" t="s">
        <v>29</v>
      </c>
      <c r="F27" s="1" t="s">
        <v>51</v>
      </c>
      <c r="G27" s="2" t="s">
        <v>124</v>
      </c>
      <c r="H27" s="3" t="s">
        <v>13</v>
      </c>
      <c r="I27" s="1" t="str">
        <f t="shared" si="0"/>
        <v>Qualitative</v>
      </c>
      <c r="J27" s="1" t="s">
        <v>26</v>
      </c>
      <c r="M27" s="4" t="s">
        <v>132</v>
      </c>
    </row>
    <row r="28" spans="1:13" x14ac:dyDescent="0.3">
      <c r="A28" s="11">
        <v>27</v>
      </c>
      <c r="B28" s="1" t="s">
        <v>159</v>
      </c>
      <c r="D28" s="1" t="s">
        <v>162</v>
      </c>
      <c r="E28" s="1" t="s">
        <v>29</v>
      </c>
      <c r="F28" s="1" t="s">
        <v>160</v>
      </c>
      <c r="G28" s="2" t="s">
        <v>150</v>
      </c>
      <c r="H28" s="3" t="s">
        <v>13</v>
      </c>
      <c r="I28" s="1" t="str">
        <f t="shared" ref="I28:I91" si="1">IF(H28="","",IF(H28="Survey","Quantitative","Qualitative"))</f>
        <v>Qualitative</v>
      </c>
      <c r="J28" s="1" t="s">
        <v>23</v>
      </c>
      <c r="M28" s="4" t="s">
        <v>161</v>
      </c>
    </row>
    <row r="29" spans="1:13" x14ac:dyDescent="0.3">
      <c r="A29" s="11">
        <v>28</v>
      </c>
      <c r="B29" s="1" t="s">
        <v>163</v>
      </c>
      <c r="D29" t="s">
        <v>164</v>
      </c>
      <c r="E29" s="1" t="s">
        <v>29</v>
      </c>
      <c r="F29" s="1" t="s">
        <v>160</v>
      </c>
      <c r="G29" s="2" t="s">
        <v>150</v>
      </c>
      <c r="H29" s="3" t="s">
        <v>12</v>
      </c>
      <c r="I29" s="1" t="str">
        <f t="shared" si="1"/>
        <v>Quantitative</v>
      </c>
      <c r="J29" s="1" t="s">
        <v>23</v>
      </c>
      <c r="M29" s="4" t="s">
        <v>165</v>
      </c>
    </row>
    <row r="30" spans="1:13" x14ac:dyDescent="0.3">
      <c r="A30" s="11">
        <v>29</v>
      </c>
      <c r="B30" s="1" t="s">
        <v>166</v>
      </c>
      <c r="D30" s="1" t="s">
        <v>168</v>
      </c>
      <c r="E30" s="1" t="s">
        <v>29</v>
      </c>
      <c r="F30" s="1" t="s">
        <v>160</v>
      </c>
      <c r="G30" t="s">
        <v>151</v>
      </c>
      <c r="H30" s="3" t="s">
        <v>15</v>
      </c>
      <c r="I30" s="1" t="str">
        <f t="shared" si="1"/>
        <v>Qualitative</v>
      </c>
      <c r="J30" s="1" t="s">
        <v>22</v>
      </c>
      <c r="M30" s="4" t="s">
        <v>167</v>
      </c>
    </row>
    <row r="31" spans="1:13" x14ac:dyDescent="0.3">
      <c r="A31" s="11">
        <v>30</v>
      </c>
      <c r="B31" s="1" t="s">
        <v>169</v>
      </c>
      <c r="D31" s="1" t="s">
        <v>170</v>
      </c>
      <c r="E31" s="1" t="s">
        <v>29</v>
      </c>
      <c r="F31" s="1" t="s">
        <v>160</v>
      </c>
      <c r="G31" s="2" t="s">
        <v>152</v>
      </c>
      <c r="H31" s="3" t="s">
        <v>15</v>
      </c>
      <c r="I31" s="1" t="str">
        <f t="shared" si="1"/>
        <v>Qualitative</v>
      </c>
      <c r="J31" s="1" t="s">
        <v>23</v>
      </c>
      <c r="M31" s="4" t="s">
        <v>171</v>
      </c>
    </row>
    <row r="32" spans="1:13" x14ac:dyDescent="0.3">
      <c r="A32" s="11">
        <v>31</v>
      </c>
      <c r="B32" s="1" t="s">
        <v>172</v>
      </c>
      <c r="D32" s="1" t="s">
        <v>173</v>
      </c>
      <c r="E32" s="1" t="s">
        <v>29</v>
      </c>
      <c r="F32" s="1" t="s">
        <v>160</v>
      </c>
      <c r="G32" t="s">
        <v>175</v>
      </c>
      <c r="H32" s="3" t="s">
        <v>15</v>
      </c>
      <c r="I32" s="1" t="str">
        <f t="shared" si="1"/>
        <v>Qualitative</v>
      </c>
      <c r="J32" s="1" t="s">
        <v>23</v>
      </c>
      <c r="M32" s="4" t="s">
        <v>174</v>
      </c>
    </row>
    <row r="33" spans="1:13" x14ac:dyDescent="0.3">
      <c r="A33" s="11">
        <v>32</v>
      </c>
      <c r="B33" s="1" t="s">
        <v>176</v>
      </c>
      <c r="C33" s="1" t="s">
        <v>177</v>
      </c>
      <c r="D33" s="1" t="s">
        <v>178</v>
      </c>
      <c r="E33" s="1" t="s">
        <v>29</v>
      </c>
      <c r="F33" s="1" t="s">
        <v>160</v>
      </c>
      <c r="G33" t="s">
        <v>60</v>
      </c>
      <c r="H33" s="3" t="s">
        <v>12</v>
      </c>
      <c r="I33" s="1" t="str">
        <f t="shared" si="1"/>
        <v>Quantitative</v>
      </c>
      <c r="J33" s="1" t="s">
        <v>26</v>
      </c>
      <c r="M33" s="4" t="s">
        <v>179</v>
      </c>
    </row>
    <row r="34" spans="1:13" x14ac:dyDescent="0.3">
      <c r="A34" s="11">
        <v>33</v>
      </c>
      <c r="B34" s="1" t="s">
        <v>180</v>
      </c>
      <c r="D34" s="1" t="s">
        <v>181</v>
      </c>
      <c r="E34" s="1" t="s">
        <v>29</v>
      </c>
      <c r="F34" s="1" t="s">
        <v>160</v>
      </c>
      <c r="G34" t="s">
        <v>60</v>
      </c>
      <c r="H34" s="3" t="s">
        <v>15</v>
      </c>
      <c r="I34" s="1" t="str">
        <f t="shared" si="1"/>
        <v>Qualitative</v>
      </c>
      <c r="J34" s="1" t="s">
        <v>23</v>
      </c>
      <c r="M34" s="4" t="s">
        <v>182</v>
      </c>
    </row>
    <row r="35" spans="1:13" x14ac:dyDescent="0.3">
      <c r="A35" s="11">
        <v>34</v>
      </c>
      <c r="B35" s="1" t="s">
        <v>184</v>
      </c>
      <c r="D35" s="1" t="s">
        <v>185</v>
      </c>
      <c r="E35" s="1" t="s">
        <v>29</v>
      </c>
      <c r="F35" s="1" t="s">
        <v>160</v>
      </c>
      <c r="G35" s="1" t="s">
        <v>69</v>
      </c>
      <c r="H35" s="3" t="s">
        <v>15</v>
      </c>
      <c r="I35" s="1" t="str">
        <f t="shared" si="1"/>
        <v>Qualitative</v>
      </c>
      <c r="J35" s="1" t="s">
        <v>23</v>
      </c>
      <c r="M35" s="4" t="s">
        <v>186</v>
      </c>
    </row>
    <row r="36" spans="1:13" x14ac:dyDescent="0.3">
      <c r="A36" s="11">
        <v>35</v>
      </c>
      <c r="B36" s="1" t="s">
        <v>187</v>
      </c>
      <c r="D36" t="s">
        <v>188</v>
      </c>
      <c r="E36" s="1" t="s">
        <v>29</v>
      </c>
      <c r="F36" s="1" t="s">
        <v>160</v>
      </c>
      <c r="G36" s="1" t="s">
        <v>102</v>
      </c>
      <c r="H36" s="3" t="s">
        <v>15</v>
      </c>
      <c r="I36" s="1" t="str">
        <f t="shared" si="1"/>
        <v>Qualitative</v>
      </c>
      <c r="J36" s="1" t="s">
        <v>23</v>
      </c>
      <c r="M36" s="4" t="s">
        <v>189</v>
      </c>
    </row>
    <row r="37" spans="1:13" x14ac:dyDescent="0.3">
      <c r="A37" s="11">
        <v>36</v>
      </c>
      <c r="B37" s="1" t="s">
        <v>192</v>
      </c>
      <c r="C37" s="1" t="s">
        <v>193</v>
      </c>
      <c r="D37" s="1" t="s">
        <v>194</v>
      </c>
      <c r="E37" s="1" t="s">
        <v>29</v>
      </c>
      <c r="F37" s="1" t="s">
        <v>195</v>
      </c>
      <c r="G37" s="1" t="s">
        <v>143</v>
      </c>
      <c r="H37" s="3" t="s">
        <v>15</v>
      </c>
      <c r="I37" s="1" t="str">
        <f t="shared" si="1"/>
        <v>Qualitative</v>
      </c>
      <c r="J37" s="1" t="s">
        <v>23</v>
      </c>
      <c r="M37" s="4" t="s">
        <v>196</v>
      </c>
    </row>
    <row r="38" spans="1:13" x14ac:dyDescent="0.3">
      <c r="A38" s="11">
        <v>37</v>
      </c>
      <c r="B38" s="1" t="s">
        <v>197</v>
      </c>
      <c r="D38" s="1" t="s">
        <v>198</v>
      </c>
      <c r="E38" s="1" t="s">
        <v>29</v>
      </c>
      <c r="F38" s="1" t="s">
        <v>195</v>
      </c>
      <c r="G38" s="1" t="s">
        <v>143</v>
      </c>
      <c r="H38" s="3" t="s">
        <v>12</v>
      </c>
      <c r="I38" s="1" t="str">
        <f t="shared" si="1"/>
        <v>Quantitative</v>
      </c>
      <c r="J38" s="1" t="s">
        <v>23</v>
      </c>
      <c r="M38" s="4" t="s">
        <v>199</v>
      </c>
    </row>
    <row r="39" spans="1:13" x14ac:dyDescent="0.3">
      <c r="A39" s="11">
        <v>38</v>
      </c>
      <c r="B39" s="1" t="s">
        <v>200</v>
      </c>
      <c r="D39" s="1" t="s">
        <v>201</v>
      </c>
      <c r="E39" s="1" t="s">
        <v>29</v>
      </c>
      <c r="F39" s="1" t="s">
        <v>195</v>
      </c>
      <c r="G39" s="1" t="s">
        <v>143</v>
      </c>
      <c r="H39" s="3" t="s">
        <v>15</v>
      </c>
      <c r="I39" s="1" t="str">
        <f t="shared" si="1"/>
        <v>Qualitative</v>
      </c>
      <c r="J39" s="1" t="s">
        <v>25</v>
      </c>
      <c r="M39" s="4" t="s">
        <v>202</v>
      </c>
    </row>
    <row r="40" spans="1:13" x14ac:dyDescent="0.3">
      <c r="A40" s="11">
        <v>39</v>
      </c>
      <c r="B40" s="1" t="s">
        <v>203</v>
      </c>
      <c r="D40" s="1" t="s">
        <v>204</v>
      </c>
      <c r="E40" s="1" t="s">
        <v>29</v>
      </c>
      <c r="F40" s="1" t="s">
        <v>195</v>
      </c>
      <c r="G40" s="1" t="s">
        <v>143</v>
      </c>
      <c r="H40" s="3" t="s">
        <v>15</v>
      </c>
      <c r="I40" s="1" t="str">
        <f t="shared" si="1"/>
        <v>Qualitative</v>
      </c>
      <c r="J40" s="1" t="s">
        <v>26</v>
      </c>
      <c r="M40" s="4" t="s">
        <v>205</v>
      </c>
    </row>
    <row r="41" spans="1:13" x14ac:dyDescent="0.3">
      <c r="A41" s="11">
        <v>40</v>
      </c>
      <c r="B41" s="1" t="s">
        <v>206</v>
      </c>
      <c r="C41" s="1" t="s">
        <v>208</v>
      </c>
      <c r="D41" s="1" t="s">
        <v>207</v>
      </c>
      <c r="E41" s="1" t="s">
        <v>29</v>
      </c>
      <c r="F41" s="1" t="s">
        <v>195</v>
      </c>
      <c r="G41" s="1" t="s">
        <v>69</v>
      </c>
      <c r="H41" s="3" t="s">
        <v>13</v>
      </c>
      <c r="I41" s="1" t="str">
        <f t="shared" si="1"/>
        <v>Qualitative</v>
      </c>
      <c r="J41" s="1" t="s">
        <v>26</v>
      </c>
      <c r="M41" s="4" t="s">
        <v>209</v>
      </c>
    </row>
    <row r="42" spans="1:13" x14ac:dyDescent="0.3">
      <c r="A42" s="11">
        <v>41</v>
      </c>
      <c r="B42" s="1" t="s">
        <v>212</v>
      </c>
      <c r="D42" s="1" t="s">
        <v>210</v>
      </c>
      <c r="E42" s="1" t="s">
        <v>29</v>
      </c>
      <c r="F42" s="1" t="s">
        <v>195</v>
      </c>
      <c r="G42" s="1" t="s">
        <v>69</v>
      </c>
      <c r="H42" s="3" t="s">
        <v>15</v>
      </c>
      <c r="I42" s="1" t="str">
        <f t="shared" si="1"/>
        <v>Qualitative</v>
      </c>
      <c r="J42" s="1" t="s">
        <v>23</v>
      </c>
      <c r="M42" s="4" t="s">
        <v>211</v>
      </c>
    </row>
    <row r="43" spans="1:13" x14ac:dyDescent="0.3">
      <c r="A43" s="11">
        <v>42</v>
      </c>
      <c r="B43" s="1" t="s">
        <v>214</v>
      </c>
      <c r="D43" s="1" t="s">
        <v>213</v>
      </c>
      <c r="E43" s="1" t="s">
        <v>215</v>
      </c>
      <c r="F43" s="1" t="s">
        <v>51</v>
      </c>
      <c r="G43" s="2" t="s">
        <v>30</v>
      </c>
      <c r="H43" s="3" t="s">
        <v>12</v>
      </c>
      <c r="I43" s="1" t="str">
        <f t="shared" si="1"/>
        <v>Quantitative</v>
      </c>
      <c r="J43" s="1" t="s">
        <v>26</v>
      </c>
      <c r="M43" s="4" t="s">
        <v>216</v>
      </c>
    </row>
    <row r="44" spans="1:13" x14ac:dyDescent="0.3">
      <c r="A44" s="11">
        <v>43</v>
      </c>
      <c r="B44" s="1" t="s">
        <v>228</v>
      </c>
      <c r="D44" s="1" t="s">
        <v>226</v>
      </c>
      <c r="E44" s="1" t="s">
        <v>215</v>
      </c>
      <c r="F44" s="1" t="s">
        <v>51</v>
      </c>
      <c r="G44" s="4" t="s">
        <v>102</v>
      </c>
      <c r="H44" s="3" t="s">
        <v>13</v>
      </c>
      <c r="I44" s="1" t="str">
        <f t="shared" si="1"/>
        <v>Qualitative</v>
      </c>
      <c r="J44" s="1" t="s">
        <v>23</v>
      </c>
      <c r="M44" s="4" t="s">
        <v>227</v>
      </c>
    </row>
    <row r="45" spans="1:13" x14ac:dyDescent="0.3">
      <c r="A45" s="11">
        <v>44</v>
      </c>
      <c r="B45" s="1" t="s">
        <v>230</v>
      </c>
      <c r="D45" s="1" t="s">
        <v>229</v>
      </c>
      <c r="E45" s="1" t="s">
        <v>215</v>
      </c>
      <c r="F45" s="1" t="s">
        <v>51</v>
      </c>
      <c r="G45" s="4" t="s">
        <v>102</v>
      </c>
      <c r="H45" s="3" t="s">
        <v>15</v>
      </c>
      <c r="I45" s="1" t="str">
        <f t="shared" si="1"/>
        <v>Qualitative</v>
      </c>
      <c r="J45" s="1" t="s">
        <v>23</v>
      </c>
      <c r="M45" s="4" t="s">
        <v>231</v>
      </c>
    </row>
    <row r="46" spans="1:13" x14ac:dyDescent="0.3">
      <c r="A46" s="11">
        <v>45</v>
      </c>
      <c r="B46" s="1" t="s">
        <v>233</v>
      </c>
      <c r="D46" s="1" t="s">
        <v>232</v>
      </c>
      <c r="E46" s="1" t="s">
        <v>215</v>
      </c>
      <c r="F46" s="1" t="s">
        <v>51</v>
      </c>
      <c r="G46" s="4" t="s">
        <v>102</v>
      </c>
      <c r="H46" s="3" t="s">
        <v>14</v>
      </c>
      <c r="I46" s="1" t="str">
        <f t="shared" si="1"/>
        <v>Qualitative</v>
      </c>
      <c r="J46" s="1" t="s">
        <v>23</v>
      </c>
      <c r="M46" s="4" t="s">
        <v>234</v>
      </c>
    </row>
    <row r="47" spans="1:13" x14ac:dyDescent="0.3">
      <c r="A47" s="11">
        <v>46</v>
      </c>
      <c r="B47" s="1" t="s">
        <v>237</v>
      </c>
      <c r="D47" s="1" t="s">
        <v>235</v>
      </c>
      <c r="E47" s="1" t="s">
        <v>215</v>
      </c>
      <c r="F47" s="1" t="s">
        <v>51</v>
      </c>
      <c r="G47" s="4" t="s">
        <v>102</v>
      </c>
      <c r="H47" s="3" t="s">
        <v>13</v>
      </c>
      <c r="I47" s="1" t="str">
        <f t="shared" si="1"/>
        <v>Qualitative</v>
      </c>
      <c r="J47" s="1" t="s">
        <v>23</v>
      </c>
      <c r="M47" s="4" t="s">
        <v>236</v>
      </c>
    </row>
    <row r="48" spans="1:13" x14ac:dyDescent="0.3">
      <c r="A48" s="11">
        <v>47</v>
      </c>
      <c r="B48" s="1" t="s">
        <v>239</v>
      </c>
      <c r="D48" s="1" t="s">
        <v>238</v>
      </c>
      <c r="E48" s="1" t="s">
        <v>215</v>
      </c>
      <c r="F48" s="1" t="s">
        <v>51</v>
      </c>
      <c r="G48" s="4" t="s">
        <v>150</v>
      </c>
      <c r="H48" s="3" t="s">
        <v>15</v>
      </c>
      <c r="I48" s="1" t="str">
        <f t="shared" si="1"/>
        <v>Qualitative</v>
      </c>
      <c r="J48" s="1" t="s">
        <v>23</v>
      </c>
      <c r="M48" s="4" t="s">
        <v>240</v>
      </c>
    </row>
    <row r="49" spans="1:13" x14ac:dyDescent="0.3">
      <c r="A49" s="11">
        <v>48</v>
      </c>
      <c r="B49" s="15" t="s">
        <v>249</v>
      </c>
      <c r="D49" s="1" t="s">
        <v>250</v>
      </c>
      <c r="E49" s="1" t="s">
        <v>251</v>
      </c>
      <c r="F49" s="1" t="s">
        <v>51</v>
      </c>
      <c r="G49" s="4" t="s">
        <v>142</v>
      </c>
      <c r="H49" s="3" t="s">
        <v>14</v>
      </c>
      <c r="I49" s="1" t="str">
        <f t="shared" si="1"/>
        <v>Qualitative</v>
      </c>
      <c r="J49" s="1" t="s">
        <v>26</v>
      </c>
      <c r="M49" s="4" t="s">
        <v>252</v>
      </c>
    </row>
    <row r="50" spans="1:13" x14ac:dyDescent="0.3">
      <c r="A50" s="11">
        <v>49</v>
      </c>
      <c r="B50" s="1" t="s">
        <v>259</v>
      </c>
      <c r="C50" s="1" t="s">
        <v>258</v>
      </c>
      <c r="D50" s="1" t="s">
        <v>260</v>
      </c>
      <c r="E50" s="1" t="s">
        <v>254</v>
      </c>
      <c r="F50" s="1" t="s">
        <v>51</v>
      </c>
      <c r="G50" s="2" t="s">
        <v>257</v>
      </c>
      <c r="I50" s="1" t="str">
        <f t="shared" si="1"/>
        <v/>
      </c>
    </row>
    <row r="51" spans="1:13" x14ac:dyDescent="0.3">
      <c r="I51" s="1" t="str">
        <f t="shared" si="1"/>
        <v/>
      </c>
    </row>
    <row r="52" spans="1:13" x14ac:dyDescent="0.3">
      <c r="I52" s="1" t="str">
        <f t="shared" si="1"/>
        <v/>
      </c>
    </row>
    <row r="53" spans="1:13" x14ac:dyDescent="0.3">
      <c r="I53" s="1" t="str">
        <f t="shared" si="1"/>
        <v/>
      </c>
    </row>
    <row r="54" spans="1:13" x14ac:dyDescent="0.3">
      <c r="I54" s="1" t="str">
        <f t="shared" si="1"/>
        <v/>
      </c>
    </row>
    <row r="55" spans="1:13" x14ac:dyDescent="0.3">
      <c r="I55" s="1" t="str">
        <f t="shared" si="1"/>
        <v/>
      </c>
    </row>
    <row r="56" spans="1:13" x14ac:dyDescent="0.3">
      <c r="I56" s="1" t="str">
        <f t="shared" si="1"/>
        <v/>
      </c>
    </row>
    <row r="57" spans="1:13" x14ac:dyDescent="0.3">
      <c r="I57" s="1" t="str">
        <f t="shared" si="1"/>
        <v/>
      </c>
    </row>
    <row r="58" spans="1:13" x14ac:dyDescent="0.3">
      <c r="I58" s="1" t="str">
        <f t="shared" si="1"/>
        <v/>
      </c>
    </row>
    <row r="59" spans="1:13" x14ac:dyDescent="0.3">
      <c r="I59" s="1" t="str">
        <f t="shared" si="1"/>
        <v/>
      </c>
    </row>
    <row r="60" spans="1:13" x14ac:dyDescent="0.3">
      <c r="I60" s="1" t="str">
        <f t="shared" si="1"/>
        <v/>
      </c>
    </row>
    <row r="61" spans="1:13" x14ac:dyDescent="0.3">
      <c r="I61" s="1" t="str">
        <f t="shared" si="1"/>
        <v/>
      </c>
    </row>
    <row r="62" spans="1:13" x14ac:dyDescent="0.3">
      <c r="I62" s="1" t="str">
        <f t="shared" si="1"/>
        <v/>
      </c>
    </row>
    <row r="63" spans="1:13" x14ac:dyDescent="0.3">
      <c r="I63" s="1" t="str">
        <f t="shared" si="1"/>
        <v/>
      </c>
    </row>
    <row r="64" spans="1:13" x14ac:dyDescent="0.3">
      <c r="I64" s="1" t="str">
        <f t="shared" si="1"/>
        <v/>
      </c>
    </row>
    <row r="65" spans="9:9" x14ac:dyDescent="0.3">
      <c r="I65" s="1" t="str">
        <f t="shared" si="1"/>
        <v/>
      </c>
    </row>
    <row r="66" spans="9:9" x14ac:dyDescent="0.3">
      <c r="I66" s="1" t="str">
        <f t="shared" si="1"/>
        <v/>
      </c>
    </row>
    <row r="67" spans="9:9" x14ac:dyDescent="0.3">
      <c r="I67" s="1" t="str">
        <f t="shared" si="1"/>
        <v/>
      </c>
    </row>
    <row r="68" spans="9:9" x14ac:dyDescent="0.3">
      <c r="I68" s="1" t="str">
        <f t="shared" si="1"/>
        <v/>
      </c>
    </row>
    <row r="69" spans="9:9" x14ac:dyDescent="0.3">
      <c r="I69" s="1" t="str">
        <f t="shared" si="1"/>
        <v/>
      </c>
    </row>
    <row r="70" spans="9:9" x14ac:dyDescent="0.3">
      <c r="I70" s="1" t="str">
        <f t="shared" si="1"/>
        <v/>
      </c>
    </row>
    <row r="71" spans="9:9" x14ac:dyDescent="0.3">
      <c r="I71" s="1" t="str">
        <f t="shared" si="1"/>
        <v/>
      </c>
    </row>
    <row r="72" spans="9:9" x14ac:dyDescent="0.3">
      <c r="I72" s="1" t="str">
        <f t="shared" si="1"/>
        <v/>
      </c>
    </row>
    <row r="73" spans="9:9" x14ac:dyDescent="0.3">
      <c r="I73" s="1" t="str">
        <f t="shared" si="1"/>
        <v/>
      </c>
    </row>
    <row r="74" spans="9:9" x14ac:dyDescent="0.3">
      <c r="I74" s="1" t="str">
        <f t="shared" si="1"/>
        <v/>
      </c>
    </row>
    <row r="75" spans="9:9" x14ac:dyDescent="0.3">
      <c r="I75" s="1" t="str">
        <f t="shared" si="1"/>
        <v/>
      </c>
    </row>
    <row r="76" spans="9:9" x14ac:dyDescent="0.3">
      <c r="I76" s="1" t="str">
        <f t="shared" si="1"/>
        <v/>
      </c>
    </row>
    <row r="77" spans="9:9" x14ac:dyDescent="0.3">
      <c r="I77" s="1" t="str">
        <f t="shared" si="1"/>
        <v/>
      </c>
    </row>
    <row r="78" spans="9:9" x14ac:dyDescent="0.3">
      <c r="I78" s="1" t="str">
        <f t="shared" si="1"/>
        <v/>
      </c>
    </row>
    <row r="79" spans="9:9" x14ac:dyDescent="0.3">
      <c r="I79" s="1" t="str">
        <f t="shared" si="1"/>
        <v/>
      </c>
    </row>
    <row r="80" spans="9:9" x14ac:dyDescent="0.3">
      <c r="I80" s="1" t="str">
        <f t="shared" si="1"/>
        <v/>
      </c>
    </row>
    <row r="81" spans="9:9" x14ac:dyDescent="0.3">
      <c r="I81" s="1" t="str">
        <f t="shared" si="1"/>
        <v/>
      </c>
    </row>
    <row r="82" spans="9:9" x14ac:dyDescent="0.3">
      <c r="I82" s="1" t="str">
        <f t="shared" si="1"/>
        <v/>
      </c>
    </row>
    <row r="83" spans="9:9" x14ac:dyDescent="0.3">
      <c r="I83" s="1" t="str">
        <f t="shared" si="1"/>
        <v/>
      </c>
    </row>
    <row r="84" spans="9:9" x14ac:dyDescent="0.3">
      <c r="I84" s="1" t="str">
        <f t="shared" si="1"/>
        <v/>
      </c>
    </row>
    <row r="85" spans="9:9" x14ac:dyDescent="0.3">
      <c r="I85" s="1" t="str">
        <f t="shared" si="1"/>
        <v/>
      </c>
    </row>
    <row r="86" spans="9:9" x14ac:dyDescent="0.3">
      <c r="I86" s="1" t="str">
        <f t="shared" si="1"/>
        <v/>
      </c>
    </row>
    <row r="87" spans="9:9" x14ac:dyDescent="0.3">
      <c r="I87" s="1" t="str">
        <f t="shared" si="1"/>
        <v/>
      </c>
    </row>
    <row r="88" spans="9:9" x14ac:dyDescent="0.3">
      <c r="I88" s="1" t="str">
        <f t="shared" si="1"/>
        <v/>
      </c>
    </row>
    <row r="89" spans="9:9" x14ac:dyDescent="0.3">
      <c r="I89" s="1" t="str">
        <f t="shared" si="1"/>
        <v/>
      </c>
    </row>
    <row r="90" spans="9:9" x14ac:dyDescent="0.3">
      <c r="I90" s="1" t="str">
        <f t="shared" si="1"/>
        <v/>
      </c>
    </row>
    <row r="91" spans="9:9" x14ac:dyDescent="0.3">
      <c r="I91" s="1" t="str">
        <f t="shared" si="1"/>
        <v/>
      </c>
    </row>
    <row r="92" spans="9:9" x14ac:dyDescent="0.3">
      <c r="I92" s="1" t="str">
        <f t="shared" ref="I92:I155" si="2">IF(H92="","",IF(H92="Survey","Quantitative","Qualitative"))</f>
        <v/>
      </c>
    </row>
    <row r="93" spans="9:9" x14ac:dyDescent="0.3">
      <c r="I93" s="1" t="str">
        <f t="shared" si="2"/>
        <v/>
      </c>
    </row>
    <row r="94" spans="9:9" x14ac:dyDescent="0.3">
      <c r="I94" s="1" t="str">
        <f t="shared" si="2"/>
        <v/>
      </c>
    </row>
    <row r="95" spans="9:9" x14ac:dyDescent="0.3">
      <c r="I95" s="1" t="str">
        <f t="shared" si="2"/>
        <v/>
      </c>
    </row>
    <row r="96" spans="9:9" x14ac:dyDescent="0.3">
      <c r="I96" s="1" t="str">
        <f t="shared" si="2"/>
        <v/>
      </c>
    </row>
    <row r="97" spans="9:9" x14ac:dyDescent="0.3">
      <c r="I97" s="1" t="str">
        <f t="shared" si="2"/>
        <v/>
      </c>
    </row>
    <row r="98" spans="9:9" x14ac:dyDescent="0.3">
      <c r="I98" s="1" t="str">
        <f t="shared" si="2"/>
        <v/>
      </c>
    </row>
    <row r="99" spans="9:9" x14ac:dyDescent="0.3">
      <c r="I99" s="1" t="str">
        <f t="shared" si="2"/>
        <v/>
      </c>
    </row>
    <row r="100" spans="9:9" x14ac:dyDescent="0.3">
      <c r="I100" s="1" t="str">
        <f t="shared" si="2"/>
        <v/>
      </c>
    </row>
    <row r="101" spans="9:9" x14ac:dyDescent="0.3">
      <c r="I101" s="1" t="str">
        <f t="shared" si="2"/>
        <v/>
      </c>
    </row>
    <row r="102" spans="9:9" x14ac:dyDescent="0.3">
      <c r="I102" s="1" t="str">
        <f t="shared" si="2"/>
        <v/>
      </c>
    </row>
    <row r="103" spans="9:9" x14ac:dyDescent="0.3">
      <c r="I103" s="1" t="str">
        <f t="shared" si="2"/>
        <v/>
      </c>
    </row>
    <row r="104" spans="9:9" x14ac:dyDescent="0.3">
      <c r="I104" s="1" t="str">
        <f t="shared" si="2"/>
        <v/>
      </c>
    </row>
    <row r="105" spans="9:9" x14ac:dyDescent="0.3">
      <c r="I105" s="1" t="str">
        <f t="shared" si="2"/>
        <v/>
      </c>
    </row>
    <row r="106" spans="9:9" x14ac:dyDescent="0.3">
      <c r="I106" s="1" t="str">
        <f t="shared" si="2"/>
        <v/>
      </c>
    </row>
    <row r="107" spans="9:9" x14ac:dyDescent="0.3">
      <c r="I107" s="1" t="str">
        <f t="shared" si="2"/>
        <v/>
      </c>
    </row>
    <row r="108" spans="9:9" x14ac:dyDescent="0.3">
      <c r="I108" s="1" t="str">
        <f t="shared" si="2"/>
        <v/>
      </c>
    </row>
    <row r="109" spans="9:9" x14ac:dyDescent="0.3">
      <c r="I109" s="1" t="str">
        <f t="shared" si="2"/>
        <v/>
      </c>
    </row>
    <row r="110" spans="9:9" x14ac:dyDescent="0.3">
      <c r="I110" s="1" t="str">
        <f t="shared" si="2"/>
        <v/>
      </c>
    </row>
    <row r="111" spans="9:9" x14ac:dyDescent="0.3">
      <c r="I111" s="1" t="str">
        <f t="shared" si="2"/>
        <v/>
      </c>
    </row>
    <row r="112" spans="9:9" x14ac:dyDescent="0.3">
      <c r="I112" s="1" t="str">
        <f t="shared" si="2"/>
        <v/>
      </c>
    </row>
    <row r="113" spans="9:9" x14ac:dyDescent="0.3">
      <c r="I113" s="1" t="str">
        <f t="shared" si="2"/>
        <v/>
      </c>
    </row>
    <row r="114" spans="9:9" x14ac:dyDescent="0.3">
      <c r="I114" s="1" t="str">
        <f t="shared" si="2"/>
        <v/>
      </c>
    </row>
    <row r="115" spans="9:9" x14ac:dyDescent="0.3">
      <c r="I115" s="1" t="str">
        <f t="shared" si="2"/>
        <v/>
      </c>
    </row>
    <row r="116" spans="9:9" x14ac:dyDescent="0.3">
      <c r="I116" s="1" t="str">
        <f t="shared" si="2"/>
        <v/>
      </c>
    </row>
    <row r="117" spans="9:9" x14ac:dyDescent="0.3">
      <c r="I117" s="1" t="str">
        <f t="shared" si="2"/>
        <v/>
      </c>
    </row>
    <row r="118" spans="9:9" x14ac:dyDescent="0.3">
      <c r="I118" s="1" t="str">
        <f t="shared" si="2"/>
        <v/>
      </c>
    </row>
    <row r="119" spans="9:9" x14ac:dyDescent="0.3">
      <c r="I119" s="1" t="str">
        <f t="shared" si="2"/>
        <v/>
      </c>
    </row>
    <row r="120" spans="9:9" x14ac:dyDescent="0.3">
      <c r="I120" s="1" t="str">
        <f t="shared" si="2"/>
        <v/>
      </c>
    </row>
    <row r="121" spans="9:9" x14ac:dyDescent="0.3">
      <c r="I121" s="1" t="str">
        <f t="shared" si="2"/>
        <v/>
      </c>
    </row>
    <row r="122" spans="9:9" x14ac:dyDescent="0.3">
      <c r="I122" s="1" t="str">
        <f t="shared" si="2"/>
        <v/>
      </c>
    </row>
    <row r="123" spans="9:9" x14ac:dyDescent="0.3">
      <c r="I123" s="1" t="str">
        <f t="shared" si="2"/>
        <v/>
      </c>
    </row>
    <row r="124" spans="9:9" x14ac:dyDescent="0.3">
      <c r="I124" s="1" t="str">
        <f t="shared" si="2"/>
        <v/>
      </c>
    </row>
    <row r="125" spans="9:9" x14ac:dyDescent="0.3">
      <c r="I125" s="1" t="str">
        <f t="shared" si="2"/>
        <v/>
      </c>
    </row>
    <row r="126" spans="9:9" x14ac:dyDescent="0.3">
      <c r="I126" s="1" t="str">
        <f t="shared" si="2"/>
        <v/>
      </c>
    </row>
    <row r="127" spans="9:9" x14ac:dyDescent="0.3">
      <c r="I127" s="1" t="str">
        <f t="shared" si="2"/>
        <v/>
      </c>
    </row>
    <row r="128" spans="9:9" x14ac:dyDescent="0.3">
      <c r="I128" s="1" t="str">
        <f t="shared" si="2"/>
        <v/>
      </c>
    </row>
    <row r="129" spans="9:9" x14ac:dyDescent="0.3">
      <c r="I129" s="1" t="str">
        <f t="shared" si="2"/>
        <v/>
      </c>
    </row>
    <row r="130" spans="9:9" x14ac:dyDescent="0.3">
      <c r="I130" s="1" t="str">
        <f t="shared" si="2"/>
        <v/>
      </c>
    </row>
    <row r="131" spans="9:9" x14ac:dyDescent="0.3">
      <c r="I131" s="1" t="str">
        <f t="shared" si="2"/>
        <v/>
      </c>
    </row>
    <row r="132" spans="9:9" x14ac:dyDescent="0.3">
      <c r="I132" s="1" t="str">
        <f t="shared" si="2"/>
        <v/>
      </c>
    </row>
    <row r="133" spans="9:9" x14ac:dyDescent="0.3">
      <c r="I133" s="1" t="str">
        <f t="shared" si="2"/>
        <v/>
      </c>
    </row>
    <row r="134" spans="9:9" x14ac:dyDescent="0.3">
      <c r="I134" s="1" t="str">
        <f t="shared" si="2"/>
        <v/>
      </c>
    </row>
    <row r="135" spans="9:9" x14ac:dyDescent="0.3">
      <c r="I135" s="1" t="str">
        <f t="shared" si="2"/>
        <v/>
      </c>
    </row>
    <row r="136" spans="9:9" x14ac:dyDescent="0.3">
      <c r="I136" s="1" t="str">
        <f t="shared" si="2"/>
        <v/>
      </c>
    </row>
    <row r="137" spans="9:9" x14ac:dyDescent="0.3">
      <c r="I137" s="1" t="str">
        <f t="shared" si="2"/>
        <v/>
      </c>
    </row>
    <row r="138" spans="9:9" x14ac:dyDescent="0.3">
      <c r="I138" s="1" t="str">
        <f t="shared" si="2"/>
        <v/>
      </c>
    </row>
    <row r="139" spans="9:9" x14ac:dyDescent="0.3">
      <c r="I139" s="1" t="str">
        <f t="shared" si="2"/>
        <v/>
      </c>
    </row>
    <row r="140" spans="9:9" x14ac:dyDescent="0.3">
      <c r="I140" s="1" t="str">
        <f t="shared" si="2"/>
        <v/>
      </c>
    </row>
    <row r="141" spans="9:9" x14ac:dyDescent="0.3">
      <c r="I141" s="1" t="str">
        <f t="shared" si="2"/>
        <v/>
      </c>
    </row>
    <row r="142" spans="9:9" x14ac:dyDescent="0.3">
      <c r="I142" s="1" t="str">
        <f t="shared" si="2"/>
        <v/>
      </c>
    </row>
    <row r="143" spans="9:9" x14ac:dyDescent="0.3">
      <c r="I143" s="1" t="str">
        <f t="shared" si="2"/>
        <v/>
      </c>
    </row>
    <row r="144" spans="9:9" x14ac:dyDescent="0.3">
      <c r="I144" s="1" t="str">
        <f t="shared" si="2"/>
        <v/>
      </c>
    </row>
    <row r="145" spans="9:9" x14ac:dyDescent="0.3">
      <c r="I145" s="1" t="str">
        <f t="shared" si="2"/>
        <v/>
      </c>
    </row>
    <row r="146" spans="9:9" x14ac:dyDescent="0.3">
      <c r="I146" s="1" t="str">
        <f t="shared" si="2"/>
        <v/>
      </c>
    </row>
    <row r="147" spans="9:9" x14ac:dyDescent="0.3">
      <c r="I147" s="1" t="str">
        <f t="shared" si="2"/>
        <v/>
      </c>
    </row>
    <row r="148" spans="9:9" x14ac:dyDescent="0.3">
      <c r="I148" s="1" t="str">
        <f t="shared" si="2"/>
        <v/>
      </c>
    </row>
    <row r="149" spans="9:9" x14ac:dyDescent="0.3">
      <c r="I149" s="1" t="str">
        <f t="shared" si="2"/>
        <v/>
      </c>
    </row>
    <row r="150" spans="9:9" x14ac:dyDescent="0.3">
      <c r="I150" s="1" t="str">
        <f t="shared" si="2"/>
        <v/>
      </c>
    </row>
    <row r="151" spans="9:9" x14ac:dyDescent="0.3">
      <c r="I151" s="1" t="str">
        <f t="shared" si="2"/>
        <v/>
      </c>
    </row>
    <row r="152" spans="9:9" x14ac:dyDescent="0.3">
      <c r="I152" s="1" t="str">
        <f t="shared" si="2"/>
        <v/>
      </c>
    </row>
    <row r="153" spans="9:9" x14ac:dyDescent="0.3">
      <c r="I153" s="1" t="str">
        <f t="shared" si="2"/>
        <v/>
      </c>
    </row>
    <row r="154" spans="9:9" x14ac:dyDescent="0.3">
      <c r="I154" s="1" t="str">
        <f t="shared" si="2"/>
        <v/>
      </c>
    </row>
    <row r="155" spans="9:9" x14ac:dyDescent="0.3">
      <c r="I155" s="1" t="str">
        <f t="shared" si="2"/>
        <v/>
      </c>
    </row>
    <row r="156" spans="9:9" x14ac:dyDescent="0.3">
      <c r="I156" s="1" t="str">
        <f t="shared" ref="I156:I219" si="3">IF(H156="","",IF(H156="Survey","Quantitative","Qualitative"))</f>
        <v/>
      </c>
    </row>
    <row r="157" spans="9:9" x14ac:dyDescent="0.3">
      <c r="I157" s="1" t="str">
        <f t="shared" si="3"/>
        <v/>
      </c>
    </row>
    <row r="158" spans="9:9" x14ac:dyDescent="0.3">
      <c r="I158" s="1" t="str">
        <f t="shared" si="3"/>
        <v/>
      </c>
    </row>
    <row r="159" spans="9:9" x14ac:dyDescent="0.3">
      <c r="I159" s="1" t="str">
        <f t="shared" si="3"/>
        <v/>
      </c>
    </row>
    <row r="160" spans="9:9" x14ac:dyDescent="0.3">
      <c r="I160" s="1" t="str">
        <f t="shared" si="3"/>
        <v/>
      </c>
    </row>
    <row r="161" spans="9:9" x14ac:dyDescent="0.3">
      <c r="I161" s="1" t="str">
        <f t="shared" si="3"/>
        <v/>
      </c>
    </row>
    <row r="162" spans="9:9" x14ac:dyDescent="0.3">
      <c r="I162" s="1" t="str">
        <f t="shared" si="3"/>
        <v/>
      </c>
    </row>
    <row r="163" spans="9:9" x14ac:dyDescent="0.3">
      <c r="I163" s="1" t="str">
        <f t="shared" si="3"/>
        <v/>
      </c>
    </row>
    <row r="164" spans="9:9" x14ac:dyDescent="0.3">
      <c r="I164" s="1" t="str">
        <f t="shared" si="3"/>
        <v/>
      </c>
    </row>
    <row r="165" spans="9:9" x14ac:dyDescent="0.3">
      <c r="I165" s="1" t="str">
        <f t="shared" si="3"/>
        <v/>
      </c>
    </row>
    <row r="166" spans="9:9" x14ac:dyDescent="0.3">
      <c r="I166" s="1" t="str">
        <f t="shared" si="3"/>
        <v/>
      </c>
    </row>
    <row r="167" spans="9:9" x14ac:dyDescent="0.3">
      <c r="I167" s="1" t="str">
        <f t="shared" si="3"/>
        <v/>
      </c>
    </row>
    <row r="168" spans="9:9" x14ac:dyDescent="0.3">
      <c r="I168" s="1" t="str">
        <f t="shared" si="3"/>
        <v/>
      </c>
    </row>
    <row r="169" spans="9:9" x14ac:dyDescent="0.3">
      <c r="I169" s="1" t="str">
        <f t="shared" si="3"/>
        <v/>
      </c>
    </row>
    <row r="170" spans="9:9" x14ac:dyDescent="0.3">
      <c r="I170" s="1" t="str">
        <f t="shared" si="3"/>
        <v/>
      </c>
    </row>
    <row r="171" spans="9:9" x14ac:dyDescent="0.3">
      <c r="I171" s="1" t="str">
        <f t="shared" si="3"/>
        <v/>
      </c>
    </row>
    <row r="172" spans="9:9" x14ac:dyDescent="0.3">
      <c r="I172" s="1" t="str">
        <f t="shared" si="3"/>
        <v/>
      </c>
    </row>
    <row r="173" spans="9:9" x14ac:dyDescent="0.3">
      <c r="I173" s="1" t="str">
        <f t="shared" si="3"/>
        <v/>
      </c>
    </row>
    <row r="174" spans="9:9" x14ac:dyDescent="0.3">
      <c r="I174" s="1" t="str">
        <f t="shared" si="3"/>
        <v/>
      </c>
    </row>
    <row r="175" spans="9:9" x14ac:dyDescent="0.3">
      <c r="I175" s="1" t="str">
        <f t="shared" si="3"/>
        <v/>
      </c>
    </row>
    <row r="176" spans="9:9" x14ac:dyDescent="0.3">
      <c r="I176" s="1" t="str">
        <f t="shared" si="3"/>
        <v/>
      </c>
    </row>
    <row r="177" spans="9:9" x14ac:dyDescent="0.3">
      <c r="I177" s="1" t="str">
        <f t="shared" si="3"/>
        <v/>
      </c>
    </row>
    <row r="178" spans="9:9" x14ac:dyDescent="0.3">
      <c r="I178" s="1" t="str">
        <f t="shared" si="3"/>
        <v/>
      </c>
    </row>
    <row r="179" spans="9:9" x14ac:dyDescent="0.3">
      <c r="I179" s="1" t="str">
        <f t="shared" si="3"/>
        <v/>
      </c>
    </row>
    <row r="180" spans="9:9" x14ac:dyDescent="0.3">
      <c r="I180" s="1" t="str">
        <f t="shared" si="3"/>
        <v/>
      </c>
    </row>
    <row r="181" spans="9:9" x14ac:dyDescent="0.3">
      <c r="I181" s="1" t="str">
        <f t="shared" si="3"/>
        <v/>
      </c>
    </row>
    <row r="182" spans="9:9" x14ac:dyDescent="0.3">
      <c r="I182" s="1" t="str">
        <f t="shared" si="3"/>
        <v/>
      </c>
    </row>
    <row r="183" spans="9:9" x14ac:dyDescent="0.3">
      <c r="I183" s="1" t="str">
        <f t="shared" si="3"/>
        <v/>
      </c>
    </row>
    <row r="184" spans="9:9" x14ac:dyDescent="0.3">
      <c r="I184" s="1" t="str">
        <f t="shared" si="3"/>
        <v/>
      </c>
    </row>
    <row r="185" spans="9:9" x14ac:dyDescent="0.3">
      <c r="I185" s="1" t="str">
        <f t="shared" si="3"/>
        <v/>
      </c>
    </row>
    <row r="186" spans="9:9" x14ac:dyDescent="0.3">
      <c r="I186" s="1" t="str">
        <f t="shared" si="3"/>
        <v/>
      </c>
    </row>
    <row r="187" spans="9:9" x14ac:dyDescent="0.3">
      <c r="I187" s="1" t="str">
        <f t="shared" si="3"/>
        <v/>
      </c>
    </row>
    <row r="188" spans="9:9" x14ac:dyDescent="0.3">
      <c r="I188" s="1" t="str">
        <f t="shared" si="3"/>
        <v/>
      </c>
    </row>
    <row r="189" spans="9:9" x14ac:dyDescent="0.3">
      <c r="I189" s="1" t="str">
        <f t="shared" si="3"/>
        <v/>
      </c>
    </row>
    <row r="190" spans="9:9" x14ac:dyDescent="0.3">
      <c r="I190" s="1" t="str">
        <f t="shared" si="3"/>
        <v/>
      </c>
    </row>
    <row r="191" spans="9:9" x14ac:dyDescent="0.3">
      <c r="I191" s="1" t="str">
        <f t="shared" si="3"/>
        <v/>
      </c>
    </row>
    <row r="192" spans="9:9" x14ac:dyDescent="0.3">
      <c r="I192" s="1" t="str">
        <f t="shared" si="3"/>
        <v/>
      </c>
    </row>
    <row r="193" spans="9:9" x14ac:dyDescent="0.3">
      <c r="I193" s="1" t="str">
        <f t="shared" si="3"/>
        <v/>
      </c>
    </row>
    <row r="194" spans="9:9" x14ac:dyDescent="0.3">
      <c r="I194" s="1" t="str">
        <f t="shared" si="3"/>
        <v/>
      </c>
    </row>
    <row r="195" spans="9:9" x14ac:dyDescent="0.3">
      <c r="I195" s="1" t="str">
        <f t="shared" si="3"/>
        <v/>
      </c>
    </row>
    <row r="196" spans="9:9" x14ac:dyDescent="0.3">
      <c r="I196" s="1" t="str">
        <f t="shared" si="3"/>
        <v/>
      </c>
    </row>
    <row r="197" spans="9:9" x14ac:dyDescent="0.3">
      <c r="I197" s="1" t="str">
        <f t="shared" si="3"/>
        <v/>
      </c>
    </row>
    <row r="198" spans="9:9" x14ac:dyDescent="0.3">
      <c r="I198" s="1" t="str">
        <f t="shared" si="3"/>
        <v/>
      </c>
    </row>
    <row r="199" spans="9:9" x14ac:dyDescent="0.3">
      <c r="I199" s="1" t="str">
        <f t="shared" si="3"/>
        <v/>
      </c>
    </row>
    <row r="200" spans="9:9" x14ac:dyDescent="0.3">
      <c r="I200" s="1" t="str">
        <f t="shared" si="3"/>
        <v/>
      </c>
    </row>
    <row r="201" spans="9:9" x14ac:dyDescent="0.3">
      <c r="I201" s="1" t="str">
        <f t="shared" si="3"/>
        <v/>
      </c>
    </row>
    <row r="202" spans="9:9" x14ac:dyDescent="0.3">
      <c r="I202" s="1" t="str">
        <f t="shared" si="3"/>
        <v/>
      </c>
    </row>
    <row r="203" spans="9:9" x14ac:dyDescent="0.3">
      <c r="I203" s="1" t="str">
        <f t="shared" si="3"/>
        <v/>
      </c>
    </row>
    <row r="204" spans="9:9" x14ac:dyDescent="0.3">
      <c r="I204" s="1" t="str">
        <f t="shared" si="3"/>
        <v/>
      </c>
    </row>
    <row r="205" spans="9:9" x14ac:dyDescent="0.3">
      <c r="I205" s="1" t="str">
        <f t="shared" si="3"/>
        <v/>
      </c>
    </row>
    <row r="206" spans="9:9" x14ac:dyDescent="0.3">
      <c r="I206" s="1" t="str">
        <f t="shared" si="3"/>
        <v/>
      </c>
    </row>
    <row r="207" spans="9:9" x14ac:dyDescent="0.3">
      <c r="I207" s="1" t="str">
        <f t="shared" si="3"/>
        <v/>
      </c>
    </row>
    <row r="208" spans="9:9" x14ac:dyDescent="0.3">
      <c r="I208" s="1" t="str">
        <f t="shared" si="3"/>
        <v/>
      </c>
    </row>
    <row r="209" spans="9:9" x14ac:dyDescent="0.3">
      <c r="I209" s="1" t="str">
        <f t="shared" si="3"/>
        <v/>
      </c>
    </row>
    <row r="210" spans="9:9" x14ac:dyDescent="0.3">
      <c r="I210" s="1" t="str">
        <f t="shared" si="3"/>
        <v/>
      </c>
    </row>
    <row r="211" spans="9:9" x14ac:dyDescent="0.3">
      <c r="I211" s="1" t="str">
        <f t="shared" si="3"/>
        <v/>
      </c>
    </row>
    <row r="212" spans="9:9" x14ac:dyDescent="0.3">
      <c r="I212" s="1" t="str">
        <f t="shared" si="3"/>
        <v/>
      </c>
    </row>
    <row r="213" spans="9:9" x14ac:dyDescent="0.3">
      <c r="I213" s="1" t="str">
        <f t="shared" si="3"/>
        <v/>
      </c>
    </row>
    <row r="214" spans="9:9" x14ac:dyDescent="0.3">
      <c r="I214" s="1" t="str">
        <f t="shared" si="3"/>
        <v/>
      </c>
    </row>
    <row r="215" spans="9:9" x14ac:dyDescent="0.3">
      <c r="I215" s="1" t="str">
        <f t="shared" si="3"/>
        <v/>
      </c>
    </row>
    <row r="216" spans="9:9" x14ac:dyDescent="0.3">
      <c r="I216" s="1" t="str">
        <f t="shared" si="3"/>
        <v/>
      </c>
    </row>
    <row r="217" spans="9:9" x14ac:dyDescent="0.3">
      <c r="I217" s="1" t="str">
        <f t="shared" si="3"/>
        <v/>
      </c>
    </row>
    <row r="218" spans="9:9" x14ac:dyDescent="0.3">
      <c r="I218" s="1" t="str">
        <f t="shared" si="3"/>
        <v/>
      </c>
    </row>
    <row r="219" spans="9:9" x14ac:dyDescent="0.3">
      <c r="I219" s="1" t="str">
        <f t="shared" si="3"/>
        <v/>
      </c>
    </row>
    <row r="220" spans="9:9" x14ac:dyDescent="0.3">
      <c r="I220" s="1" t="str">
        <f t="shared" ref="I220:I283" si="4">IF(H220="","",IF(H220="Survey","Quantitative","Qualitative"))</f>
        <v/>
      </c>
    </row>
    <row r="221" spans="9:9" x14ac:dyDescent="0.3">
      <c r="I221" s="1" t="str">
        <f t="shared" si="4"/>
        <v/>
      </c>
    </row>
    <row r="222" spans="9:9" x14ac:dyDescent="0.3">
      <c r="I222" s="1" t="str">
        <f t="shared" si="4"/>
        <v/>
      </c>
    </row>
    <row r="223" spans="9:9" x14ac:dyDescent="0.3">
      <c r="I223" s="1" t="str">
        <f t="shared" si="4"/>
        <v/>
      </c>
    </row>
    <row r="224" spans="9:9" x14ac:dyDescent="0.3">
      <c r="I224" s="1" t="str">
        <f t="shared" si="4"/>
        <v/>
      </c>
    </row>
    <row r="225" spans="9:9" x14ac:dyDescent="0.3">
      <c r="I225" s="1" t="str">
        <f t="shared" si="4"/>
        <v/>
      </c>
    </row>
    <row r="226" spans="9:9" x14ac:dyDescent="0.3">
      <c r="I226" s="1" t="str">
        <f t="shared" si="4"/>
        <v/>
      </c>
    </row>
    <row r="227" spans="9:9" x14ac:dyDescent="0.3">
      <c r="I227" s="1" t="str">
        <f t="shared" si="4"/>
        <v/>
      </c>
    </row>
    <row r="228" spans="9:9" x14ac:dyDescent="0.3">
      <c r="I228" s="1" t="str">
        <f t="shared" si="4"/>
        <v/>
      </c>
    </row>
    <row r="229" spans="9:9" x14ac:dyDescent="0.3">
      <c r="I229" s="1" t="str">
        <f t="shared" si="4"/>
        <v/>
      </c>
    </row>
    <row r="230" spans="9:9" x14ac:dyDescent="0.3">
      <c r="I230" s="1" t="str">
        <f t="shared" si="4"/>
        <v/>
      </c>
    </row>
    <row r="231" spans="9:9" x14ac:dyDescent="0.3">
      <c r="I231" s="1" t="str">
        <f t="shared" si="4"/>
        <v/>
      </c>
    </row>
    <row r="232" spans="9:9" x14ac:dyDescent="0.3">
      <c r="I232" s="1" t="str">
        <f t="shared" si="4"/>
        <v/>
      </c>
    </row>
    <row r="233" spans="9:9" x14ac:dyDescent="0.3">
      <c r="I233" s="1" t="str">
        <f t="shared" si="4"/>
        <v/>
      </c>
    </row>
    <row r="234" spans="9:9" x14ac:dyDescent="0.3">
      <c r="I234" s="1" t="str">
        <f t="shared" si="4"/>
        <v/>
      </c>
    </row>
    <row r="235" spans="9:9" x14ac:dyDescent="0.3">
      <c r="I235" s="1" t="str">
        <f t="shared" si="4"/>
        <v/>
      </c>
    </row>
    <row r="236" spans="9:9" x14ac:dyDescent="0.3">
      <c r="I236" s="1" t="str">
        <f t="shared" si="4"/>
        <v/>
      </c>
    </row>
    <row r="237" spans="9:9" x14ac:dyDescent="0.3">
      <c r="I237" s="1" t="str">
        <f t="shared" si="4"/>
        <v/>
      </c>
    </row>
    <row r="238" spans="9:9" x14ac:dyDescent="0.3">
      <c r="I238" s="1" t="str">
        <f t="shared" si="4"/>
        <v/>
      </c>
    </row>
    <row r="239" spans="9:9" x14ac:dyDescent="0.3">
      <c r="I239" s="1" t="str">
        <f t="shared" si="4"/>
        <v/>
      </c>
    </row>
    <row r="240" spans="9:9" x14ac:dyDescent="0.3">
      <c r="I240" s="1" t="str">
        <f t="shared" si="4"/>
        <v/>
      </c>
    </row>
    <row r="241" spans="9:9" x14ac:dyDescent="0.3">
      <c r="I241" s="1" t="str">
        <f t="shared" si="4"/>
        <v/>
      </c>
    </row>
    <row r="242" spans="9:9" x14ac:dyDescent="0.3">
      <c r="I242" s="1" t="str">
        <f t="shared" si="4"/>
        <v/>
      </c>
    </row>
    <row r="243" spans="9:9" x14ac:dyDescent="0.3">
      <c r="I243" s="1" t="str">
        <f t="shared" si="4"/>
        <v/>
      </c>
    </row>
    <row r="244" spans="9:9" x14ac:dyDescent="0.3">
      <c r="I244" s="1" t="str">
        <f t="shared" si="4"/>
        <v/>
      </c>
    </row>
    <row r="245" spans="9:9" x14ac:dyDescent="0.3">
      <c r="I245" s="1" t="str">
        <f t="shared" si="4"/>
        <v/>
      </c>
    </row>
    <row r="246" spans="9:9" x14ac:dyDescent="0.3">
      <c r="I246" s="1" t="str">
        <f t="shared" si="4"/>
        <v/>
      </c>
    </row>
    <row r="247" spans="9:9" x14ac:dyDescent="0.3">
      <c r="I247" s="1" t="str">
        <f t="shared" si="4"/>
        <v/>
      </c>
    </row>
    <row r="248" spans="9:9" x14ac:dyDescent="0.3">
      <c r="I248" s="1" t="str">
        <f t="shared" si="4"/>
        <v/>
      </c>
    </row>
    <row r="249" spans="9:9" x14ac:dyDescent="0.3">
      <c r="I249" s="1" t="str">
        <f t="shared" si="4"/>
        <v/>
      </c>
    </row>
    <row r="250" spans="9:9" x14ac:dyDescent="0.3">
      <c r="I250" s="1" t="str">
        <f t="shared" si="4"/>
        <v/>
      </c>
    </row>
    <row r="251" spans="9:9" x14ac:dyDescent="0.3">
      <c r="I251" s="1" t="str">
        <f t="shared" si="4"/>
        <v/>
      </c>
    </row>
    <row r="252" spans="9:9" x14ac:dyDescent="0.3">
      <c r="I252" s="1" t="str">
        <f t="shared" si="4"/>
        <v/>
      </c>
    </row>
    <row r="253" spans="9:9" x14ac:dyDescent="0.3">
      <c r="I253" s="1" t="str">
        <f t="shared" si="4"/>
        <v/>
      </c>
    </row>
    <row r="254" spans="9:9" x14ac:dyDescent="0.3">
      <c r="I254" s="1" t="str">
        <f t="shared" si="4"/>
        <v/>
      </c>
    </row>
    <row r="255" spans="9:9" x14ac:dyDescent="0.3">
      <c r="I255" s="1" t="str">
        <f t="shared" si="4"/>
        <v/>
      </c>
    </row>
    <row r="256" spans="9:9" x14ac:dyDescent="0.3">
      <c r="I256" s="1" t="str">
        <f t="shared" si="4"/>
        <v/>
      </c>
    </row>
    <row r="257" spans="9:9" x14ac:dyDescent="0.3">
      <c r="I257" s="1" t="str">
        <f t="shared" si="4"/>
        <v/>
      </c>
    </row>
    <row r="258" spans="9:9" x14ac:dyDescent="0.3">
      <c r="I258" s="1" t="str">
        <f t="shared" si="4"/>
        <v/>
      </c>
    </row>
    <row r="259" spans="9:9" x14ac:dyDescent="0.3">
      <c r="I259" s="1" t="str">
        <f t="shared" si="4"/>
        <v/>
      </c>
    </row>
    <row r="260" spans="9:9" x14ac:dyDescent="0.3">
      <c r="I260" s="1" t="str">
        <f t="shared" si="4"/>
        <v/>
      </c>
    </row>
    <row r="261" spans="9:9" x14ac:dyDescent="0.3">
      <c r="I261" s="1" t="str">
        <f t="shared" si="4"/>
        <v/>
      </c>
    </row>
    <row r="262" spans="9:9" x14ac:dyDescent="0.3">
      <c r="I262" s="1" t="str">
        <f t="shared" si="4"/>
        <v/>
      </c>
    </row>
    <row r="263" spans="9:9" x14ac:dyDescent="0.3">
      <c r="I263" s="1" t="str">
        <f t="shared" si="4"/>
        <v/>
      </c>
    </row>
    <row r="264" spans="9:9" x14ac:dyDescent="0.3">
      <c r="I264" s="1" t="str">
        <f t="shared" si="4"/>
        <v/>
      </c>
    </row>
    <row r="265" spans="9:9" x14ac:dyDescent="0.3">
      <c r="I265" s="1" t="str">
        <f t="shared" si="4"/>
        <v/>
      </c>
    </row>
    <row r="266" spans="9:9" x14ac:dyDescent="0.3">
      <c r="I266" s="1" t="str">
        <f t="shared" si="4"/>
        <v/>
      </c>
    </row>
    <row r="267" spans="9:9" x14ac:dyDescent="0.3">
      <c r="I267" s="1" t="str">
        <f t="shared" si="4"/>
        <v/>
      </c>
    </row>
    <row r="268" spans="9:9" x14ac:dyDescent="0.3">
      <c r="I268" s="1" t="str">
        <f t="shared" si="4"/>
        <v/>
      </c>
    </row>
    <row r="269" spans="9:9" x14ac:dyDescent="0.3">
      <c r="I269" s="1" t="str">
        <f t="shared" si="4"/>
        <v/>
      </c>
    </row>
    <row r="270" spans="9:9" x14ac:dyDescent="0.3">
      <c r="I270" s="1" t="str">
        <f t="shared" si="4"/>
        <v/>
      </c>
    </row>
    <row r="271" spans="9:9" x14ac:dyDescent="0.3">
      <c r="I271" s="1" t="str">
        <f t="shared" si="4"/>
        <v/>
      </c>
    </row>
    <row r="272" spans="9:9" x14ac:dyDescent="0.3">
      <c r="I272" s="1" t="str">
        <f t="shared" si="4"/>
        <v/>
      </c>
    </row>
    <row r="273" spans="9:9" x14ac:dyDescent="0.3">
      <c r="I273" s="1" t="str">
        <f t="shared" si="4"/>
        <v/>
      </c>
    </row>
    <row r="274" spans="9:9" x14ac:dyDescent="0.3">
      <c r="I274" s="1" t="str">
        <f t="shared" si="4"/>
        <v/>
      </c>
    </row>
    <row r="275" spans="9:9" x14ac:dyDescent="0.3">
      <c r="I275" s="1" t="str">
        <f t="shared" si="4"/>
        <v/>
      </c>
    </row>
    <row r="276" spans="9:9" x14ac:dyDescent="0.3">
      <c r="I276" s="1" t="str">
        <f t="shared" si="4"/>
        <v/>
      </c>
    </row>
    <row r="277" spans="9:9" x14ac:dyDescent="0.3">
      <c r="I277" s="1" t="str">
        <f t="shared" si="4"/>
        <v/>
      </c>
    </row>
    <row r="278" spans="9:9" x14ac:dyDescent="0.3">
      <c r="I278" s="1" t="str">
        <f t="shared" si="4"/>
        <v/>
      </c>
    </row>
    <row r="279" spans="9:9" x14ac:dyDescent="0.3">
      <c r="I279" s="1" t="str">
        <f t="shared" si="4"/>
        <v/>
      </c>
    </row>
    <row r="280" spans="9:9" x14ac:dyDescent="0.3">
      <c r="I280" s="1" t="str">
        <f t="shared" si="4"/>
        <v/>
      </c>
    </row>
    <row r="281" spans="9:9" x14ac:dyDescent="0.3">
      <c r="I281" s="1" t="str">
        <f t="shared" si="4"/>
        <v/>
      </c>
    </row>
    <row r="282" spans="9:9" x14ac:dyDescent="0.3">
      <c r="I282" s="1" t="str">
        <f t="shared" si="4"/>
        <v/>
      </c>
    </row>
    <row r="283" spans="9:9" x14ac:dyDescent="0.3">
      <c r="I283" s="1" t="str">
        <f t="shared" si="4"/>
        <v/>
      </c>
    </row>
    <row r="284" spans="9:9" x14ac:dyDescent="0.3">
      <c r="I284" s="1" t="str">
        <f t="shared" ref="I284:I347" si="5">IF(H284="","",IF(H284="Survey","Quantitative","Qualitative"))</f>
        <v/>
      </c>
    </row>
    <row r="285" spans="9:9" x14ac:dyDescent="0.3">
      <c r="I285" s="1" t="str">
        <f t="shared" si="5"/>
        <v/>
      </c>
    </row>
    <row r="286" spans="9:9" x14ac:dyDescent="0.3">
      <c r="I286" s="1" t="str">
        <f t="shared" si="5"/>
        <v/>
      </c>
    </row>
    <row r="287" spans="9:9" x14ac:dyDescent="0.3">
      <c r="I287" s="1" t="str">
        <f t="shared" si="5"/>
        <v/>
      </c>
    </row>
    <row r="288" spans="9:9" x14ac:dyDescent="0.3">
      <c r="I288" s="1" t="str">
        <f t="shared" si="5"/>
        <v/>
      </c>
    </row>
    <row r="289" spans="9:9" x14ac:dyDescent="0.3">
      <c r="I289" s="1" t="str">
        <f t="shared" si="5"/>
        <v/>
      </c>
    </row>
    <row r="290" spans="9:9" x14ac:dyDescent="0.3">
      <c r="I290" s="1" t="str">
        <f t="shared" si="5"/>
        <v/>
      </c>
    </row>
    <row r="291" spans="9:9" x14ac:dyDescent="0.3">
      <c r="I291" s="1" t="str">
        <f t="shared" si="5"/>
        <v/>
      </c>
    </row>
    <row r="292" spans="9:9" x14ac:dyDescent="0.3">
      <c r="I292" s="1" t="str">
        <f t="shared" si="5"/>
        <v/>
      </c>
    </row>
    <row r="293" spans="9:9" x14ac:dyDescent="0.3">
      <c r="I293" s="1" t="str">
        <f t="shared" si="5"/>
        <v/>
      </c>
    </row>
    <row r="294" spans="9:9" x14ac:dyDescent="0.3">
      <c r="I294" s="1" t="str">
        <f t="shared" si="5"/>
        <v/>
      </c>
    </row>
    <row r="295" spans="9:9" x14ac:dyDescent="0.3">
      <c r="I295" s="1" t="str">
        <f t="shared" si="5"/>
        <v/>
      </c>
    </row>
    <row r="296" spans="9:9" x14ac:dyDescent="0.3">
      <c r="I296" s="1" t="str">
        <f t="shared" si="5"/>
        <v/>
      </c>
    </row>
    <row r="297" spans="9:9" x14ac:dyDescent="0.3">
      <c r="I297" s="1" t="str">
        <f t="shared" si="5"/>
        <v/>
      </c>
    </row>
    <row r="298" spans="9:9" x14ac:dyDescent="0.3">
      <c r="I298" s="1" t="str">
        <f t="shared" si="5"/>
        <v/>
      </c>
    </row>
    <row r="299" spans="9:9" x14ac:dyDescent="0.3">
      <c r="I299" s="1" t="str">
        <f t="shared" si="5"/>
        <v/>
      </c>
    </row>
    <row r="300" spans="9:9" x14ac:dyDescent="0.3">
      <c r="I300" s="1" t="str">
        <f t="shared" si="5"/>
        <v/>
      </c>
    </row>
    <row r="301" spans="9:9" x14ac:dyDescent="0.3">
      <c r="I301" s="1" t="str">
        <f t="shared" si="5"/>
        <v/>
      </c>
    </row>
    <row r="302" spans="9:9" x14ac:dyDescent="0.3">
      <c r="I302" s="1" t="str">
        <f t="shared" si="5"/>
        <v/>
      </c>
    </row>
    <row r="303" spans="9:9" x14ac:dyDescent="0.3">
      <c r="I303" s="1" t="str">
        <f t="shared" si="5"/>
        <v/>
      </c>
    </row>
    <row r="304" spans="9:9" x14ac:dyDescent="0.3">
      <c r="I304" s="1" t="str">
        <f t="shared" si="5"/>
        <v/>
      </c>
    </row>
    <row r="305" spans="9:9" x14ac:dyDescent="0.3">
      <c r="I305" s="1" t="str">
        <f t="shared" si="5"/>
        <v/>
      </c>
    </row>
    <row r="306" spans="9:9" x14ac:dyDescent="0.3">
      <c r="I306" s="1" t="str">
        <f t="shared" si="5"/>
        <v/>
      </c>
    </row>
    <row r="307" spans="9:9" x14ac:dyDescent="0.3">
      <c r="I307" s="1" t="str">
        <f t="shared" si="5"/>
        <v/>
      </c>
    </row>
    <row r="308" spans="9:9" x14ac:dyDescent="0.3">
      <c r="I308" s="1" t="str">
        <f t="shared" si="5"/>
        <v/>
      </c>
    </row>
    <row r="309" spans="9:9" x14ac:dyDescent="0.3">
      <c r="I309" s="1" t="str">
        <f t="shared" si="5"/>
        <v/>
      </c>
    </row>
    <row r="310" spans="9:9" x14ac:dyDescent="0.3">
      <c r="I310" s="1" t="str">
        <f t="shared" si="5"/>
        <v/>
      </c>
    </row>
    <row r="311" spans="9:9" x14ac:dyDescent="0.3">
      <c r="I311" s="1" t="str">
        <f t="shared" si="5"/>
        <v/>
      </c>
    </row>
    <row r="312" spans="9:9" x14ac:dyDescent="0.3">
      <c r="I312" s="1" t="str">
        <f t="shared" si="5"/>
        <v/>
      </c>
    </row>
    <row r="313" spans="9:9" x14ac:dyDescent="0.3">
      <c r="I313" s="1" t="str">
        <f t="shared" si="5"/>
        <v/>
      </c>
    </row>
    <row r="314" spans="9:9" x14ac:dyDescent="0.3">
      <c r="I314" s="1" t="str">
        <f t="shared" si="5"/>
        <v/>
      </c>
    </row>
    <row r="315" spans="9:9" x14ac:dyDescent="0.3">
      <c r="I315" s="1" t="str">
        <f t="shared" si="5"/>
        <v/>
      </c>
    </row>
    <row r="316" spans="9:9" x14ac:dyDescent="0.3">
      <c r="I316" s="1" t="str">
        <f t="shared" si="5"/>
        <v/>
      </c>
    </row>
    <row r="317" spans="9:9" x14ac:dyDescent="0.3">
      <c r="I317" s="1" t="str">
        <f t="shared" si="5"/>
        <v/>
      </c>
    </row>
    <row r="318" spans="9:9" x14ac:dyDescent="0.3">
      <c r="I318" s="1" t="str">
        <f t="shared" si="5"/>
        <v/>
      </c>
    </row>
    <row r="319" spans="9:9" x14ac:dyDescent="0.3">
      <c r="I319" s="1" t="str">
        <f t="shared" si="5"/>
        <v/>
      </c>
    </row>
    <row r="320" spans="9:9" x14ac:dyDescent="0.3">
      <c r="I320" s="1" t="str">
        <f t="shared" si="5"/>
        <v/>
      </c>
    </row>
    <row r="321" spans="9:9" x14ac:dyDescent="0.3">
      <c r="I321" s="1" t="str">
        <f t="shared" si="5"/>
        <v/>
      </c>
    </row>
    <row r="322" spans="9:9" x14ac:dyDescent="0.3">
      <c r="I322" s="1" t="str">
        <f t="shared" si="5"/>
        <v/>
      </c>
    </row>
    <row r="323" spans="9:9" x14ac:dyDescent="0.3">
      <c r="I323" s="1" t="str">
        <f t="shared" si="5"/>
        <v/>
      </c>
    </row>
    <row r="324" spans="9:9" x14ac:dyDescent="0.3">
      <c r="I324" s="1" t="str">
        <f t="shared" si="5"/>
        <v/>
      </c>
    </row>
    <row r="325" spans="9:9" x14ac:dyDescent="0.3">
      <c r="I325" s="1" t="str">
        <f t="shared" si="5"/>
        <v/>
      </c>
    </row>
    <row r="326" spans="9:9" x14ac:dyDescent="0.3">
      <c r="I326" s="1" t="str">
        <f t="shared" si="5"/>
        <v/>
      </c>
    </row>
    <row r="327" spans="9:9" x14ac:dyDescent="0.3">
      <c r="I327" s="1" t="str">
        <f t="shared" si="5"/>
        <v/>
      </c>
    </row>
    <row r="328" spans="9:9" x14ac:dyDescent="0.3">
      <c r="I328" s="1" t="str">
        <f t="shared" si="5"/>
        <v/>
      </c>
    </row>
    <row r="329" spans="9:9" x14ac:dyDescent="0.3">
      <c r="I329" s="1" t="str">
        <f t="shared" si="5"/>
        <v/>
      </c>
    </row>
    <row r="330" spans="9:9" x14ac:dyDescent="0.3">
      <c r="I330" s="1" t="str">
        <f t="shared" si="5"/>
        <v/>
      </c>
    </row>
    <row r="331" spans="9:9" x14ac:dyDescent="0.3">
      <c r="I331" s="1" t="str">
        <f t="shared" si="5"/>
        <v/>
      </c>
    </row>
    <row r="332" spans="9:9" x14ac:dyDescent="0.3">
      <c r="I332" s="1" t="str">
        <f t="shared" si="5"/>
        <v/>
      </c>
    </row>
    <row r="333" spans="9:9" x14ac:dyDescent="0.3">
      <c r="I333" s="1" t="str">
        <f t="shared" si="5"/>
        <v/>
      </c>
    </row>
    <row r="334" spans="9:9" x14ac:dyDescent="0.3">
      <c r="I334" s="1" t="str">
        <f t="shared" si="5"/>
        <v/>
      </c>
    </row>
    <row r="335" spans="9:9" x14ac:dyDescent="0.3">
      <c r="I335" s="1" t="str">
        <f t="shared" si="5"/>
        <v/>
      </c>
    </row>
    <row r="336" spans="9:9" x14ac:dyDescent="0.3">
      <c r="I336" s="1" t="str">
        <f t="shared" si="5"/>
        <v/>
      </c>
    </row>
    <row r="337" spans="9:9" x14ac:dyDescent="0.3">
      <c r="I337" s="1" t="str">
        <f t="shared" si="5"/>
        <v/>
      </c>
    </row>
    <row r="338" spans="9:9" x14ac:dyDescent="0.3">
      <c r="I338" s="1" t="str">
        <f t="shared" si="5"/>
        <v/>
      </c>
    </row>
    <row r="339" spans="9:9" x14ac:dyDescent="0.3">
      <c r="I339" s="1" t="str">
        <f t="shared" si="5"/>
        <v/>
      </c>
    </row>
    <row r="340" spans="9:9" x14ac:dyDescent="0.3">
      <c r="I340" s="1" t="str">
        <f t="shared" si="5"/>
        <v/>
      </c>
    </row>
    <row r="341" spans="9:9" x14ac:dyDescent="0.3">
      <c r="I341" s="1" t="str">
        <f t="shared" si="5"/>
        <v/>
      </c>
    </row>
    <row r="342" spans="9:9" x14ac:dyDescent="0.3">
      <c r="I342" s="1" t="str">
        <f t="shared" si="5"/>
        <v/>
      </c>
    </row>
    <row r="343" spans="9:9" x14ac:dyDescent="0.3">
      <c r="I343" s="1" t="str">
        <f t="shared" si="5"/>
        <v/>
      </c>
    </row>
    <row r="344" spans="9:9" x14ac:dyDescent="0.3">
      <c r="I344" s="1" t="str">
        <f t="shared" si="5"/>
        <v/>
      </c>
    </row>
    <row r="345" spans="9:9" x14ac:dyDescent="0.3">
      <c r="I345" s="1" t="str">
        <f t="shared" si="5"/>
        <v/>
      </c>
    </row>
    <row r="346" spans="9:9" x14ac:dyDescent="0.3">
      <c r="I346" s="1" t="str">
        <f t="shared" si="5"/>
        <v/>
      </c>
    </row>
    <row r="347" spans="9:9" x14ac:dyDescent="0.3">
      <c r="I347" s="1" t="str">
        <f t="shared" si="5"/>
        <v/>
      </c>
    </row>
    <row r="348" spans="9:9" x14ac:dyDescent="0.3">
      <c r="I348" s="1" t="str">
        <f t="shared" ref="I348:I411" si="6">IF(H348="","",IF(H348="Survey","Quantitative","Qualitative"))</f>
        <v/>
      </c>
    </row>
    <row r="349" spans="9:9" x14ac:dyDescent="0.3">
      <c r="I349" s="1" t="str">
        <f t="shared" si="6"/>
        <v/>
      </c>
    </row>
    <row r="350" spans="9:9" x14ac:dyDescent="0.3">
      <c r="I350" s="1" t="str">
        <f t="shared" si="6"/>
        <v/>
      </c>
    </row>
    <row r="351" spans="9:9" x14ac:dyDescent="0.3">
      <c r="I351" s="1" t="str">
        <f t="shared" si="6"/>
        <v/>
      </c>
    </row>
    <row r="352" spans="9:9" x14ac:dyDescent="0.3">
      <c r="I352" s="1" t="str">
        <f t="shared" si="6"/>
        <v/>
      </c>
    </row>
    <row r="353" spans="9:9" x14ac:dyDescent="0.3">
      <c r="I353" s="1" t="str">
        <f t="shared" si="6"/>
        <v/>
      </c>
    </row>
    <row r="354" spans="9:9" x14ac:dyDescent="0.3">
      <c r="I354" s="1" t="str">
        <f t="shared" si="6"/>
        <v/>
      </c>
    </row>
    <row r="355" spans="9:9" x14ac:dyDescent="0.3">
      <c r="I355" s="1" t="str">
        <f t="shared" si="6"/>
        <v/>
      </c>
    </row>
    <row r="356" spans="9:9" x14ac:dyDescent="0.3">
      <c r="I356" s="1" t="str">
        <f t="shared" si="6"/>
        <v/>
      </c>
    </row>
    <row r="357" spans="9:9" x14ac:dyDescent="0.3">
      <c r="I357" s="1" t="str">
        <f t="shared" si="6"/>
        <v/>
      </c>
    </row>
    <row r="358" spans="9:9" x14ac:dyDescent="0.3">
      <c r="I358" s="1" t="str">
        <f t="shared" si="6"/>
        <v/>
      </c>
    </row>
    <row r="359" spans="9:9" x14ac:dyDescent="0.3">
      <c r="I359" s="1" t="str">
        <f t="shared" si="6"/>
        <v/>
      </c>
    </row>
    <row r="360" spans="9:9" x14ac:dyDescent="0.3">
      <c r="I360" s="1" t="str">
        <f t="shared" si="6"/>
        <v/>
      </c>
    </row>
    <row r="361" spans="9:9" x14ac:dyDescent="0.3">
      <c r="I361" s="1" t="str">
        <f t="shared" si="6"/>
        <v/>
      </c>
    </row>
    <row r="362" spans="9:9" x14ac:dyDescent="0.3">
      <c r="I362" s="1" t="str">
        <f t="shared" si="6"/>
        <v/>
      </c>
    </row>
    <row r="363" spans="9:9" x14ac:dyDescent="0.3">
      <c r="I363" s="1" t="str">
        <f t="shared" si="6"/>
        <v/>
      </c>
    </row>
    <row r="364" spans="9:9" x14ac:dyDescent="0.3">
      <c r="I364" s="1" t="str">
        <f t="shared" si="6"/>
        <v/>
      </c>
    </row>
    <row r="365" spans="9:9" x14ac:dyDescent="0.3">
      <c r="I365" s="1" t="str">
        <f t="shared" si="6"/>
        <v/>
      </c>
    </row>
    <row r="366" spans="9:9" x14ac:dyDescent="0.3">
      <c r="I366" s="1" t="str">
        <f t="shared" si="6"/>
        <v/>
      </c>
    </row>
    <row r="367" spans="9:9" x14ac:dyDescent="0.3">
      <c r="I367" s="1" t="str">
        <f t="shared" si="6"/>
        <v/>
      </c>
    </row>
    <row r="368" spans="9:9" x14ac:dyDescent="0.3">
      <c r="I368" s="1" t="str">
        <f t="shared" si="6"/>
        <v/>
      </c>
    </row>
    <row r="369" spans="9:9" x14ac:dyDescent="0.3">
      <c r="I369" s="1" t="str">
        <f t="shared" si="6"/>
        <v/>
      </c>
    </row>
    <row r="370" spans="9:9" x14ac:dyDescent="0.3">
      <c r="I370" s="1" t="str">
        <f t="shared" si="6"/>
        <v/>
      </c>
    </row>
    <row r="371" spans="9:9" x14ac:dyDescent="0.3">
      <c r="I371" s="1" t="str">
        <f t="shared" si="6"/>
        <v/>
      </c>
    </row>
    <row r="372" spans="9:9" x14ac:dyDescent="0.3">
      <c r="I372" s="1" t="str">
        <f t="shared" si="6"/>
        <v/>
      </c>
    </row>
    <row r="373" spans="9:9" x14ac:dyDescent="0.3">
      <c r="I373" s="1" t="str">
        <f t="shared" si="6"/>
        <v/>
      </c>
    </row>
    <row r="374" spans="9:9" x14ac:dyDescent="0.3">
      <c r="I374" s="1" t="str">
        <f t="shared" si="6"/>
        <v/>
      </c>
    </row>
    <row r="375" spans="9:9" x14ac:dyDescent="0.3">
      <c r="I375" s="1" t="str">
        <f t="shared" si="6"/>
        <v/>
      </c>
    </row>
    <row r="376" spans="9:9" x14ac:dyDescent="0.3">
      <c r="I376" s="1" t="str">
        <f t="shared" si="6"/>
        <v/>
      </c>
    </row>
    <row r="377" spans="9:9" x14ac:dyDescent="0.3">
      <c r="I377" s="1" t="str">
        <f t="shared" si="6"/>
        <v/>
      </c>
    </row>
    <row r="378" spans="9:9" x14ac:dyDescent="0.3">
      <c r="I378" s="1" t="str">
        <f t="shared" si="6"/>
        <v/>
      </c>
    </row>
    <row r="379" spans="9:9" x14ac:dyDescent="0.3">
      <c r="I379" s="1" t="str">
        <f t="shared" si="6"/>
        <v/>
      </c>
    </row>
    <row r="380" spans="9:9" x14ac:dyDescent="0.3">
      <c r="I380" s="1" t="str">
        <f t="shared" si="6"/>
        <v/>
      </c>
    </row>
    <row r="381" spans="9:9" x14ac:dyDescent="0.3">
      <c r="I381" s="1" t="str">
        <f t="shared" si="6"/>
        <v/>
      </c>
    </row>
    <row r="382" spans="9:9" x14ac:dyDescent="0.3">
      <c r="I382" s="1" t="str">
        <f t="shared" si="6"/>
        <v/>
      </c>
    </row>
    <row r="383" spans="9:9" x14ac:dyDescent="0.3">
      <c r="I383" s="1" t="str">
        <f t="shared" si="6"/>
        <v/>
      </c>
    </row>
    <row r="384" spans="9:9" x14ac:dyDescent="0.3">
      <c r="I384" s="1" t="str">
        <f t="shared" si="6"/>
        <v/>
      </c>
    </row>
    <row r="385" spans="9:9" x14ac:dyDescent="0.3">
      <c r="I385" s="1" t="str">
        <f t="shared" si="6"/>
        <v/>
      </c>
    </row>
    <row r="386" spans="9:9" x14ac:dyDescent="0.3">
      <c r="I386" s="1" t="str">
        <f t="shared" si="6"/>
        <v/>
      </c>
    </row>
    <row r="387" spans="9:9" x14ac:dyDescent="0.3">
      <c r="I387" s="1" t="str">
        <f t="shared" si="6"/>
        <v/>
      </c>
    </row>
    <row r="388" spans="9:9" x14ac:dyDescent="0.3">
      <c r="I388" s="1" t="str">
        <f t="shared" si="6"/>
        <v/>
      </c>
    </row>
    <row r="389" spans="9:9" x14ac:dyDescent="0.3">
      <c r="I389" s="1" t="str">
        <f t="shared" si="6"/>
        <v/>
      </c>
    </row>
    <row r="390" spans="9:9" x14ac:dyDescent="0.3">
      <c r="I390" s="1" t="str">
        <f t="shared" si="6"/>
        <v/>
      </c>
    </row>
    <row r="391" spans="9:9" x14ac:dyDescent="0.3">
      <c r="I391" s="1" t="str">
        <f t="shared" si="6"/>
        <v/>
      </c>
    </row>
    <row r="392" spans="9:9" x14ac:dyDescent="0.3">
      <c r="I392" s="1" t="str">
        <f t="shared" si="6"/>
        <v/>
      </c>
    </row>
    <row r="393" spans="9:9" x14ac:dyDescent="0.3">
      <c r="I393" s="1" t="str">
        <f t="shared" si="6"/>
        <v/>
      </c>
    </row>
    <row r="394" spans="9:9" x14ac:dyDescent="0.3">
      <c r="I394" s="1" t="str">
        <f t="shared" si="6"/>
        <v/>
      </c>
    </row>
    <row r="395" spans="9:9" x14ac:dyDescent="0.3">
      <c r="I395" s="1" t="str">
        <f t="shared" si="6"/>
        <v/>
      </c>
    </row>
    <row r="396" spans="9:9" x14ac:dyDescent="0.3">
      <c r="I396" s="1" t="str">
        <f t="shared" si="6"/>
        <v/>
      </c>
    </row>
    <row r="397" spans="9:9" x14ac:dyDescent="0.3">
      <c r="I397" s="1" t="str">
        <f t="shared" si="6"/>
        <v/>
      </c>
    </row>
    <row r="398" spans="9:9" x14ac:dyDescent="0.3">
      <c r="I398" s="1" t="str">
        <f t="shared" si="6"/>
        <v/>
      </c>
    </row>
    <row r="399" spans="9:9" x14ac:dyDescent="0.3">
      <c r="I399" s="1" t="str">
        <f t="shared" si="6"/>
        <v/>
      </c>
    </row>
    <row r="400" spans="9:9" x14ac:dyDescent="0.3">
      <c r="I400" s="1" t="str">
        <f t="shared" si="6"/>
        <v/>
      </c>
    </row>
    <row r="401" spans="9:9" x14ac:dyDescent="0.3">
      <c r="I401" s="1" t="str">
        <f t="shared" si="6"/>
        <v/>
      </c>
    </row>
    <row r="402" spans="9:9" x14ac:dyDescent="0.3">
      <c r="I402" s="1" t="str">
        <f t="shared" si="6"/>
        <v/>
      </c>
    </row>
    <row r="403" spans="9:9" x14ac:dyDescent="0.3">
      <c r="I403" s="1" t="str">
        <f t="shared" si="6"/>
        <v/>
      </c>
    </row>
    <row r="404" spans="9:9" x14ac:dyDescent="0.3">
      <c r="I404" s="1" t="str">
        <f t="shared" si="6"/>
        <v/>
      </c>
    </row>
    <row r="405" spans="9:9" x14ac:dyDescent="0.3">
      <c r="I405" s="1" t="str">
        <f t="shared" si="6"/>
        <v/>
      </c>
    </row>
    <row r="406" spans="9:9" x14ac:dyDescent="0.3">
      <c r="I406" s="1" t="str">
        <f t="shared" si="6"/>
        <v/>
      </c>
    </row>
    <row r="407" spans="9:9" x14ac:dyDescent="0.3">
      <c r="I407" s="1" t="str">
        <f t="shared" si="6"/>
        <v/>
      </c>
    </row>
    <row r="408" spans="9:9" x14ac:dyDescent="0.3">
      <c r="I408" s="1" t="str">
        <f t="shared" si="6"/>
        <v/>
      </c>
    </row>
    <row r="409" spans="9:9" x14ac:dyDescent="0.3">
      <c r="I409" s="1" t="str">
        <f t="shared" si="6"/>
        <v/>
      </c>
    </row>
    <row r="410" spans="9:9" x14ac:dyDescent="0.3">
      <c r="I410" s="1" t="str">
        <f t="shared" si="6"/>
        <v/>
      </c>
    </row>
    <row r="411" spans="9:9" x14ac:dyDescent="0.3">
      <c r="I411" s="1" t="str">
        <f t="shared" si="6"/>
        <v/>
      </c>
    </row>
    <row r="412" spans="9:9" x14ac:dyDescent="0.3">
      <c r="I412" s="1" t="str">
        <f t="shared" ref="I412:I475" si="7">IF(H412="","",IF(H412="Survey","Quantitative","Qualitative"))</f>
        <v/>
      </c>
    </row>
    <row r="413" spans="9:9" x14ac:dyDescent="0.3">
      <c r="I413" s="1" t="str">
        <f t="shared" si="7"/>
        <v/>
      </c>
    </row>
    <row r="414" spans="9:9" x14ac:dyDescent="0.3">
      <c r="I414" s="1" t="str">
        <f t="shared" si="7"/>
        <v/>
      </c>
    </row>
    <row r="415" spans="9:9" x14ac:dyDescent="0.3">
      <c r="I415" s="1" t="str">
        <f t="shared" si="7"/>
        <v/>
      </c>
    </row>
    <row r="416" spans="9:9" x14ac:dyDescent="0.3">
      <c r="I416" s="1" t="str">
        <f t="shared" si="7"/>
        <v/>
      </c>
    </row>
    <row r="417" spans="9:9" x14ac:dyDescent="0.3">
      <c r="I417" s="1" t="str">
        <f t="shared" si="7"/>
        <v/>
      </c>
    </row>
    <row r="418" spans="9:9" x14ac:dyDescent="0.3">
      <c r="I418" s="1" t="str">
        <f t="shared" si="7"/>
        <v/>
      </c>
    </row>
    <row r="419" spans="9:9" x14ac:dyDescent="0.3">
      <c r="I419" s="1" t="str">
        <f t="shared" si="7"/>
        <v/>
      </c>
    </row>
    <row r="420" spans="9:9" x14ac:dyDescent="0.3">
      <c r="I420" s="1" t="str">
        <f t="shared" si="7"/>
        <v/>
      </c>
    </row>
    <row r="421" spans="9:9" x14ac:dyDescent="0.3">
      <c r="I421" s="1" t="str">
        <f t="shared" si="7"/>
        <v/>
      </c>
    </row>
    <row r="422" spans="9:9" x14ac:dyDescent="0.3">
      <c r="I422" s="1" t="str">
        <f t="shared" si="7"/>
        <v/>
      </c>
    </row>
    <row r="423" spans="9:9" x14ac:dyDescent="0.3">
      <c r="I423" s="1" t="str">
        <f t="shared" si="7"/>
        <v/>
      </c>
    </row>
    <row r="424" spans="9:9" x14ac:dyDescent="0.3">
      <c r="I424" s="1" t="str">
        <f t="shared" si="7"/>
        <v/>
      </c>
    </row>
    <row r="425" spans="9:9" x14ac:dyDescent="0.3">
      <c r="I425" s="1" t="str">
        <f t="shared" si="7"/>
        <v/>
      </c>
    </row>
    <row r="426" spans="9:9" x14ac:dyDescent="0.3">
      <c r="I426" s="1" t="str">
        <f t="shared" si="7"/>
        <v/>
      </c>
    </row>
    <row r="427" spans="9:9" x14ac:dyDescent="0.3">
      <c r="I427" s="1" t="str">
        <f t="shared" si="7"/>
        <v/>
      </c>
    </row>
    <row r="428" spans="9:9" x14ac:dyDescent="0.3">
      <c r="I428" s="1" t="str">
        <f t="shared" si="7"/>
        <v/>
      </c>
    </row>
    <row r="429" spans="9:9" x14ac:dyDescent="0.3">
      <c r="I429" s="1" t="str">
        <f t="shared" si="7"/>
        <v/>
      </c>
    </row>
    <row r="430" spans="9:9" x14ac:dyDescent="0.3">
      <c r="I430" s="1" t="str">
        <f t="shared" si="7"/>
        <v/>
      </c>
    </row>
    <row r="431" spans="9:9" x14ac:dyDescent="0.3">
      <c r="I431" s="1" t="str">
        <f t="shared" si="7"/>
        <v/>
      </c>
    </row>
    <row r="432" spans="9:9" x14ac:dyDescent="0.3">
      <c r="I432" s="1" t="str">
        <f t="shared" si="7"/>
        <v/>
      </c>
    </row>
    <row r="433" spans="9:9" x14ac:dyDescent="0.3">
      <c r="I433" s="1" t="str">
        <f t="shared" si="7"/>
        <v/>
      </c>
    </row>
    <row r="434" spans="9:9" x14ac:dyDescent="0.3">
      <c r="I434" s="1" t="str">
        <f t="shared" si="7"/>
        <v/>
      </c>
    </row>
    <row r="435" spans="9:9" x14ac:dyDescent="0.3">
      <c r="I435" s="1" t="str">
        <f t="shared" si="7"/>
        <v/>
      </c>
    </row>
    <row r="436" spans="9:9" x14ac:dyDescent="0.3">
      <c r="I436" s="1" t="str">
        <f t="shared" si="7"/>
        <v/>
      </c>
    </row>
    <row r="437" spans="9:9" x14ac:dyDescent="0.3">
      <c r="I437" s="1" t="str">
        <f t="shared" si="7"/>
        <v/>
      </c>
    </row>
    <row r="438" spans="9:9" x14ac:dyDescent="0.3">
      <c r="I438" s="1" t="str">
        <f t="shared" si="7"/>
        <v/>
      </c>
    </row>
    <row r="439" spans="9:9" x14ac:dyDescent="0.3">
      <c r="I439" s="1" t="str">
        <f t="shared" si="7"/>
        <v/>
      </c>
    </row>
    <row r="440" spans="9:9" x14ac:dyDescent="0.3">
      <c r="I440" s="1" t="str">
        <f t="shared" si="7"/>
        <v/>
      </c>
    </row>
    <row r="441" spans="9:9" x14ac:dyDescent="0.3">
      <c r="I441" s="1" t="str">
        <f t="shared" si="7"/>
        <v/>
      </c>
    </row>
    <row r="442" spans="9:9" x14ac:dyDescent="0.3">
      <c r="I442" s="1" t="str">
        <f t="shared" si="7"/>
        <v/>
      </c>
    </row>
    <row r="443" spans="9:9" x14ac:dyDescent="0.3">
      <c r="I443" s="1" t="str">
        <f t="shared" si="7"/>
        <v/>
      </c>
    </row>
    <row r="444" spans="9:9" x14ac:dyDescent="0.3">
      <c r="I444" s="1" t="str">
        <f t="shared" si="7"/>
        <v/>
      </c>
    </row>
    <row r="445" spans="9:9" x14ac:dyDescent="0.3">
      <c r="I445" s="1" t="str">
        <f t="shared" si="7"/>
        <v/>
      </c>
    </row>
    <row r="446" spans="9:9" x14ac:dyDescent="0.3">
      <c r="I446" s="1" t="str">
        <f t="shared" si="7"/>
        <v/>
      </c>
    </row>
    <row r="447" spans="9:9" x14ac:dyDescent="0.3">
      <c r="I447" s="1" t="str">
        <f t="shared" si="7"/>
        <v/>
      </c>
    </row>
    <row r="448" spans="9:9" x14ac:dyDescent="0.3">
      <c r="I448" s="1" t="str">
        <f t="shared" si="7"/>
        <v/>
      </c>
    </row>
    <row r="449" spans="9:9" x14ac:dyDescent="0.3">
      <c r="I449" s="1" t="str">
        <f t="shared" si="7"/>
        <v/>
      </c>
    </row>
    <row r="450" spans="9:9" x14ac:dyDescent="0.3">
      <c r="I450" s="1" t="str">
        <f t="shared" si="7"/>
        <v/>
      </c>
    </row>
    <row r="451" spans="9:9" x14ac:dyDescent="0.3">
      <c r="I451" s="1" t="str">
        <f t="shared" si="7"/>
        <v/>
      </c>
    </row>
    <row r="452" spans="9:9" x14ac:dyDescent="0.3">
      <c r="I452" s="1" t="str">
        <f t="shared" si="7"/>
        <v/>
      </c>
    </row>
    <row r="453" spans="9:9" x14ac:dyDescent="0.3">
      <c r="I453" s="1" t="str">
        <f t="shared" si="7"/>
        <v/>
      </c>
    </row>
    <row r="454" spans="9:9" x14ac:dyDescent="0.3">
      <c r="I454" s="1" t="str">
        <f t="shared" si="7"/>
        <v/>
      </c>
    </row>
    <row r="455" spans="9:9" x14ac:dyDescent="0.3">
      <c r="I455" s="1" t="str">
        <f t="shared" si="7"/>
        <v/>
      </c>
    </row>
    <row r="456" spans="9:9" x14ac:dyDescent="0.3">
      <c r="I456" s="1" t="str">
        <f t="shared" si="7"/>
        <v/>
      </c>
    </row>
    <row r="457" spans="9:9" x14ac:dyDescent="0.3">
      <c r="I457" s="1" t="str">
        <f t="shared" si="7"/>
        <v/>
      </c>
    </row>
    <row r="458" spans="9:9" x14ac:dyDescent="0.3">
      <c r="I458" s="1" t="str">
        <f t="shared" si="7"/>
        <v/>
      </c>
    </row>
    <row r="459" spans="9:9" x14ac:dyDescent="0.3">
      <c r="I459" s="1" t="str">
        <f t="shared" si="7"/>
        <v/>
      </c>
    </row>
    <row r="460" spans="9:9" x14ac:dyDescent="0.3">
      <c r="I460" s="1" t="str">
        <f t="shared" si="7"/>
        <v/>
      </c>
    </row>
    <row r="461" spans="9:9" x14ac:dyDescent="0.3">
      <c r="I461" s="1" t="str">
        <f t="shared" si="7"/>
        <v/>
      </c>
    </row>
    <row r="462" spans="9:9" x14ac:dyDescent="0.3">
      <c r="I462" s="1" t="str">
        <f t="shared" si="7"/>
        <v/>
      </c>
    </row>
    <row r="463" spans="9:9" x14ac:dyDescent="0.3">
      <c r="I463" s="1" t="str">
        <f t="shared" si="7"/>
        <v/>
      </c>
    </row>
    <row r="464" spans="9:9" x14ac:dyDescent="0.3">
      <c r="I464" s="1" t="str">
        <f t="shared" si="7"/>
        <v/>
      </c>
    </row>
    <row r="465" spans="9:9" x14ac:dyDescent="0.3">
      <c r="I465" s="1" t="str">
        <f t="shared" si="7"/>
        <v/>
      </c>
    </row>
    <row r="466" spans="9:9" x14ac:dyDescent="0.3">
      <c r="I466" s="1" t="str">
        <f t="shared" si="7"/>
        <v/>
      </c>
    </row>
    <row r="467" spans="9:9" x14ac:dyDescent="0.3">
      <c r="I467" s="1" t="str">
        <f t="shared" si="7"/>
        <v/>
      </c>
    </row>
    <row r="468" spans="9:9" x14ac:dyDescent="0.3">
      <c r="I468" s="1" t="str">
        <f t="shared" si="7"/>
        <v/>
      </c>
    </row>
    <row r="469" spans="9:9" x14ac:dyDescent="0.3">
      <c r="I469" s="1" t="str">
        <f t="shared" si="7"/>
        <v/>
      </c>
    </row>
    <row r="470" spans="9:9" x14ac:dyDescent="0.3">
      <c r="I470" s="1" t="str">
        <f t="shared" si="7"/>
        <v/>
      </c>
    </row>
    <row r="471" spans="9:9" x14ac:dyDescent="0.3">
      <c r="I471" s="1" t="str">
        <f t="shared" si="7"/>
        <v/>
      </c>
    </row>
    <row r="472" spans="9:9" x14ac:dyDescent="0.3">
      <c r="I472" s="1" t="str">
        <f t="shared" si="7"/>
        <v/>
      </c>
    </row>
    <row r="473" spans="9:9" x14ac:dyDescent="0.3">
      <c r="I473" s="1" t="str">
        <f t="shared" si="7"/>
        <v/>
      </c>
    </row>
    <row r="474" spans="9:9" x14ac:dyDescent="0.3">
      <c r="I474" s="1" t="str">
        <f t="shared" si="7"/>
        <v/>
      </c>
    </row>
    <row r="475" spans="9:9" x14ac:dyDescent="0.3">
      <c r="I475" s="1" t="str">
        <f t="shared" si="7"/>
        <v/>
      </c>
    </row>
    <row r="476" spans="9:9" x14ac:dyDescent="0.3">
      <c r="I476" s="1" t="str">
        <f t="shared" ref="I476:I539" si="8">IF(H476="","",IF(H476="Survey","Quantitative","Qualitative"))</f>
        <v/>
      </c>
    </row>
    <row r="477" spans="9:9" x14ac:dyDescent="0.3">
      <c r="I477" s="1" t="str">
        <f t="shared" si="8"/>
        <v/>
      </c>
    </row>
    <row r="478" spans="9:9" x14ac:dyDescent="0.3">
      <c r="I478" s="1" t="str">
        <f t="shared" si="8"/>
        <v/>
      </c>
    </row>
    <row r="479" spans="9:9" x14ac:dyDescent="0.3">
      <c r="I479" s="1" t="str">
        <f t="shared" si="8"/>
        <v/>
      </c>
    </row>
    <row r="480" spans="9:9" x14ac:dyDescent="0.3">
      <c r="I480" s="1" t="str">
        <f t="shared" si="8"/>
        <v/>
      </c>
    </row>
    <row r="481" spans="9:9" x14ac:dyDescent="0.3">
      <c r="I481" s="1" t="str">
        <f t="shared" si="8"/>
        <v/>
      </c>
    </row>
    <row r="482" spans="9:9" x14ac:dyDescent="0.3">
      <c r="I482" s="1" t="str">
        <f t="shared" si="8"/>
        <v/>
      </c>
    </row>
    <row r="483" spans="9:9" x14ac:dyDescent="0.3">
      <c r="I483" s="1" t="str">
        <f t="shared" si="8"/>
        <v/>
      </c>
    </row>
    <row r="484" spans="9:9" x14ac:dyDescent="0.3">
      <c r="I484" s="1" t="str">
        <f t="shared" si="8"/>
        <v/>
      </c>
    </row>
    <row r="485" spans="9:9" x14ac:dyDescent="0.3">
      <c r="I485" s="1" t="str">
        <f t="shared" si="8"/>
        <v/>
      </c>
    </row>
    <row r="486" spans="9:9" x14ac:dyDescent="0.3">
      <c r="I486" s="1" t="str">
        <f t="shared" si="8"/>
        <v/>
      </c>
    </row>
    <row r="487" spans="9:9" x14ac:dyDescent="0.3">
      <c r="I487" s="1" t="str">
        <f t="shared" si="8"/>
        <v/>
      </c>
    </row>
    <row r="488" spans="9:9" x14ac:dyDescent="0.3">
      <c r="I488" s="1" t="str">
        <f t="shared" si="8"/>
        <v/>
      </c>
    </row>
    <row r="489" spans="9:9" x14ac:dyDescent="0.3">
      <c r="I489" s="1" t="str">
        <f t="shared" si="8"/>
        <v/>
      </c>
    </row>
    <row r="490" spans="9:9" x14ac:dyDescent="0.3">
      <c r="I490" s="1" t="str">
        <f t="shared" si="8"/>
        <v/>
      </c>
    </row>
    <row r="491" spans="9:9" x14ac:dyDescent="0.3">
      <c r="I491" s="1" t="str">
        <f t="shared" si="8"/>
        <v/>
      </c>
    </row>
    <row r="492" spans="9:9" x14ac:dyDescent="0.3">
      <c r="I492" s="1" t="str">
        <f t="shared" si="8"/>
        <v/>
      </c>
    </row>
    <row r="493" spans="9:9" x14ac:dyDescent="0.3">
      <c r="I493" s="1" t="str">
        <f t="shared" si="8"/>
        <v/>
      </c>
    </row>
    <row r="494" spans="9:9" x14ac:dyDescent="0.3">
      <c r="I494" s="1" t="str">
        <f t="shared" si="8"/>
        <v/>
      </c>
    </row>
    <row r="495" spans="9:9" x14ac:dyDescent="0.3">
      <c r="I495" s="1" t="str">
        <f t="shared" si="8"/>
        <v/>
      </c>
    </row>
    <row r="496" spans="9:9" x14ac:dyDescent="0.3">
      <c r="I496" s="1" t="str">
        <f t="shared" si="8"/>
        <v/>
      </c>
    </row>
    <row r="497" spans="9:9" x14ac:dyDescent="0.3">
      <c r="I497" s="1" t="str">
        <f t="shared" si="8"/>
        <v/>
      </c>
    </row>
    <row r="498" spans="9:9" x14ac:dyDescent="0.3">
      <c r="I498" s="1" t="str">
        <f t="shared" si="8"/>
        <v/>
      </c>
    </row>
    <row r="499" spans="9:9" x14ac:dyDescent="0.3">
      <c r="I499" s="1" t="str">
        <f t="shared" si="8"/>
        <v/>
      </c>
    </row>
    <row r="500" spans="9:9" x14ac:dyDescent="0.3">
      <c r="I500" s="1" t="str">
        <f t="shared" si="8"/>
        <v/>
      </c>
    </row>
    <row r="501" spans="9:9" x14ac:dyDescent="0.3">
      <c r="I501" s="1" t="str">
        <f t="shared" si="8"/>
        <v/>
      </c>
    </row>
    <row r="502" spans="9:9" x14ac:dyDescent="0.3">
      <c r="I502" s="1" t="str">
        <f t="shared" si="8"/>
        <v/>
      </c>
    </row>
    <row r="503" spans="9:9" x14ac:dyDescent="0.3">
      <c r="I503" s="1" t="str">
        <f t="shared" si="8"/>
        <v/>
      </c>
    </row>
    <row r="504" spans="9:9" x14ac:dyDescent="0.3">
      <c r="I504" s="1" t="str">
        <f t="shared" si="8"/>
        <v/>
      </c>
    </row>
    <row r="505" spans="9:9" x14ac:dyDescent="0.3">
      <c r="I505" s="1" t="str">
        <f t="shared" si="8"/>
        <v/>
      </c>
    </row>
    <row r="506" spans="9:9" x14ac:dyDescent="0.3">
      <c r="I506" s="1" t="str">
        <f t="shared" si="8"/>
        <v/>
      </c>
    </row>
    <row r="507" spans="9:9" x14ac:dyDescent="0.3">
      <c r="I507" s="1" t="str">
        <f t="shared" si="8"/>
        <v/>
      </c>
    </row>
    <row r="508" spans="9:9" x14ac:dyDescent="0.3">
      <c r="I508" s="1" t="str">
        <f t="shared" si="8"/>
        <v/>
      </c>
    </row>
    <row r="509" spans="9:9" x14ac:dyDescent="0.3">
      <c r="I509" s="1" t="str">
        <f t="shared" si="8"/>
        <v/>
      </c>
    </row>
    <row r="510" spans="9:9" x14ac:dyDescent="0.3">
      <c r="I510" s="1" t="str">
        <f t="shared" si="8"/>
        <v/>
      </c>
    </row>
    <row r="511" spans="9:9" x14ac:dyDescent="0.3">
      <c r="I511" s="1" t="str">
        <f t="shared" si="8"/>
        <v/>
      </c>
    </row>
    <row r="512" spans="9:9" x14ac:dyDescent="0.3">
      <c r="I512" s="1" t="str">
        <f t="shared" si="8"/>
        <v/>
      </c>
    </row>
    <row r="513" spans="9:9" x14ac:dyDescent="0.3">
      <c r="I513" s="1" t="str">
        <f t="shared" si="8"/>
        <v/>
      </c>
    </row>
    <row r="514" spans="9:9" x14ac:dyDescent="0.3">
      <c r="I514" s="1" t="str">
        <f t="shared" si="8"/>
        <v/>
      </c>
    </row>
    <row r="515" spans="9:9" x14ac:dyDescent="0.3">
      <c r="I515" s="1" t="str">
        <f t="shared" si="8"/>
        <v/>
      </c>
    </row>
    <row r="516" spans="9:9" x14ac:dyDescent="0.3">
      <c r="I516" s="1" t="str">
        <f t="shared" si="8"/>
        <v/>
      </c>
    </row>
    <row r="517" spans="9:9" x14ac:dyDescent="0.3">
      <c r="I517" s="1" t="str">
        <f t="shared" si="8"/>
        <v/>
      </c>
    </row>
    <row r="518" spans="9:9" x14ac:dyDescent="0.3">
      <c r="I518" s="1" t="str">
        <f t="shared" si="8"/>
        <v/>
      </c>
    </row>
    <row r="519" spans="9:9" x14ac:dyDescent="0.3">
      <c r="I519" s="1" t="str">
        <f t="shared" si="8"/>
        <v/>
      </c>
    </row>
    <row r="520" spans="9:9" x14ac:dyDescent="0.3">
      <c r="I520" s="1" t="str">
        <f t="shared" si="8"/>
        <v/>
      </c>
    </row>
    <row r="521" spans="9:9" x14ac:dyDescent="0.3">
      <c r="I521" s="1" t="str">
        <f t="shared" si="8"/>
        <v/>
      </c>
    </row>
    <row r="522" spans="9:9" x14ac:dyDescent="0.3">
      <c r="I522" s="1" t="str">
        <f t="shared" si="8"/>
        <v/>
      </c>
    </row>
    <row r="523" spans="9:9" x14ac:dyDescent="0.3">
      <c r="I523" s="1" t="str">
        <f t="shared" si="8"/>
        <v/>
      </c>
    </row>
    <row r="524" spans="9:9" x14ac:dyDescent="0.3">
      <c r="I524" s="1" t="str">
        <f t="shared" si="8"/>
        <v/>
      </c>
    </row>
    <row r="525" spans="9:9" x14ac:dyDescent="0.3">
      <c r="I525" s="1" t="str">
        <f t="shared" si="8"/>
        <v/>
      </c>
    </row>
    <row r="526" spans="9:9" x14ac:dyDescent="0.3">
      <c r="I526" s="1" t="str">
        <f t="shared" si="8"/>
        <v/>
      </c>
    </row>
    <row r="527" spans="9:9" x14ac:dyDescent="0.3">
      <c r="I527" s="1" t="str">
        <f t="shared" si="8"/>
        <v/>
      </c>
    </row>
    <row r="528" spans="9:9" x14ac:dyDescent="0.3">
      <c r="I528" s="1" t="str">
        <f t="shared" si="8"/>
        <v/>
      </c>
    </row>
    <row r="529" spans="9:9" x14ac:dyDescent="0.3">
      <c r="I529" s="1" t="str">
        <f t="shared" si="8"/>
        <v/>
      </c>
    </row>
    <row r="530" spans="9:9" x14ac:dyDescent="0.3">
      <c r="I530" s="1" t="str">
        <f t="shared" si="8"/>
        <v/>
      </c>
    </row>
    <row r="531" spans="9:9" x14ac:dyDescent="0.3">
      <c r="I531" s="1" t="str">
        <f t="shared" si="8"/>
        <v/>
      </c>
    </row>
    <row r="532" spans="9:9" x14ac:dyDescent="0.3">
      <c r="I532" s="1" t="str">
        <f t="shared" si="8"/>
        <v/>
      </c>
    </row>
    <row r="533" spans="9:9" x14ac:dyDescent="0.3">
      <c r="I533" s="1" t="str">
        <f t="shared" si="8"/>
        <v/>
      </c>
    </row>
    <row r="534" spans="9:9" x14ac:dyDescent="0.3">
      <c r="I534" s="1" t="str">
        <f t="shared" si="8"/>
        <v/>
      </c>
    </row>
    <row r="535" spans="9:9" x14ac:dyDescent="0.3">
      <c r="I535" s="1" t="str">
        <f t="shared" si="8"/>
        <v/>
      </c>
    </row>
    <row r="536" spans="9:9" x14ac:dyDescent="0.3">
      <c r="I536" s="1" t="str">
        <f t="shared" si="8"/>
        <v/>
      </c>
    </row>
    <row r="537" spans="9:9" x14ac:dyDescent="0.3">
      <c r="I537" s="1" t="str">
        <f t="shared" si="8"/>
        <v/>
      </c>
    </row>
    <row r="538" spans="9:9" x14ac:dyDescent="0.3">
      <c r="I538" s="1" t="str">
        <f t="shared" si="8"/>
        <v/>
      </c>
    </row>
    <row r="539" spans="9:9" x14ac:dyDescent="0.3">
      <c r="I539" s="1" t="str">
        <f t="shared" si="8"/>
        <v/>
      </c>
    </row>
  </sheetData>
  <hyperlinks>
    <hyperlink ref="B2" r:id="rId1" xr:uid="{E033A7A4-EED0-41D8-9CDD-FB7E0E504E45}"/>
    <hyperlink ref="B6" r:id="rId2" xr:uid="{DAA3DF23-8340-4589-946E-577EE1D85374}"/>
    <hyperlink ref="B8" r:id="rId3" xr:uid="{98CB6EED-7A87-40AD-A16A-734F6CB7A598}"/>
    <hyperlink ref="B9" r:id="rId4" xr:uid="{541B71A7-1C74-427D-B9BA-7BFE6B3E185C}"/>
    <hyperlink ref="B10" r:id="rId5" xr:uid="{B738942D-B370-48FB-BEF4-81F49C02F97B}"/>
    <hyperlink ref="B49" r:id="rId6" xr:uid="{9B1DE43B-89AB-47D5-9AA3-1DD16E1D8838}"/>
  </hyperlinks>
  <pageMargins left="0.7" right="0.7" top="0.75" bottom="0.75" header="0.3" footer="0.3"/>
  <pageSetup orientation="portrait" r:id="rId7"/>
  <extLst>
    <ext xmlns:x14="http://schemas.microsoft.com/office/spreadsheetml/2009/9/main" uri="{CCE6A557-97BC-4b89-ADB6-D9C93CAAB3DF}">
      <x14:dataValidations xmlns:xm="http://schemas.microsoft.com/office/excel/2006/main" count="2">
        <x14:dataValidation type="list" allowBlank="1" showInputMessage="1" showErrorMessage="1" xr:uid="{5F399B39-F929-45C0-BD3E-DA65AA292E3D}">
          <x14:formula1>
            <xm:f>Settings!$A$2:$A$7</xm:f>
          </x14:formula1>
          <xm:sqref>H2:H1048576</xm:sqref>
        </x14:dataValidation>
        <x14:dataValidation type="list" allowBlank="1" showInputMessage="1" showErrorMessage="1" xr:uid="{D0F8EC91-48F8-49C7-BF6E-7279140AF9A6}">
          <x14:formula1>
            <xm:f>Settings!$E$2:$E$8</xm:f>
          </x14:formula1>
          <xm:sqref>J2:J1048576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AAEA-6C3B-4BE0-92AA-435154CD7779}">
  <dimension ref="A1:E8"/>
  <sheetViews>
    <sheetView workbookViewId="0">
      <selection activeCell="F13" sqref="F13"/>
    </sheetView>
  </sheetViews>
  <sheetFormatPr defaultRowHeight="14.4" x14ac:dyDescent="0.3"/>
  <cols>
    <col min="1" max="1" width="16.21875" bestFit="1" customWidth="1"/>
    <col min="3" max="3" width="12.77734375" bestFit="1" customWidth="1"/>
    <col min="5" max="5" width="14.44140625" bestFit="1" customWidth="1"/>
  </cols>
  <sheetData>
    <row r="1" spans="1:5" x14ac:dyDescent="0.3">
      <c r="A1" s="5" t="s">
        <v>11</v>
      </c>
      <c r="C1" s="5" t="s">
        <v>8</v>
      </c>
      <c r="E1" s="5" t="s">
        <v>10</v>
      </c>
    </row>
    <row r="2" spans="1:5" x14ac:dyDescent="0.3">
      <c r="A2" t="s">
        <v>15</v>
      </c>
      <c r="C2" t="s">
        <v>18</v>
      </c>
      <c r="E2" t="s">
        <v>20</v>
      </c>
    </row>
    <row r="3" spans="1:5" x14ac:dyDescent="0.3">
      <c r="A3" t="s">
        <v>16</v>
      </c>
      <c r="C3" t="s">
        <v>19</v>
      </c>
      <c r="E3" t="s">
        <v>21</v>
      </c>
    </row>
    <row r="4" spans="1:5" x14ac:dyDescent="0.3">
      <c r="A4" t="s">
        <v>13</v>
      </c>
      <c r="E4" t="s">
        <v>22</v>
      </c>
    </row>
    <row r="5" spans="1:5" x14ac:dyDescent="0.3">
      <c r="A5" t="s">
        <v>17</v>
      </c>
      <c r="E5" t="s">
        <v>23</v>
      </c>
    </row>
    <row r="6" spans="1:5" x14ac:dyDescent="0.3">
      <c r="A6" t="s">
        <v>12</v>
      </c>
      <c r="E6" t="s">
        <v>24</v>
      </c>
    </row>
    <row r="7" spans="1:5" x14ac:dyDescent="0.3">
      <c r="A7" t="s">
        <v>14</v>
      </c>
      <c r="E7" t="s">
        <v>25</v>
      </c>
    </row>
    <row r="8" spans="1:5" x14ac:dyDescent="0.3">
      <c r="E8"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CFD61-7D3C-40F7-B870-02681B3BB268}">
  <dimension ref="A1:V228"/>
  <sheetViews>
    <sheetView workbookViewId="0">
      <pane xSplit="1" topLeftCell="B1" activePane="topRight" state="frozen"/>
      <selection pane="topRight" activeCell="F15" sqref="F15"/>
    </sheetView>
  </sheetViews>
  <sheetFormatPr defaultRowHeight="14.4" x14ac:dyDescent="0.3"/>
  <cols>
    <col min="1" max="1" width="31.44140625" style="43" customWidth="1"/>
    <col min="2" max="2" width="13.44140625" style="25" bestFit="1" customWidth="1"/>
    <col min="3" max="3" width="13.44140625" style="16" bestFit="1" customWidth="1"/>
    <col min="4" max="4" width="13.44140625" style="30" bestFit="1" customWidth="1"/>
    <col min="5" max="5" width="11.5546875" bestFit="1" customWidth="1"/>
    <col min="6" max="6" width="13.44140625" bestFit="1" customWidth="1"/>
    <col min="7" max="7" width="10.33203125" style="35" bestFit="1" customWidth="1"/>
    <col min="8" max="8" width="11.5546875" bestFit="1" customWidth="1"/>
    <col min="9" max="9" width="13.44140625" bestFit="1" customWidth="1"/>
    <col min="10" max="10" width="8.5546875" style="35" bestFit="1" customWidth="1"/>
    <col min="11" max="11" width="11.33203125" bestFit="1" customWidth="1"/>
    <col min="12" max="12" width="13.109375" customWidth="1"/>
    <col min="13" max="13" width="11.77734375" customWidth="1"/>
    <col min="14" max="14" width="11.33203125" bestFit="1" customWidth="1"/>
    <col min="15" max="15" width="13.109375" customWidth="1"/>
    <col min="16" max="16" width="11" style="35" bestFit="1" customWidth="1"/>
    <col min="17" max="17" width="11.33203125" bestFit="1" customWidth="1"/>
    <col min="18" max="18" width="12.77734375" customWidth="1"/>
    <col min="19" max="19" width="7.77734375" style="35" bestFit="1" customWidth="1"/>
    <col min="20" max="20" width="12.21875" customWidth="1"/>
    <col min="21" max="21" width="12.88671875" customWidth="1"/>
    <col min="22" max="22" width="10.88671875" style="35" customWidth="1"/>
  </cols>
  <sheetData>
    <row r="1" spans="1:22" x14ac:dyDescent="0.3">
      <c r="A1" s="37"/>
      <c r="B1" s="24" t="s">
        <v>220</v>
      </c>
      <c r="C1" s="22"/>
      <c r="D1" s="28"/>
      <c r="E1" s="24"/>
      <c r="F1" s="22" t="s">
        <v>221</v>
      </c>
      <c r="G1" s="28"/>
      <c r="H1" s="24"/>
      <c r="I1" s="22" t="s">
        <v>215</v>
      </c>
      <c r="J1" s="28"/>
      <c r="K1" s="24"/>
      <c r="L1" s="22" t="s">
        <v>243</v>
      </c>
      <c r="M1" s="28"/>
      <c r="N1" s="24"/>
      <c r="O1" s="22" t="s">
        <v>248</v>
      </c>
      <c r="P1" s="28"/>
      <c r="Q1" s="24"/>
      <c r="R1" s="22" t="s">
        <v>253</v>
      </c>
      <c r="S1" s="28"/>
      <c r="T1" s="24"/>
      <c r="U1" s="22" t="s">
        <v>254</v>
      </c>
      <c r="V1" s="28"/>
    </row>
    <row r="2" spans="1:22" s="18" customFormat="1" ht="63" customHeight="1" x14ac:dyDescent="0.3">
      <c r="A2" s="34"/>
      <c r="B2" s="36" t="s">
        <v>217</v>
      </c>
      <c r="C2" s="23" t="s">
        <v>218</v>
      </c>
      <c r="D2" s="29" t="s">
        <v>219</v>
      </c>
      <c r="E2" s="36" t="s">
        <v>222</v>
      </c>
      <c r="F2" s="23" t="s">
        <v>223</v>
      </c>
      <c r="G2" s="29" t="s">
        <v>224</v>
      </c>
      <c r="H2" s="36" t="s">
        <v>225</v>
      </c>
      <c r="I2" s="17" t="s">
        <v>241</v>
      </c>
      <c r="J2" s="29" t="s">
        <v>242</v>
      </c>
      <c r="K2" s="36" t="s">
        <v>244</v>
      </c>
      <c r="L2" s="23" t="s">
        <v>245</v>
      </c>
      <c r="M2" s="29" t="s">
        <v>246</v>
      </c>
      <c r="N2" s="36" t="s">
        <v>247</v>
      </c>
      <c r="O2" s="23" t="s">
        <v>245</v>
      </c>
      <c r="P2" s="29" t="s">
        <v>246</v>
      </c>
      <c r="Q2" s="36" t="s">
        <v>247</v>
      </c>
      <c r="R2" s="23" t="s">
        <v>245</v>
      </c>
      <c r="S2" s="29" t="s">
        <v>246</v>
      </c>
      <c r="T2" s="36" t="s">
        <v>247</v>
      </c>
      <c r="U2" s="23" t="s">
        <v>245</v>
      </c>
      <c r="V2" s="29" t="s">
        <v>246</v>
      </c>
    </row>
    <row r="3" spans="1:22" x14ac:dyDescent="0.3">
      <c r="A3" s="43" t="s">
        <v>133</v>
      </c>
      <c r="B3" s="25">
        <v>0</v>
      </c>
      <c r="C3" s="16">
        <v>0</v>
      </c>
      <c r="D3" s="30">
        <v>0</v>
      </c>
      <c r="E3" s="25">
        <v>0</v>
      </c>
      <c r="F3" s="16">
        <v>0</v>
      </c>
      <c r="G3" s="30">
        <v>0</v>
      </c>
      <c r="H3" s="25">
        <v>182</v>
      </c>
      <c r="I3" s="16">
        <v>187</v>
      </c>
      <c r="J3" s="30">
        <v>685</v>
      </c>
      <c r="K3" s="25">
        <v>0</v>
      </c>
      <c r="L3" s="16">
        <v>0</v>
      </c>
      <c r="M3" s="30">
        <v>0</v>
      </c>
      <c r="N3" s="25">
        <v>0</v>
      </c>
      <c r="O3" s="16">
        <v>0</v>
      </c>
      <c r="P3" s="30">
        <v>0</v>
      </c>
      <c r="Q3" s="25">
        <v>0</v>
      </c>
      <c r="R3" s="16">
        <v>0</v>
      </c>
      <c r="S3" s="30">
        <v>0</v>
      </c>
      <c r="T3" s="25">
        <v>1</v>
      </c>
      <c r="U3" s="16">
        <v>0</v>
      </c>
      <c r="V3" s="30">
        <v>1</v>
      </c>
    </row>
    <row r="4" spans="1:22" x14ac:dyDescent="0.3">
      <c r="A4" s="43" t="s">
        <v>134</v>
      </c>
      <c r="B4" s="25">
        <v>0</v>
      </c>
      <c r="C4" s="16">
        <v>0</v>
      </c>
      <c r="D4" s="30">
        <v>0</v>
      </c>
      <c r="E4" s="25">
        <v>0</v>
      </c>
      <c r="F4" s="16">
        <v>0</v>
      </c>
      <c r="G4" s="30">
        <v>0</v>
      </c>
      <c r="H4" s="25">
        <v>0</v>
      </c>
      <c r="I4" s="16">
        <v>0</v>
      </c>
      <c r="J4" s="30">
        <v>0</v>
      </c>
      <c r="K4" s="25">
        <v>0</v>
      </c>
      <c r="L4" s="16">
        <v>0</v>
      </c>
      <c r="M4" s="30">
        <v>0</v>
      </c>
      <c r="N4" s="25">
        <v>0</v>
      </c>
      <c r="O4" s="16">
        <v>0</v>
      </c>
      <c r="P4" s="30">
        <v>0</v>
      </c>
      <c r="Q4" s="25">
        <v>0</v>
      </c>
      <c r="R4" s="16">
        <v>0</v>
      </c>
      <c r="S4" s="30">
        <v>0</v>
      </c>
      <c r="T4" s="25">
        <v>0</v>
      </c>
      <c r="U4" s="16">
        <v>0</v>
      </c>
      <c r="V4" s="30">
        <v>0</v>
      </c>
    </row>
    <row r="5" spans="1:22" x14ac:dyDescent="0.3">
      <c r="A5" s="43" t="s">
        <v>135</v>
      </c>
      <c r="B5" s="25">
        <v>0</v>
      </c>
      <c r="C5" s="16">
        <v>0</v>
      </c>
      <c r="D5" s="30">
        <v>0</v>
      </c>
      <c r="E5" s="25">
        <v>0</v>
      </c>
      <c r="F5" s="16">
        <v>0</v>
      </c>
      <c r="G5" s="30">
        <v>0</v>
      </c>
      <c r="H5" s="25">
        <v>67</v>
      </c>
      <c r="I5" s="16">
        <v>45</v>
      </c>
      <c r="J5" s="30">
        <v>373</v>
      </c>
      <c r="K5" s="25">
        <v>0</v>
      </c>
      <c r="L5" s="16">
        <v>0</v>
      </c>
      <c r="M5" s="30">
        <v>0</v>
      </c>
      <c r="N5" s="25">
        <v>0</v>
      </c>
      <c r="O5" s="16">
        <v>0</v>
      </c>
      <c r="P5" s="30">
        <v>0</v>
      </c>
      <c r="Q5" s="25">
        <v>0</v>
      </c>
      <c r="R5" s="16">
        <v>0</v>
      </c>
      <c r="S5" s="30">
        <v>0</v>
      </c>
      <c r="T5" s="25">
        <v>1</v>
      </c>
      <c r="U5" s="16">
        <v>3</v>
      </c>
      <c r="V5" s="30">
        <v>8</v>
      </c>
    </row>
    <row r="6" spans="1:22" x14ac:dyDescent="0.3">
      <c r="A6" s="43" t="s">
        <v>136</v>
      </c>
      <c r="B6" s="25">
        <v>0</v>
      </c>
      <c r="C6" s="16">
        <v>0</v>
      </c>
      <c r="D6" s="30">
        <v>0</v>
      </c>
      <c r="E6" s="25">
        <v>0</v>
      </c>
      <c r="F6" s="16">
        <v>0</v>
      </c>
      <c r="G6" s="30">
        <v>0</v>
      </c>
      <c r="H6" s="25">
        <v>103</v>
      </c>
      <c r="I6" s="16">
        <v>91</v>
      </c>
      <c r="J6" s="30">
        <v>870</v>
      </c>
      <c r="K6" s="25">
        <v>0</v>
      </c>
      <c r="L6" s="16">
        <v>0</v>
      </c>
      <c r="M6" s="30">
        <v>0</v>
      </c>
      <c r="N6" s="25">
        <v>0</v>
      </c>
      <c r="O6" s="16">
        <v>0</v>
      </c>
      <c r="P6" s="30">
        <v>0</v>
      </c>
      <c r="Q6" s="25">
        <v>0</v>
      </c>
      <c r="R6" s="16">
        <v>0</v>
      </c>
      <c r="S6" s="30">
        <v>0</v>
      </c>
      <c r="T6" s="25">
        <v>4</v>
      </c>
      <c r="U6" s="16">
        <v>25</v>
      </c>
      <c r="V6" s="30">
        <v>15</v>
      </c>
    </row>
    <row r="7" spans="1:22" x14ac:dyDescent="0.3">
      <c r="A7" s="43" t="s">
        <v>137</v>
      </c>
      <c r="B7" s="25">
        <v>0</v>
      </c>
      <c r="C7" s="16">
        <v>0</v>
      </c>
      <c r="D7" s="30">
        <v>0</v>
      </c>
      <c r="E7" s="25">
        <v>0</v>
      </c>
      <c r="F7" s="16">
        <v>0</v>
      </c>
      <c r="G7" s="30">
        <v>0</v>
      </c>
      <c r="H7" s="25">
        <v>0</v>
      </c>
      <c r="I7" s="16">
        <v>0</v>
      </c>
      <c r="J7" s="30">
        <v>0</v>
      </c>
      <c r="K7" s="25">
        <v>0</v>
      </c>
      <c r="L7" s="16">
        <v>0</v>
      </c>
      <c r="M7" s="30">
        <v>0</v>
      </c>
      <c r="N7" s="25">
        <v>0</v>
      </c>
      <c r="O7" s="16">
        <v>0</v>
      </c>
      <c r="P7" s="30">
        <v>0</v>
      </c>
      <c r="Q7" s="25">
        <v>0</v>
      </c>
      <c r="R7" s="16">
        <v>0</v>
      </c>
      <c r="S7" s="30">
        <v>0</v>
      </c>
      <c r="T7" s="25">
        <v>1</v>
      </c>
      <c r="U7" s="16">
        <v>3</v>
      </c>
      <c r="V7" s="30">
        <v>1</v>
      </c>
    </row>
    <row r="8" spans="1:22" x14ac:dyDescent="0.3">
      <c r="A8" s="43" t="s">
        <v>138</v>
      </c>
      <c r="B8" s="25">
        <v>0</v>
      </c>
      <c r="C8" s="16">
        <v>0</v>
      </c>
      <c r="D8" s="30">
        <v>0</v>
      </c>
      <c r="E8" s="25">
        <v>0</v>
      </c>
      <c r="F8" s="16">
        <v>0</v>
      </c>
      <c r="G8" s="30">
        <v>0</v>
      </c>
      <c r="H8" s="25">
        <v>107</v>
      </c>
      <c r="I8" s="16">
        <v>70</v>
      </c>
      <c r="J8" s="30">
        <v>441</v>
      </c>
      <c r="K8" s="25">
        <v>0</v>
      </c>
      <c r="L8" s="16">
        <v>0</v>
      </c>
      <c r="M8" s="30">
        <v>0</v>
      </c>
      <c r="N8" s="25">
        <v>0</v>
      </c>
      <c r="O8" s="16">
        <v>0</v>
      </c>
      <c r="P8" s="30">
        <v>0</v>
      </c>
      <c r="Q8" s="25">
        <v>0</v>
      </c>
      <c r="R8" s="16">
        <v>0</v>
      </c>
      <c r="S8" s="30">
        <v>0</v>
      </c>
      <c r="T8" s="25">
        <v>0</v>
      </c>
      <c r="U8" s="16">
        <v>0</v>
      </c>
      <c r="V8" s="30">
        <v>2</v>
      </c>
    </row>
    <row r="9" spans="1:22" x14ac:dyDescent="0.3">
      <c r="A9" s="43" t="s">
        <v>124</v>
      </c>
      <c r="B9" s="25">
        <v>61</v>
      </c>
      <c r="C9" s="16">
        <v>41</v>
      </c>
      <c r="D9" s="30">
        <v>0</v>
      </c>
      <c r="E9" s="25">
        <v>0</v>
      </c>
      <c r="F9" s="16">
        <v>0</v>
      </c>
      <c r="G9" s="30">
        <v>0</v>
      </c>
      <c r="H9" s="25">
        <v>79</v>
      </c>
      <c r="I9" s="16">
        <v>243</v>
      </c>
      <c r="J9" s="30">
        <v>187</v>
      </c>
      <c r="K9" s="25">
        <v>0</v>
      </c>
      <c r="L9" s="16">
        <v>0</v>
      </c>
      <c r="M9" s="30">
        <v>0</v>
      </c>
      <c r="N9" s="25">
        <v>0</v>
      </c>
      <c r="O9" s="16">
        <v>0</v>
      </c>
      <c r="P9" s="30">
        <v>0</v>
      </c>
      <c r="Q9" s="25">
        <v>0</v>
      </c>
      <c r="R9" s="16">
        <v>0</v>
      </c>
      <c r="S9" s="30">
        <v>0</v>
      </c>
      <c r="T9" s="25">
        <v>2</v>
      </c>
      <c r="U9" s="16">
        <v>51</v>
      </c>
      <c r="V9" s="30">
        <v>28</v>
      </c>
    </row>
    <row r="10" spans="1:22" x14ac:dyDescent="0.3">
      <c r="A10" s="43" t="s">
        <v>139</v>
      </c>
      <c r="B10" s="25">
        <v>43</v>
      </c>
      <c r="C10" s="16">
        <v>18</v>
      </c>
      <c r="D10" s="30">
        <v>0</v>
      </c>
      <c r="E10" s="25">
        <v>0</v>
      </c>
      <c r="F10" s="16">
        <v>0</v>
      </c>
      <c r="G10" s="30">
        <v>0</v>
      </c>
      <c r="H10" s="25">
        <v>0</v>
      </c>
      <c r="I10" s="16">
        <v>0</v>
      </c>
      <c r="J10" s="30">
        <v>0</v>
      </c>
      <c r="K10" s="25">
        <v>0</v>
      </c>
      <c r="L10" s="16">
        <v>0</v>
      </c>
      <c r="M10" s="30">
        <v>0</v>
      </c>
      <c r="N10" s="25">
        <v>0</v>
      </c>
      <c r="O10" s="16">
        <v>0</v>
      </c>
      <c r="P10" s="30">
        <v>0</v>
      </c>
      <c r="Q10" s="25">
        <v>0</v>
      </c>
      <c r="R10" s="16">
        <v>0</v>
      </c>
      <c r="S10" s="30">
        <v>0</v>
      </c>
      <c r="T10" s="25">
        <v>0</v>
      </c>
      <c r="U10" s="16">
        <v>0</v>
      </c>
      <c r="V10" s="30">
        <v>0</v>
      </c>
    </row>
    <row r="11" spans="1:22" x14ac:dyDescent="0.3">
      <c r="A11" s="43" t="s">
        <v>30</v>
      </c>
      <c r="B11" s="25">
        <v>70</v>
      </c>
      <c r="C11" s="16">
        <v>49</v>
      </c>
      <c r="D11" s="30">
        <v>52</v>
      </c>
      <c r="E11" s="25">
        <v>0</v>
      </c>
      <c r="F11" s="16">
        <v>0</v>
      </c>
      <c r="G11" s="30">
        <v>0</v>
      </c>
      <c r="H11" s="25">
        <v>139</v>
      </c>
      <c r="I11" s="16">
        <v>327</v>
      </c>
      <c r="J11" s="30">
        <v>312</v>
      </c>
      <c r="K11" s="25">
        <v>0</v>
      </c>
      <c r="L11" s="16">
        <v>0</v>
      </c>
      <c r="M11" s="30">
        <v>0</v>
      </c>
      <c r="N11" s="25">
        <v>0</v>
      </c>
      <c r="O11" s="16">
        <v>0</v>
      </c>
      <c r="P11" s="30">
        <v>0</v>
      </c>
      <c r="Q11" s="25">
        <v>0</v>
      </c>
      <c r="R11" s="16">
        <v>0</v>
      </c>
      <c r="S11" s="30">
        <v>0</v>
      </c>
      <c r="T11" s="25">
        <v>6</v>
      </c>
      <c r="U11" s="16">
        <v>5</v>
      </c>
      <c r="V11" s="30">
        <v>5</v>
      </c>
    </row>
    <row r="12" spans="1:22" x14ac:dyDescent="0.3">
      <c r="A12" s="43" t="s">
        <v>140</v>
      </c>
      <c r="B12" s="25">
        <v>0</v>
      </c>
      <c r="C12" s="16">
        <v>0</v>
      </c>
      <c r="D12" s="30">
        <v>0</v>
      </c>
      <c r="E12" s="25">
        <v>0</v>
      </c>
      <c r="F12" s="16">
        <v>0</v>
      </c>
      <c r="G12" s="30">
        <v>0</v>
      </c>
      <c r="H12" s="25">
        <v>34</v>
      </c>
      <c r="I12" s="16">
        <v>128</v>
      </c>
      <c r="J12" s="30">
        <v>366</v>
      </c>
      <c r="K12" s="25">
        <v>0</v>
      </c>
      <c r="L12" s="16">
        <v>0</v>
      </c>
      <c r="M12" s="30">
        <v>0</v>
      </c>
      <c r="N12" s="25">
        <v>0</v>
      </c>
      <c r="O12" s="16">
        <v>0</v>
      </c>
      <c r="P12" s="30">
        <v>0</v>
      </c>
      <c r="Q12" s="25">
        <v>0</v>
      </c>
      <c r="R12" s="16">
        <v>0</v>
      </c>
      <c r="S12" s="30">
        <v>0</v>
      </c>
      <c r="T12" s="25">
        <v>0</v>
      </c>
      <c r="U12" s="16">
        <v>0</v>
      </c>
      <c r="V12" s="30">
        <v>0</v>
      </c>
    </row>
    <row r="13" spans="1:22" x14ac:dyDescent="0.3">
      <c r="A13" s="43" t="s">
        <v>110</v>
      </c>
      <c r="B13" s="25">
        <v>52</v>
      </c>
      <c r="C13" s="16">
        <v>33</v>
      </c>
      <c r="D13" s="30">
        <v>50</v>
      </c>
      <c r="E13" s="25">
        <v>0</v>
      </c>
      <c r="F13" s="16">
        <v>0</v>
      </c>
      <c r="G13" s="30">
        <v>0</v>
      </c>
      <c r="H13" s="25">
        <v>295</v>
      </c>
      <c r="I13" s="16">
        <v>988</v>
      </c>
      <c r="J13" s="30">
        <v>1508</v>
      </c>
      <c r="K13" s="25">
        <v>0</v>
      </c>
      <c r="L13" s="16">
        <v>0</v>
      </c>
      <c r="M13" s="30">
        <v>0</v>
      </c>
      <c r="N13" s="25">
        <v>0</v>
      </c>
      <c r="O13" s="16">
        <v>0</v>
      </c>
      <c r="P13" s="30">
        <v>0</v>
      </c>
      <c r="Q13" s="25">
        <v>0</v>
      </c>
      <c r="R13" s="16">
        <v>0</v>
      </c>
      <c r="S13" s="30">
        <v>0</v>
      </c>
      <c r="T13" s="25">
        <v>7</v>
      </c>
      <c r="U13" s="16">
        <v>4</v>
      </c>
      <c r="V13" s="30">
        <v>14</v>
      </c>
    </row>
    <row r="14" spans="1:22" x14ac:dyDescent="0.3">
      <c r="A14" s="43" t="s">
        <v>141</v>
      </c>
      <c r="B14" s="25">
        <v>123</v>
      </c>
      <c r="C14" s="16">
        <v>17</v>
      </c>
      <c r="D14" s="30">
        <v>97</v>
      </c>
      <c r="E14" s="25">
        <v>0</v>
      </c>
      <c r="F14" s="16">
        <v>0</v>
      </c>
      <c r="G14" s="30">
        <v>0</v>
      </c>
      <c r="H14" s="25">
        <v>151</v>
      </c>
      <c r="I14" s="16">
        <v>210</v>
      </c>
      <c r="J14" s="30">
        <v>347</v>
      </c>
      <c r="K14" s="25">
        <v>0</v>
      </c>
      <c r="L14" s="16">
        <v>0</v>
      </c>
      <c r="M14" s="30">
        <v>0</v>
      </c>
      <c r="N14" s="25">
        <v>0</v>
      </c>
      <c r="O14" s="16">
        <v>0</v>
      </c>
      <c r="P14" s="30">
        <v>0</v>
      </c>
      <c r="Q14" s="25">
        <v>0</v>
      </c>
      <c r="R14" s="16">
        <v>0</v>
      </c>
      <c r="S14" s="30">
        <v>0</v>
      </c>
      <c r="T14" s="25">
        <v>1</v>
      </c>
      <c r="U14" s="16">
        <v>1</v>
      </c>
      <c r="V14" s="30">
        <v>0</v>
      </c>
    </row>
    <row r="15" spans="1:22" x14ac:dyDescent="0.3">
      <c r="A15" s="43" t="s">
        <v>142</v>
      </c>
      <c r="B15" s="25">
        <v>50</v>
      </c>
      <c r="C15" s="16">
        <v>31</v>
      </c>
      <c r="D15" s="30">
        <v>54</v>
      </c>
      <c r="E15" s="25">
        <v>0</v>
      </c>
      <c r="F15" s="16">
        <v>0</v>
      </c>
      <c r="G15" s="30">
        <v>0</v>
      </c>
      <c r="H15" s="25">
        <v>119</v>
      </c>
      <c r="I15" s="16">
        <v>99</v>
      </c>
      <c r="J15" s="30">
        <v>256</v>
      </c>
      <c r="K15" s="25">
        <v>0</v>
      </c>
      <c r="L15" s="16">
        <v>0</v>
      </c>
      <c r="M15" s="30">
        <v>0</v>
      </c>
      <c r="N15" s="25">
        <v>0</v>
      </c>
      <c r="O15" s="16">
        <v>0</v>
      </c>
      <c r="P15" s="30">
        <v>0</v>
      </c>
      <c r="Q15" s="25">
        <v>1</v>
      </c>
      <c r="R15" s="16">
        <v>0</v>
      </c>
      <c r="S15" s="30">
        <v>0</v>
      </c>
      <c r="T15" s="25">
        <v>1</v>
      </c>
      <c r="U15" s="16">
        <v>1</v>
      </c>
      <c r="V15" s="30">
        <v>4</v>
      </c>
    </row>
    <row r="16" spans="1:22" x14ac:dyDescent="0.3">
      <c r="A16" s="43" t="s">
        <v>102</v>
      </c>
      <c r="B16" s="25">
        <v>194</v>
      </c>
      <c r="C16" s="16">
        <v>60</v>
      </c>
      <c r="D16" s="30">
        <v>108</v>
      </c>
      <c r="E16" s="25">
        <v>0</v>
      </c>
      <c r="F16" s="16">
        <v>0</v>
      </c>
      <c r="G16" s="30">
        <v>0</v>
      </c>
      <c r="H16" s="25">
        <v>361</v>
      </c>
      <c r="I16" s="16">
        <v>411</v>
      </c>
      <c r="J16" s="30">
        <v>752</v>
      </c>
      <c r="K16" s="25">
        <v>0</v>
      </c>
      <c r="L16" s="16">
        <v>0</v>
      </c>
      <c r="M16" s="30">
        <v>0</v>
      </c>
      <c r="N16" s="25">
        <v>0</v>
      </c>
      <c r="O16" s="16">
        <v>0</v>
      </c>
      <c r="P16" s="30">
        <v>0</v>
      </c>
      <c r="Q16" s="25">
        <v>0</v>
      </c>
      <c r="R16" s="16">
        <v>0</v>
      </c>
      <c r="S16" s="30">
        <v>0</v>
      </c>
      <c r="T16" s="25">
        <v>11</v>
      </c>
      <c r="U16" s="16">
        <v>55</v>
      </c>
      <c r="V16" s="30">
        <v>36</v>
      </c>
    </row>
    <row r="17" spans="1:22" x14ac:dyDescent="0.3">
      <c r="A17" s="43" t="s">
        <v>143</v>
      </c>
      <c r="B17" s="25">
        <v>89</v>
      </c>
      <c r="C17" s="16">
        <v>96</v>
      </c>
      <c r="D17" s="30">
        <v>186</v>
      </c>
      <c r="E17" s="25">
        <v>0</v>
      </c>
      <c r="F17" s="16">
        <v>0</v>
      </c>
      <c r="G17" s="30">
        <v>0</v>
      </c>
      <c r="H17" s="25">
        <v>350</v>
      </c>
      <c r="I17" s="16">
        <v>230</v>
      </c>
      <c r="J17" s="30">
        <v>520</v>
      </c>
      <c r="K17" s="25">
        <v>0</v>
      </c>
      <c r="L17" s="16">
        <v>0</v>
      </c>
      <c r="M17" s="30">
        <v>0</v>
      </c>
      <c r="N17" s="25">
        <v>0</v>
      </c>
      <c r="O17" s="16">
        <v>0</v>
      </c>
      <c r="P17" s="30">
        <v>0</v>
      </c>
      <c r="Q17" s="25">
        <v>0</v>
      </c>
      <c r="R17" s="16">
        <v>0</v>
      </c>
      <c r="S17" s="30">
        <v>0</v>
      </c>
      <c r="T17" s="25">
        <v>11</v>
      </c>
      <c r="U17" s="16">
        <v>12</v>
      </c>
      <c r="V17" s="30">
        <v>17</v>
      </c>
    </row>
    <row r="18" spans="1:22" x14ac:dyDescent="0.3">
      <c r="A18" s="43" t="s">
        <v>144</v>
      </c>
      <c r="B18" s="25">
        <v>45</v>
      </c>
      <c r="C18" s="16">
        <v>0</v>
      </c>
      <c r="D18" s="30">
        <v>0</v>
      </c>
      <c r="E18" s="25">
        <v>0</v>
      </c>
      <c r="F18" s="16">
        <v>0</v>
      </c>
      <c r="G18" s="30">
        <v>0</v>
      </c>
      <c r="H18" s="25">
        <v>0</v>
      </c>
      <c r="I18" s="16">
        <v>0</v>
      </c>
      <c r="J18" s="30">
        <v>0</v>
      </c>
      <c r="K18" s="25">
        <v>0</v>
      </c>
      <c r="L18" s="16">
        <v>0</v>
      </c>
      <c r="M18" s="30">
        <v>0</v>
      </c>
      <c r="N18" s="25">
        <v>0</v>
      </c>
      <c r="O18" s="16">
        <v>0</v>
      </c>
      <c r="P18" s="30">
        <v>0</v>
      </c>
      <c r="Q18" s="25">
        <v>0</v>
      </c>
      <c r="R18" s="16">
        <v>0</v>
      </c>
      <c r="S18" s="30">
        <v>0</v>
      </c>
      <c r="T18" s="25">
        <v>0</v>
      </c>
      <c r="U18" s="16">
        <v>6</v>
      </c>
      <c r="V18" s="30">
        <v>4</v>
      </c>
    </row>
    <row r="19" spans="1:22" x14ac:dyDescent="0.3">
      <c r="A19" s="43" t="s">
        <v>145</v>
      </c>
      <c r="B19" s="25">
        <v>0</v>
      </c>
      <c r="C19" s="16">
        <v>0</v>
      </c>
      <c r="D19" s="30">
        <v>0</v>
      </c>
      <c r="E19" s="25">
        <v>0</v>
      </c>
      <c r="F19" s="16">
        <v>0</v>
      </c>
      <c r="G19" s="30">
        <v>0</v>
      </c>
      <c r="H19" s="25">
        <v>0</v>
      </c>
      <c r="I19" s="16">
        <v>0</v>
      </c>
      <c r="J19" s="30">
        <v>0</v>
      </c>
      <c r="K19" s="25">
        <v>0</v>
      </c>
      <c r="L19" s="16">
        <v>0</v>
      </c>
      <c r="M19" s="30">
        <v>0</v>
      </c>
      <c r="N19" s="25">
        <v>0</v>
      </c>
      <c r="O19" s="16">
        <v>0</v>
      </c>
      <c r="P19" s="30">
        <v>0</v>
      </c>
      <c r="Q19" s="25">
        <v>0</v>
      </c>
      <c r="R19" s="16">
        <v>0</v>
      </c>
      <c r="S19" s="30">
        <v>0</v>
      </c>
      <c r="T19" s="25">
        <v>0</v>
      </c>
      <c r="U19" s="16">
        <v>0</v>
      </c>
      <c r="V19" s="30">
        <v>1</v>
      </c>
    </row>
    <row r="20" spans="1:22" x14ac:dyDescent="0.3">
      <c r="A20" s="43" t="s">
        <v>146</v>
      </c>
      <c r="B20" s="25">
        <v>0</v>
      </c>
      <c r="C20" s="16">
        <v>0</v>
      </c>
      <c r="D20" s="30">
        <v>0</v>
      </c>
      <c r="E20" s="25">
        <v>0</v>
      </c>
      <c r="F20" s="16">
        <v>0</v>
      </c>
      <c r="G20" s="30">
        <v>0</v>
      </c>
      <c r="H20" s="25">
        <v>0</v>
      </c>
      <c r="I20" s="16">
        <v>0</v>
      </c>
      <c r="J20" s="30">
        <v>0</v>
      </c>
      <c r="K20" s="25">
        <v>0</v>
      </c>
      <c r="L20" s="16">
        <v>0</v>
      </c>
      <c r="M20" s="30">
        <v>0</v>
      </c>
      <c r="N20" s="25">
        <v>0</v>
      </c>
      <c r="O20" s="16">
        <v>0</v>
      </c>
      <c r="P20" s="30">
        <v>0</v>
      </c>
      <c r="Q20" s="25">
        <v>0</v>
      </c>
      <c r="R20" s="16">
        <v>0</v>
      </c>
      <c r="S20" s="30">
        <v>0</v>
      </c>
      <c r="T20" s="25">
        <v>5</v>
      </c>
      <c r="U20" s="16">
        <v>1</v>
      </c>
      <c r="V20" s="30">
        <v>3</v>
      </c>
    </row>
    <row r="21" spans="1:22" x14ac:dyDescent="0.3">
      <c r="A21" s="43" t="s">
        <v>147</v>
      </c>
      <c r="B21" s="25">
        <v>0</v>
      </c>
      <c r="C21" s="16">
        <v>23</v>
      </c>
      <c r="D21" s="30">
        <v>0</v>
      </c>
      <c r="E21" s="25">
        <v>0</v>
      </c>
      <c r="F21" s="16">
        <v>0</v>
      </c>
      <c r="G21" s="30">
        <v>0</v>
      </c>
      <c r="H21" s="25">
        <v>50</v>
      </c>
      <c r="I21" s="16">
        <v>279</v>
      </c>
      <c r="J21" s="30">
        <v>583</v>
      </c>
      <c r="K21" s="25">
        <v>0</v>
      </c>
      <c r="L21" s="16">
        <v>0</v>
      </c>
      <c r="M21" s="30">
        <v>0</v>
      </c>
      <c r="N21" s="25">
        <v>0</v>
      </c>
      <c r="O21" s="16">
        <v>0</v>
      </c>
      <c r="P21" s="30">
        <v>0</v>
      </c>
      <c r="Q21" s="25">
        <v>0</v>
      </c>
      <c r="R21" s="16">
        <v>0</v>
      </c>
      <c r="S21" s="30">
        <v>0</v>
      </c>
      <c r="T21" s="25">
        <v>0</v>
      </c>
      <c r="U21" s="16">
        <v>0</v>
      </c>
      <c r="V21" s="30">
        <v>1</v>
      </c>
    </row>
    <row r="22" spans="1:22" x14ac:dyDescent="0.3">
      <c r="A22" s="43" t="s">
        <v>148</v>
      </c>
      <c r="B22" s="25">
        <v>0</v>
      </c>
      <c r="C22" s="16">
        <v>26</v>
      </c>
      <c r="D22" s="30">
        <v>0</v>
      </c>
      <c r="E22" s="25">
        <v>0</v>
      </c>
      <c r="F22" s="16">
        <v>0</v>
      </c>
      <c r="G22" s="30">
        <v>0</v>
      </c>
      <c r="H22" s="25">
        <v>36</v>
      </c>
      <c r="I22" s="16">
        <v>244</v>
      </c>
      <c r="J22" s="30">
        <v>241</v>
      </c>
      <c r="K22" s="25">
        <v>0</v>
      </c>
      <c r="L22" s="16">
        <v>0</v>
      </c>
      <c r="M22" s="30">
        <v>0</v>
      </c>
      <c r="N22" s="25">
        <v>0</v>
      </c>
      <c r="O22" s="16">
        <v>0</v>
      </c>
      <c r="P22" s="30">
        <v>0</v>
      </c>
      <c r="Q22" s="25">
        <v>0</v>
      </c>
      <c r="R22" s="16">
        <v>0</v>
      </c>
      <c r="S22" s="30">
        <v>0</v>
      </c>
      <c r="T22" s="25">
        <v>0</v>
      </c>
      <c r="U22" s="16">
        <v>0</v>
      </c>
      <c r="V22" s="30">
        <v>0</v>
      </c>
    </row>
    <row r="23" spans="1:22" x14ac:dyDescent="0.3">
      <c r="A23" s="43" t="s">
        <v>149</v>
      </c>
      <c r="B23" s="25">
        <v>0</v>
      </c>
      <c r="C23" s="16">
        <v>0</v>
      </c>
      <c r="D23" s="30">
        <v>0</v>
      </c>
      <c r="E23" s="25">
        <v>0</v>
      </c>
      <c r="F23" s="16">
        <v>0</v>
      </c>
      <c r="G23" s="30">
        <v>0</v>
      </c>
      <c r="H23" s="25">
        <v>25</v>
      </c>
      <c r="I23" s="16">
        <v>157</v>
      </c>
      <c r="J23" s="30">
        <v>374</v>
      </c>
      <c r="K23" s="25">
        <v>0</v>
      </c>
      <c r="L23" s="16">
        <v>0</v>
      </c>
      <c r="M23" s="30">
        <v>0</v>
      </c>
      <c r="N23" s="25">
        <v>0</v>
      </c>
      <c r="O23" s="16">
        <v>0</v>
      </c>
      <c r="P23" s="30">
        <v>0</v>
      </c>
      <c r="Q23" s="25">
        <v>0</v>
      </c>
      <c r="R23" s="16">
        <v>0</v>
      </c>
      <c r="S23" s="30">
        <v>0</v>
      </c>
      <c r="T23" s="25">
        <v>0</v>
      </c>
      <c r="U23" s="16">
        <v>0</v>
      </c>
      <c r="V23" s="30">
        <v>1</v>
      </c>
    </row>
    <row r="24" spans="1:22" x14ac:dyDescent="0.3">
      <c r="A24" s="43" t="s">
        <v>150</v>
      </c>
      <c r="B24" s="25">
        <v>0</v>
      </c>
      <c r="C24" s="16">
        <v>21</v>
      </c>
      <c r="D24" s="30">
        <v>0</v>
      </c>
      <c r="E24" s="25">
        <v>0</v>
      </c>
      <c r="F24" s="16">
        <v>0</v>
      </c>
      <c r="G24" s="30">
        <v>0</v>
      </c>
      <c r="H24" s="25">
        <v>48</v>
      </c>
      <c r="I24" s="16">
        <v>280</v>
      </c>
      <c r="J24" s="30">
        <v>435</v>
      </c>
      <c r="K24" s="25">
        <v>0</v>
      </c>
      <c r="L24" s="16">
        <v>0</v>
      </c>
      <c r="M24" s="30">
        <v>0</v>
      </c>
      <c r="N24" s="25">
        <v>0</v>
      </c>
      <c r="O24" s="16">
        <v>0</v>
      </c>
      <c r="P24" s="30">
        <v>0</v>
      </c>
      <c r="Q24" s="25">
        <v>0</v>
      </c>
      <c r="R24" s="16">
        <v>0</v>
      </c>
      <c r="S24" s="30">
        <v>0</v>
      </c>
      <c r="T24" s="25">
        <v>0</v>
      </c>
      <c r="U24" s="16">
        <v>1</v>
      </c>
      <c r="V24" s="30">
        <v>0</v>
      </c>
    </row>
    <row r="25" spans="1:22" x14ac:dyDescent="0.3">
      <c r="A25" s="43" t="s">
        <v>151</v>
      </c>
      <c r="B25" s="25">
        <v>0</v>
      </c>
      <c r="C25" s="16">
        <v>26</v>
      </c>
      <c r="D25" s="30">
        <v>0</v>
      </c>
      <c r="E25" s="25">
        <v>0</v>
      </c>
      <c r="F25" s="16">
        <v>0</v>
      </c>
      <c r="G25" s="30">
        <v>0</v>
      </c>
      <c r="H25" s="25">
        <v>42</v>
      </c>
      <c r="I25" s="16">
        <v>237</v>
      </c>
      <c r="J25" s="30">
        <v>401</v>
      </c>
      <c r="K25" s="25">
        <v>0</v>
      </c>
      <c r="L25" s="16">
        <v>0</v>
      </c>
      <c r="M25" s="30">
        <v>0</v>
      </c>
      <c r="N25" s="25">
        <v>0</v>
      </c>
      <c r="O25" s="16">
        <v>0</v>
      </c>
      <c r="P25" s="30">
        <v>0</v>
      </c>
      <c r="Q25" s="25">
        <v>0</v>
      </c>
      <c r="R25" s="16">
        <v>0</v>
      </c>
      <c r="S25" s="30">
        <v>0</v>
      </c>
      <c r="T25" s="25">
        <v>0</v>
      </c>
      <c r="U25" s="16">
        <v>0</v>
      </c>
      <c r="V25" s="30">
        <v>0</v>
      </c>
    </row>
    <row r="26" spans="1:22" x14ac:dyDescent="0.3">
      <c r="A26" s="43" t="s">
        <v>152</v>
      </c>
      <c r="B26" s="25">
        <v>0</v>
      </c>
      <c r="C26" s="16">
        <v>67</v>
      </c>
      <c r="D26" s="30">
        <v>0</v>
      </c>
      <c r="E26" s="25">
        <v>0</v>
      </c>
      <c r="F26" s="16">
        <v>0</v>
      </c>
      <c r="G26" s="30">
        <v>0</v>
      </c>
      <c r="H26" s="25">
        <v>73</v>
      </c>
      <c r="I26" s="16">
        <v>252</v>
      </c>
      <c r="J26" s="30">
        <v>451</v>
      </c>
      <c r="K26" s="25">
        <v>0</v>
      </c>
      <c r="L26" s="16">
        <v>0</v>
      </c>
      <c r="M26" s="30">
        <v>0</v>
      </c>
      <c r="N26" s="25">
        <v>0</v>
      </c>
      <c r="O26" s="16">
        <v>0</v>
      </c>
      <c r="P26" s="30">
        <v>0</v>
      </c>
      <c r="Q26" s="25">
        <v>0</v>
      </c>
      <c r="R26" s="16">
        <v>0</v>
      </c>
      <c r="S26" s="30">
        <v>0</v>
      </c>
      <c r="T26" s="25">
        <v>0</v>
      </c>
      <c r="U26" s="16">
        <v>0</v>
      </c>
      <c r="V26" s="30">
        <v>0</v>
      </c>
    </row>
    <row r="27" spans="1:22" x14ac:dyDescent="0.3">
      <c r="A27" s="43" t="s">
        <v>69</v>
      </c>
      <c r="B27" s="25">
        <v>242</v>
      </c>
      <c r="C27" s="16">
        <v>151</v>
      </c>
      <c r="D27" s="30">
        <v>166</v>
      </c>
      <c r="E27" s="25">
        <v>0</v>
      </c>
      <c r="F27" s="16">
        <v>0</v>
      </c>
      <c r="G27" s="30">
        <v>0</v>
      </c>
      <c r="H27" s="25">
        <v>0</v>
      </c>
      <c r="I27" s="16">
        <v>0</v>
      </c>
      <c r="J27" s="30">
        <v>0</v>
      </c>
      <c r="K27" s="25">
        <v>0</v>
      </c>
      <c r="L27" s="16">
        <v>0</v>
      </c>
      <c r="M27" s="30">
        <v>0</v>
      </c>
      <c r="N27" s="25">
        <v>0</v>
      </c>
      <c r="O27" s="16">
        <v>0</v>
      </c>
      <c r="P27" s="30">
        <v>0</v>
      </c>
      <c r="Q27" s="25">
        <v>0</v>
      </c>
      <c r="R27" s="16">
        <v>0</v>
      </c>
      <c r="S27" s="30">
        <v>0</v>
      </c>
      <c r="T27" s="25">
        <v>0</v>
      </c>
      <c r="U27" s="16">
        <v>0</v>
      </c>
      <c r="V27" s="30">
        <v>0</v>
      </c>
    </row>
    <row r="28" spans="1:22" x14ac:dyDescent="0.3">
      <c r="A28" s="43" t="s">
        <v>153</v>
      </c>
      <c r="B28" s="25">
        <v>0</v>
      </c>
      <c r="C28" s="16">
        <v>0</v>
      </c>
      <c r="D28" s="30">
        <v>0</v>
      </c>
      <c r="E28" s="25">
        <v>0</v>
      </c>
      <c r="F28" s="16">
        <v>0</v>
      </c>
      <c r="G28" s="30">
        <v>0</v>
      </c>
      <c r="H28" s="25">
        <v>0</v>
      </c>
      <c r="I28" s="16">
        <v>0</v>
      </c>
      <c r="J28" s="30">
        <v>0</v>
      </c>
      <c r="K28" s="25">
        <v>0</v>
      </c>
      <c r="L28" s="16">
        <v>0</v>
      </c>
      <c r="M28" s="30">
        <v>0</v>
      </c>
      <c r="N28" s="25">
        <v>0</v>
      </c>
      <c r="O28" s="16">
        <v>0</v>
      </c>
      <c r="P28" s="30">
        <v>0</v>
      </c>
      <c r="Q28" s="25">
        <v>0</v>
      </c>
      <c r="R28" s="16">
        <v>0</v>
      </c>
      <c r="S28" s="30">
        <v>0</v>
      </c>
      <c r="T28" s="25">
        <v>0</v>
      </c>
      <c r="U28" s="16">
        <v>0</v>
      </c>
      <c r="V28" s="30">
        <v>0</v>
      </c>
    </row>
    <row r="29" spans="1:22" x14ac:dyDescent="0.3">
      <c r="A29" s="43" t="s">
        <v>60</v>
      </c>
      <c r="B29" s="25">
        <v>75</v>
      </c>
      <c r="C29" s="16">
        <v>29</v>
      </c>
      <c r="D29" s="30">
        <v>59</v>
      </c>
      <c r="E29" s="25">
        <v>0</v>
      </c>
      <c r="F29" s="16">
        <v>0</v>
      </c>
      <c r="G29" s="30">
        <v>0</v>
      </c>
      <c r="H29" s="25">
        <v>94</v>
      </c>
      <c r="I29" s="16">
        <v>373</v>
      </c>
      <c r="J29" s="30">
        <v>221</v>
      </c>
      <c r="K29" s="25">
        <v>0</v>
      </c>
      <c r="L29" s="16">
        <v>0</v>
      </c>
      <c r="M29" s="30">
        <v>0</v>
      </c>
      <c r="N29" s="25">
        <v>0</v>
      </c>
      <c r="O29" s="16">
        <v>0</v>
      </c>
      <c r="P29" s="30">
        <v>0</v>
      </c>
      <c r="Q29" s="25">
        <v>0</v>
      </c>
      <c r="R29" s="16">
        <v>0</v>
      </c>
      <c r="S29" s="30">
        <v>0</v>
      </c>
      <c r="T29" s="25">
        <v>18</v>
      </c>
      <c r="U29" s="16">
        <v>99</v>
      </c>
      <c r="V29" s="30">
        <v>51</v>
      </c>
    </row>
    <row r="30" spans="1:22" x14ac:dyDescent="0.3">
      <c r="A30" s="43" t="s">
        <v>154</v>
      </c>
      <c r="B30" s="25">
        <v>0</v>
      </c>
      <c r="C30" s="16">
        <v>0</v>
      </c>
      <c r="D30" s="30">
        <v>0</v>
      </c>
      <c r="E30" s="25">
        <v>0</v>
      </c>
      <c r="F30" s="16">
        <v>0</v>
      </c>
      <c r="G30" s="30">
        <v>0</v>
      </c>
      <c r="H30" s="25">
        <v>0</v>
      </c>
      <c r="I30" s="16">
        <v>0</v>
      </c>
      <c r="J30" s="30">
        <v>0</v>
      </c>
      <c r="K30" s="25">
        <v>0</v>
      </c>
      <c r="L30" s="16">
        <v>0</v>
      </c>
      <c r="M30" s="30">
        <v>0</v>
      </c>
      <c r="N30" s="25">
        <v>0</v>
      </c>
      <c r="O30" s="16">
        <v>0</v>
      </c>
      <c r="P30" s="30">
        <v>0</v>
      </c>
      <c r="Q30" s="25">
        <v>0</v>
      </c>
      <c r="R30" s="16">
        <v>0</v>
      </c>
      <c r="S30" s="30">
        <v>0</v>
      </c>
      <c r="T30" s="25">
        <v>0</v>
      </c>
      <c r="U30" s="16">
        <v>0</v>
      </c>
      <c r="V30" s="30">
        <v>0</v>
      </c>
    </row>
    <row r="31" spans="1:22" x14ac:dyDescent="0.3">
      <c r="A31" s="43" t="s">
        <v>155</v>
      </c>
      <c r="B31" s="25">
        <v>0</v>
      </c>
      <c r="C31" s="16">
        <v>0</v>
      </c>
      <c r="D31" s="30">
        <v>0</v>
      </c>
      <c r="E31" s="25">
        <v>0</v>
      </c>
      <c r="F31" s="16">
        <v>0</v>
      </c>
      <c r="G31" s="30">
        <v>0</v>
      </c>
      <c r="H31" s="25">
        <v>94</v>
      </c>
      <c r="I31" s="16">
        <v>373</v>
      </c>
      <c r="J31" s="30">
        <v>221</v>
      </c>
      <c r="K31" s="25">
        <v>0</v>
      </c>
      <c r="L31" s="16">
        <v>0</v>
      </c>
      <c r="M31" s="30">
        <v>0</v>
      </c>
      <c r="N31" s="25">
        <v>0</v>
      </c>
      <c r="O31" s="16">
        <v>0</v>
      </c>
      <c r="P31" s="30">
        <v>0</v>
      </c>
      <c r="Q31" s="25">
        <v>0</v>
      </c>
      <c r="R31" s="16">
        <v>0</v>
      </c>
      <c r="S31" s="30">
        <v>0</v>
      </c>
      <c r="T31" s="25">
        <v>5</v>
      </c>
      <c r="U31" s="16">
        <v>15</v>
      </c>
      <c r="V31" s="30">
        <v>13</v>
      </c>
    </row>
    <row r="32" spans="1:22" x14ac:dyDescent="0.3">
      <c r="A32" s="43" t="s">
        <v>156</v>
      </c>
      <c r="B32" s="25">
        <v>0</v>
      </c>
      <c r="C32" s="16">
        <v>0</v>
      </c>
      <c r="D32" s="30">
        <v>0</v>
      </c>
      <c r="E32" s="25">
        <v>0</v>
      </c>
      <c r="F32" s="16">
        <v>0</v>
      </c>
      <c r="G32" s="30">
        <v>0</v>
      </c>
      <c r="H32" s="25">
        <v>0</v>
      </c>
      <c r="I32" s="16">
        <v>0</v>
      </c>
      <c r="J32" s="30">
        <v>0</v>
      </c>
      <c r="K32" s="25">
        <v>0</v>
      </c>
      <c r="L32" s="16">
        <v>0</v>
      </c>
      <c r="M32" s="30">
        <v>0</v>
      </c>
      <c r="N32" s="25">
        <v>0</v>
      </c>
      <c r="O32" s="16">
        <v>0</v>
      </c>
      <c r="P32" s="30">
        <v>0</v>
      </c>
      <c r="Q32" s="25">
        <v>0</v>
      </c>
      <c r="R32" s="16">
        <v>0</v>
      </c>
      <c r="S32" s="30">
        <v>0</v>
      </c>
      <c r="T32" s="25">
        <v>0</v>
      </c>
      <c r="U32" s="16">
        <v>0</v>
      </c>
      <c r="V32" s="30">
        <v>0</v>
      </c>
    </row>
    <row r="33" spans="1:22" x14ac:dyDescent="0.3">
      <c r="A33" s="43" t="s">
        <v>50</v>
      </c>
      <c r="B33" s="25">
        <v>56</v>
      </c>
      <c r="C33" s="16">
        <v>24</v>
      </c>
      <c r="D33" s="30">
        <v>50</v>
      </c>
      <c r="E33" s="25">
        <v>0</v>
      </c>
      <c r="F33" s="16">
        <v>0</v>
      </c>
      <c r="G33" s="30">
        <v>0</v>
      </c>
      <c r="H33" s="25">
        <v>0</v>
      </c>
      <c r="I33" s="16">
        <v>0</v>
      </c>
      <c r="J33" s="30">
        <v>0</v>
      </c>
      <c r="K33" s="25">
        <v>0</v>
      </c>
      <c r="L33" s="16">
        <v>0</v>
      </c>
      <c r="M33" s="30">
        <v>0</v>
      </c>
      <c r="N33" s="25">
        <v>0</v>
      </c>
      <c r="O33" s="16">
        <v>0</v>
      </c>
      <c r="P33" s="30">
        <v>0</v>
      </c>
      <c r="Q33" s="25">
        <v>0</v>
      </c>
      <c r="R33" s="16">
        <v>0</v>
      </c>
      <c r="S33" s="30">
        <v>0</v>
      </c>
      <c r="T33" s="25">
        <v>3</v>
      </c>
      <c r="U33" s="16">
        <v>8</v>
      </c>
      <c r="V33" s="30">
        <v>1</v>
      </c>
    </row>
    <row r="34" spans="1:22" x14ac:dyDescent="0.3">
      <c r="A34" s="43" t="s">
        <v>157</v>
      </c>
      <c r="B34" s="25">
        <v>0</v>
      </c>
      <c r="C34" s="16">
        <v>0</v>
      </c>
      <c r="D34" s="30">
        <v>0</v>
      </c>
      <c r="E34" s="25">
        <v>0</v>
      </c>
      <c r="F34" s="16">
        <v>0</v>
      </c>
      <c r="G34" s="30">
        <v>0</v>
      </c>
      <c r="H34" s="25">
        <v>0</v>
      </c>
      <c r="I34" s="16">
        <v>0</v>
      </c>
      <c r="J34" s="30">
        <v>0</v>
      </c>
      <c r="K34" s="25">
        <v>0</v>
      </c>
      <c r="L34" s="16">
        <v>0</v>
      </c>
      <c r="M34" s="30">
        <v>0</v>
      </c>
      <c r="N34" s="25">
        <v>0</v>
      </c>
      <c r="O34" s="16">
        <v>0</v>
      </c>
      <c r="P34" s="30">
        <v>0</v>
      </c>
      <c r="Q34" s="25">
        <v>0</v>
      </c>
      <c r="R34" s="16">
        <v>0</v>
      </c>
      <c r="S34" s="30">
        <v>0</v>
      </c>
      <c r="T34" s="25">
        <v>0</v>
      </c>
      <c r="U34" s="16">
        <v>0</v>
      </c>
      <c r="V34" s="30">
        <v>0</v>
      </c>
    </row>
    <row r="35" spans="1:22" ht="15" thickBot="1" x14ac:dyDescent="0.35">
      <c r="A35" s="44" t="s">
        <v>158</v>
      </c>
      <c r="B35" s="26">
        <v>0</v>
      </c>
      <c r="C35" s="20">
        <v>0</v>
      </c>
      <c r="D35" s="31">
        <v>0</v>
      </c>
      <c r="E35" s="26">
        <v>0</v>
      </c>
      <c r="F35" s="20">
        <v>0</v>
      </c>
      <c r="G35" s="31">
        <v>0</v>
      </c>
      <c r="H35" s="26">
        <v>0</v>
      </c>
      <c r="I35" s="20">
        <v>0</v>
      </c>
      <c r="J35" s="31">
        <v>0</v>
      </c>
      <c r="K35" s="26">
        <v>0</v>
      </c>
      <c r="L35" s="20">
        <v>0</v>
      </c>
      <c r="M35" s="31">
        <v>0</v>
      </c>
      <c r="N35" s="26">
        <v>0</v>
      </c>
      <c r="O35" s="20">
        <v>0</v>
      </c>
      <c r="P35" s="31">
        <v>0</v>
      </c>
      <c r="Q35" s="38">
        <v>0</v>
      </c>
      <c r="R35" s="39">
        <v>0</v>
      </c>
      <c r="S35" s="40">
        <v>0</v>
      </c>
      <c r="T35" s="41">
        <v>0</v>
      </c>
      <c r="U35" s="39">
        <v>0</v>
      </c>
      <c r="V35" s="40">
        <v>0</v>
      </c>
    </row>
    <row r="36" spans="1:22" x14ac:dyDescent="0.3">
      <c r="A36" s="45"/>
      <c r="B36" s="21"/>
      <c r="C36" s="21"/>
      <c r="D36" s="32"/>
      <c r="E36" s="21"/>
      <c r="F36" s="21"/>
      <c r="G36" s="32"/>
      <c r="H36" s="21"/>
      <c r="I36" s="21"/>
      <c r="J36" s="32"/>
      <c r="K36" s="21"/>
      <c r="L36" s="21"/>
      <c r="M36" s="32"/>
      <c r="N36" s="21"/>
      <c r="O36" s="21"/>
      <c r="P36" s="32"/>
      <c r="Q36" s="21"/>
      <c r="R36" s="21"/>
      <c r="S36" s="32"/>
      <c r="T36" s="21"/>
      <c r="U36" s="21"/>
      <c r="V36" s="32"/>
    </row>
    <row r="37" spans="1:22" x14ac:dyDescent="0.3">
      <c r="A37" s="37" t="s">
        <v>183</v>
      </c>
      <c r="B37" s="27">
        <f>SUM(B14:B35)</f>
        <v>874</v>
      </c>
      <c r="C37" s="19">
        <f>SUM(C14:C35)</f>
        <v>571</v>
      </c>
      <c r="D37" s="33">
        <f>SUM(D14:D35)</f>
        <v>720</v>
      </c>
      <c r="E37" s="27">
        <f t="shared" ref="E37:P37" si="0">SUM(E3:E35)</f>
        <v>0</v>
      </c>
      <c r="F37" s="19">
        <f t="shared" si="0"/>
        <v>0</v>
      </c>
      <c r="G37" s="33">
        <f t="shared" si="0"/>
        <v>0</v>
      </c>
      <c r="H37" s="27">
        <f t="shared" si="0"/>
        <v>2449</v>
      </c>
      <c r="I37" s="19">
        <f t="shared" si="0"/>
        <v>5224</v>
      </c>
      <c r="J37" s="33">
        <f t="shared" si="0"/>
        <v>9544</v>
      </c>
      <c r="K37" s="27">
        <f t="shared" si="0"/>
        <v>0</v>
      </c>
      <c r="L37" s="19">
        <f t="shared" si="0"/>
        <v>0</v>
      </c>
      <c r="M37" s="33">
        <f t="shared" si="0"/>
        <v>0</v>
      </c>
      <c r="N37" s="27">
        <f t="shared" si="0"/>
        <v>0</v>
      </c>
      <c r="O37" s="19">
        <f t="shared" si="0"/>
        <v>0</v>
      </c>
      <c r="P37" s="33">
        <f t="shared" si="0"/>
        <v>0</v>
      </c>
      <c r="Q37" s="27">
        <f>SUM(Q3:Q35)</f>
        <v>1</v>
      </c>
      <c r="R37" s="27">
        <f t="shared" ref="R37:V37" si="1">SUM(R3:R35)</f>
        <v>0</v>
      </c>
      <c r="S37" s="42">
        <f t="shared" si="1"/>
        <v>0</v>
      </c>
      <c r="T37" s="27">
        <f t="shared" si="1"/>
        <v>77</v>
      </c>
      <c r="U37" s="27">
        <f t="shared" si="1"/>
        <v>290</v>
      </c>
      <c r="V37" s="27">
        <f t="shared" si="1"/>
        <v>206</v>
      </c>
    </row>
    <row r="38" spans="1:22" x14ac:dyDescent="0.3">
      <c r="A38" s="43" t="s">
        <v>190</v>
      </c>
      <c r="B38" s="25">
        <f>COUNTIFS(Literature!F:F, "data analytics",Literature!E:E,"Business Source Premier (via EBSCOhost)")</f>
        <v>23</v>
      </c>
      <c r="C38" s="16">
        <f>COUNTIFS(Literature!F:F, "business intelligence",Literature!E:E,"Business Source Premier (via EBSCOhost)")</f>
        <v>9</v>
      </c>
      <c r="D38" s="30">
        <f>COUNTIFS(Literature!F:F, "big data",Literature!E:E,"Business Source Premier (via EBSCOhost)")</f>
        <v>6</v>
      </c>
      <c r="E38" s="25">
        <f>COUNTIFS(Literature!F:F, "data analytics",Literature!E:E,"AIS eLibary")</f>
        <v>0</v>
      </c>
      <c r="F38" s="16">
        <f>COUNTIFS(Literature!F:F, "business intelligence",Literature!E:E,"AIS eLibrary")</f>
        <v>0</v>
      </c>
      <c r="G38" s="30">
        <f>COUNTIFS(Literature!F:F, "big data",Literature!E:E,"AIS eLibrary")</f>
        <v>0</v>
      </c>
      <c r="H38" s="25">
        <f>COUNTIFS(Literature!F:F, "data analytics",Literature!E:E,"JSTOR")</f>
        <v>6</v>
      </c>
      <c r="I38" s="16">
        <f>COUNTIFS(Literature!F:F, "business intelligence",Literature!E:E,"JSTOR")</f>
        <v>0</v>
      </c>
      <c r="J38" s="30">
        <f>COUNTIFS(Literature!F:F, "big data",Literature!E:E,"JSTOR")</f>
        <v>0</v>
      </c>
      <c r="K38" s="25">
        <f>COUNTIFS(Literature!F:F, "data analytics",Literature!E:E,"ACM Digital Library")</f>
        <v>0</v>
      </c>
      <c r="L38" s="16">
        <f>COUNTIFS(Literature!F:F, "business intelligence",Literature!E:E,"ACM Digital Library")</f>
        <v>0</v>
      </c>
      <c r="M38" s="30">
        <f>COUNTIFS(Literature!F:F, "big data",Literature!E:E,"ACM Digital Library")</f>
        <v>0</v>
      </c>
      <c r="N38" s="25">
        <f>COUNTIFS(Literature!F:F, "data analytics",Literature!E:E,"IEEE Xplore / Electronic Library ")</f>
        <v>0</v>
      </c>
      <c r="O38" s="16">
        <f>COUNTIFS(Literature!F:F, "business intelligence",Literature!E:E,"IEEE Xplore / Electronic Library ")</f>
        <v>0</v>
      </c>
      <c r="P38" s="30">
        <f>COUNTIFS(Literature!F:F, "big data",Literature!E:E,"IEEE Xplore / Electronic Library ")</f>
        <v>0</v>
      </c>
      <c r="Q38" s="25">
        <f>COUNTIFS(Literature!F:F, "data analytics",Literature!E:E,"ProQuest")</f>
        <v>1</v>
      </c>
      <c r="R38" s="16">
        <f>COUNTIFS(Literature!F:F, "business intelligence",Literature!E:E,"ProQuest")</f>
        <v>0</v>
      </c>
      <c r="S38" s="30">
        <f>COUNTIFS(Literature!F:F, "big data",Literature!E:E,"ProQuest")</f>
        <v>0</v>
      </c>
      <c r="T38" s="25">
        <f>COUNTIFS(Literature!F:F, "data analytics",Literature!E:E,"EconBiz")</f>
        <v>1</v>
      </c>
      <c r="U38" s="16">
        <f>COUNTIFS(Literature!F:F, "business intelligence",Literature!E:E,"EconBiz")</f>
        <v>0</v>
      </c>
      <c r="V38" s="30">
        <f>COUNTIFS(Literature!F:F, "big data",Literature!E:E,"EconBiz")</f>
        <v>0</v>
      </c>
    </row>
    <row r="39" spans="1:22" x14ac:dyDescent="0.3">
      <c r="A39" s="43" t="s">
        <v>191</v>
      </c>
      <c r="B39" s="25">
        <f t="shared" ref="B39:S39" si="2">ROUND((B38/B37*100),2)</f>
        <v>2.63</v>
      </c>
      <c r="C39" s="16">
        <f t="shared" si="2"/>
        <v>1.58</v>
      </c>
      <c r="D39" s="30">
        <f t="shared" si="2"/>
        <v>0.83</v>
      </c>
      <c r="E39" s="25" t="e">
        <f t="shared" si="2"/>
        <v>#DIV/0!</v>
      </c>
      <c r="F39" s="16" t="e">
        <f t="shared" si="2"/>
        <v>#DIV/0!</v>
      </c>
      <c r="G39" s="30" t="e">
        <f t="shared" si="2"/>
        <v>#DIV/0!</v>
      </c>
      <c r="H39" s="25">
        <f t="shared" si="2"/>
        <v>0.24</v>
      </c>
      <c r="I39" s="16">
        <f t="shared" si="2"/>
        <v>0</v>
      </c>
      <c r="J39" s="30">
        <f t="shared" si="2"/>
        <v>0</v>
      </c>
      <c r="K39" s="25" t="e">
        <f t="shared" si="2"/>
        <v>#DIV/0!</v>
      </c>
      <c r="L39" s="16" t="e">
        <f t="shared" si="2"/>
        <v>#DIV/0!</v>
      </c>
      <c r="M39" s="30" t="e">
        <f t="shared" si="2"/>
        <v>#DIV/0!</v>
      </c>
      <c r="N39" s="25" t="e">
        <f t="shared" si="2"/>
        <v>#DIV/0!</v>
      </c>
      <c r="O39" s="16" t="e">
        <f t="shared" si="2"/>
        <v>#DIV/0!</v>
      </c>
      <c r="P39" s="30" t="e">
        <f t="shared" si="2"/>
        <v>#DIV/0!</v>
      </c>
      <c r="Q39" s="25">
        <f t="shared" si="2"/>
        <v>100</v>
      </c>
      <c r="R39" s="16" t="e">
        <f t="shared" si="2"/>
        <v>#DIV/0!</v>
      </c>
      <c r="S39" s="30" t="e">
        <f t="shared" si="2"/>
        <v>#DIV/0!</v>
      </c>
      <c r="T39" s="25">
        <f t="shared" ref="T39" si="3">ROUND((T38/T37*100),2)</f>
        <v>1.3</v>
      </c>
      <c r="U39" s="16">
        <f t="shared" ref="U39" si="4">ROUND((U38/U37*100),2)</f>
        <v>0</v>
      </c>
      <c r="V39" s="30">
        <f t="shared" ref="V39" si="5">ROUND((V38/V37*100),2)</f>
        <v>0</v>
      </c>
    </row>
    <row r="40" spans="1:22" x14ac:dyDescent="0.3">
      <c r="A40" s="45"/>
      <c r="B40" s="21"/>
      <c r="C40" s="21"/>
      <c r="D40" s="32"/>
    </row>
    <row r="41" spans="1:22" x14ac:dyDescent="0.3">
      <c r="A41" s="45" t="s">
        <v>255</v>
      </c>
      <c r="B41" s="21"/>
      <c r="C41" s="21"/>
      <c r="D41" s="32"/>
    </row>
    <row r="42" spans="1:22" x14ac:dyDescent="0.3">
      <c r="A42" s="45">
        <f>SUM(37:37)</f>
        <v>19956</v>
      </c>
      <c r="B42" s="21"/>
      <c r="C42" s="21"/>
      <c r="D42" s="32"/>
    </row>
    <row r="43" spans="1:22" x14ac:dyDescent="0.3">
      <c r="A43" s="45" t="s">
        <v>256</v>
      </c>
      <c r="B43" s="21"/>
      <c r="C43" s="21"/>
      <c r="D43" s="32"/>
    </row>
    <row r="44" spans="1:22" x14ac:dyDescent="0.3">
      <c r="A44" s="45">
        <f>SUM(38:38)</f>
        <v>46</v>
      </c>
      <c r="B44" s="21"/>
      <c r="C44" s="21"/>
      <c r="D44" s="32"/>
    </row>
    <row r="45" spans="1:22" x14ac:dyDescent="0.3">
      <c r="A45" s="45"/>
      <c r="B45" s="21"/>
      <c r="C45" s="21"/>
      <c r="D45" s="32"/>
    </row>
    <row r="46" spans="1:22" x14ac:dyDescent="0.3">
      <c r="A46" s="45"/>
      <c r="B46" s="21"/>
      <c r="C46" s="21"/>
      <c r="D46" s="32"/>
    </row>
    <row r="47" spans="1:22" x14ac:dyDescent="0.3">
      <c r="A47" s="45"/>
      <c r="B47" s="21"/>
      <c r="C47" s="21"/>
      <c r="D47" s="32"/>
    </row>
    <row r="48" spans="1:22" x14ac:dyDescent="0.3">
      <c r="A48" s="45"/>
      <c r="B48" s="21"/>
      <c r="C48" s="21"/>
      <c r="D48" s="32"/>
    </row>
    <row r="49" spans="1:4" x14ac:dyDescent="0.3">
      <c r="A49" s="45"/>
      <c r="B49" s="21"/>
      <c r="C49" s="21"/>
      <c r="D49" s="32"/>
    </row>
    <row r="50" spans="1:4" x14ac:dyDescent="0.3">
      <c r="A50" s="45"/>
      <c r="B50" s="21"/>
      <c r="C50" s="21"/>
      <c r="D50" s="32"/>
    </row>
    <row r="51" spans="1:4" x14ac:dyDescent="0.3">
      <c r="A51" s="45"/>
      <c r="B51" s="21"/>
      <c r="C51" s="21"/>
      <c r="D51" s="32"/>
    </row>
    <row r="52" spans="1:4" x14ac:dyDescent="0.3">
      <c r="A52" s="45"/>
      <c r="B52" s="21"/>
      <c r="C52" s="21"/>
      <c r="D52" s="32"/>
    </row>
    <row r="53" spans="1:4" x14ac:dyDescent="0.3">
      <c r="A53" s="45"/>
      <c r="B53" s="21"/>
      <c r="C53" s="21"/>
      <c r="D53" s="32"/>
    </row>
    <row r="54" spans="1:4" x14ac:dyDescent="0.3">
      <c r="A54" s="45"/>
      <c r="B54" s="21"/>
      <c r="C54" s="21"/>
      <c r="D54" s="32"/>
    </row>
    <row r="55" spans="1:4" x14ac:dyDescent="0.3">
      <c r="A55" s="45"/>
      <c r="B55" s="21"/>
      <c r="C55" s="21"/>
      <c r="D55" s="32"/>
    </row>
    <row r="56" spans="1:4" x14ac:dyDescent="0.3">
      <c r="A56" s="45"/>
      <c r="B56" s="21"/>
      <c r="C56" s="21"/>
      <c r="D56" s="32"/>
    </row>
    <row r="57" spans="1:4" x14ac:dyDescent="0.3">
      <c r="A57" s="45"/>
      <c r="B57" s="21"/>
      <c r="C57" s="21"/>
      <c r="D57" s="32"/>
    </row>
    <row r="58" spans="1:4" x14ac:dyDescent="0.3">
      <c r="A58" s="45"/>
      <c r="B58" s="21"/>
      <c r="C58" s="21"/>
      <c r="D58" s="32"/>
    </row>
    <row r="59" spans="1:4" x14ac:dyDescent="0.3">
      <c r="A59" s="45"/>
      <c r="B59" s="21"/>
      <c r="C59" s="21"/>
      <c r="D59" s="32"/>
    </row>
    <row r="60" spans="1:4" x14ac:dyDescent="0.3">
      <c r="A60" s="45"/>
      <c r="B60" s="21"/>
      <c r="C60" s="21"/>
      <c r="D60" s="32"/>
    </row>
    <row r="61" spans="1:4" x14ac:dyDescent="0.3">
      <c r="A61" s="45"/>
      <c r="B61" s="21"/>
      <c r="C61" s="21"/>
      <c r="D61" s="32"/>
    </row>
    <row r="62" spans="1:4" x14ac:dyDescent="0.3">
      <c r="A62" s="45"/>
      <c r="B62" s="21"/>
      <c r="C62" s="21"/>
      <c r="D62" s="32"/>
    </row>
    <row r="63" spans="1:4" x14ac:dyDescent="0.3">
      <c r="A63" s="45"/>
      <c r="B63" s="21"/>
      <c r="C63" s="21"/>
      <c r="D63" s="32"/>
    </row>
    <row r="64" spans="1:4" x14ac:dyDescent="0.3">
      <c r="A64" s="45"/>
      <c r="B64" s="21"/>
      <c r="C64" s="21"/>
      <c r="D64" s="32"/>
    </row>
    <row r="65" spans="1:4" x14ac:dyDescent="0.3">
      <c r="A65" s="45"/>
      <c r="B65" s="21"/>
      <c r="C65" s="21"/>
      <c r="D65" s="32"/>
    </row>
    <row r="66" spans="1:4" x14ac:dyDescent="0.3">
      <c r="A66" s="45"/>
      <c r="B66" s="21"/>
      <c r="C66" s="21"/>
      <c r="D66" s="32"/>
    </row>
    <row r="67" spans="1:4" x14ac:dyDescent="0.3">
      <c r="A67" s="45"/>
      <c r="B67" s="21"/>
      <c r="C67" s="21"/>
      <c r="D67" s="32"/>
    </row>
    <row r="68" spans="1:4" x14ac:dyDescent="0.3">
      <c r="A68" s="45"/>
      <c r="B68" s="21"/>
      <c r="C68" s="21"/>
      <c r="D68" s="32"/>
    </row>
    <row r="69" spans="1:4" x14ac:dyDescent="0.3">
      <c r="A69" s="45"/>
      <c r="B69" s="21"/>
      <c r="C69" s="21"/>
      <c r="D69" s="32"/>
    </row>
    <row r="70" spans="1:4" x14ac:dyDescent="0.3">
      <c r="A70" s="45"/>
      <c r="B70" s="21"/>
      <c r="C70" s="21"/>
      <c r="D70" s="32"/>
    </row>
    <row r="71" spans="1:4" x14ac:dyDescent="0.3">
      <c r="A71" s="45"/>
      <c r="B71" s="21"/>
      <c r="C71" s="21"/>
      <c r="D71" s="32"/>
    </row>
    <row r="72" spans="1:4" x14ac:dyDescent="0.3">
      <c r="A72" s="45"/>
      <c r="B72" s="21"/>
      <c r="C72" s="21"/>
      <c r="D72" s="32"/>
    </row>
    <row r="73" spans="1:4" x14ac:dyDescent="0.3">
      <c r="A73" s="45"/>
      <c r="B73" s="21"/>
      <c r="C73" s="21"/>
      <c r="D73" s="32"/>
    </row>
    <row r="74" spans="1:4" x14ac:dyDescent="0.3">
      <c r="A74" s="45"/>
      <c r="B74" s="21"/>
      <c r="C74" s="21"/>
      <c r="D74" s="32"/>
    </row>
    <row r="75" spans="1:4" x14ac:dyDescent="0.3">
      <c r="A75" s="45"/>
      <c r="B75" s="21"/>
      <c r="C75" s="21"/>
      <c r="D75" s="32"/>
    </row>
    <row r="76" spans="1:4" x14ac:dyDescent="0.3">
      <c r="A76" s="45"/>
      <c r="B76" s="21"/>
      <c r="C76" s="21"/>
      <c r="D76" s="32"/>
    </row>
    <row r="77" spans="1:4" x14ac:dyDescent="0.3">
      <c r="A77" s="45"/>
      <c r="B77" s="21"/>
      <c r="C77" s="21"/>
      <c r="D77" s="32"/>
    </row>
    <row r="78" spans="1:4" x14ac:dyDescent="0.3">
      <c r="A78" s="45"/>
      <c r="B78" s="21"/>
      <c r="C78" s="21"/>
      <c r="D78" s="32"/>
    </row>
    <row r="79" spans="1:4" x14ac:dyDescent="0.3">
      <c r="A79" s="45"/>
      <c r="B79" s="21"/>
      <c r="C79" s="21"/>
      <c r="D79" s="32"/>
    </row>
    <row r="80" spans="1:4" x14ac:dyDescent="0.3">
      <c r="A80" s="45"/>
      <c r="B80" s="21"/>
      <c r="C80" s="21"/>
      <c r="D80" s="32"/>
    </row>
    <row r="81" spans="1:4" x14ac:dyDescent="0.3">
      <c r="A81" s="45"/>
      <c r="B81" s="21"/>
      <c r="C81" s="21"/>
      <c r="D81" s="32"/>
    </row>
    <row r="82" spans="1:4" x14ac:dyDescent="0.3">
      <c r="A82" s="45"/>
      <c r="B82" s="21"/>
      <c r="C82" s="21"/>
      <c r="D82" s="32"/>
    </row>
    <row r="83" spans="1:4" x14ac:dyDescent="0.3">
      <c r="A83" s="45"/>
      <c r="B83" s="21"/>
      <c r="C83" s="21"/>
      <c r="D83" s="32"/>
    </row>
    <row r="84" spans="1:4" x14ac:dyDescent="0.3">
      <c r="A84" s="45"/>
      <c r="B84" s="21"/>
      <c r="C84" s="21"/>
      <c r="D84" s="32"/>
    </row>
    <row r="85" spans="1:4" x14ac:dyDescent="0.3">
      <c r="A85" s="45"/>
      <c r="B85" s="21"/>
      <c r="C85" s="21"/>
      <c r="D85" s="32"/>
    </row>
    <row r="86" spans="1:4" x14ac:dyDescent="0.3">
      <c r="A86" s="45"/>
      <c r="B86" s="21"/>
      <c r="C86" s="21"/>
      <c r="D86" s="32"/>
    </row>
    <row r="87" spans="1:4" x14ac:dyDescent="0.3">
      <c r="A87" s="45"/>
      <c r="B87" s="21"/>
      <c r="C87" s="21"/>
      <c r="D87" s="32"/>
    </row>
    <row r="88" spans="1:4" x14ac:dyDescent="0.3">
      <c r="A88" s="45"/>
      <c r="B88" s="21"/>
      <c r="C88" s="21"/>
      <c r="D88" s="32"/>
    </row>
    <row r="89" spans="1:4" x14ac:dyDescent="0.3">
      <c r="A89" s="45"/>
      <c r="B89" s="21"/>
      <c r="C89" s="21"/>
      <c r="D89" s="32"/>
    </row>
    <row r="90" spans="1:4" x14ac:dyDescent="0.3">
      <c r="A90" s="45"/>
      <c r="B90" s="21"/>
      <c r="C90" s="21"/>
      <c r="D90" s="32"/>
    </row>
    <row r="91" spans="1:4" x14ac:dyDescent="0.3">
      <c r="A91" s="45"/>
      <c r="B91" s="21"/>
      <c r="C91" s="21"/>
      <c r="D91" s="32"/>
    </row>
    <row r="92" spans="1:4" x14ac:dyDescent="0.3">
      <c r="A92" s="45"/>
      <c r="B92" s="21"/>
      <c r="C92" s="21"/>
      <c r="D92" s="32"/>
    </row>
    <row r="93" spans="1:4" x14ac:dyDescent="0.3">
      <c r="A93" s="45"/>
      <c r="B93" s="21"/>
      <c r="C93" s="21"/>
      <c r="D93" s="32"/>
    </row>
    <row r="94" spans="1:4" x14ac:dyDescent="0.3">
      <c r="A94" s="45"/>
      <c r="B94" s="21"/>
      <c r="C94" s="21"/>
      <c r="D94" s="32"/>
    </row>
    <row r="95" spans="1:4" x14ac:dyDescent="0.3">
      <c r="A95" s="45"/>
      <c r="B95" s="21"/>
      <c r="C95" s="21"/>
      <c r="D95" s="32"/>
    </row>
    <row r="96" spans="1:4" x14ac:dyDescent="0.3">
      <c r="A96" s="45"/>
      <c r="B96" s="21"/>
      <c r="C96" s="21"/>
      <c r="D96" s="32"/>
    </row>
    <row r="97" spans="1:4" x14ac:dyDescent="0.3">
      <c r="A97" s="45"/>
      <c r="B97" s="21"/>
      <c r="C97" s="21"/>
      <c r="D97" s="32"/>
    </row>
    <row r="98" spans="1:4" x14ac:dyDescent="0.3">
      <c r="A98" s="45"/>
      <c r="B98" s="21"/>
      <c r="C98" s="21"/>
      <c r="D98" s="32"/>
    </row>
    <row r="99" spans="1:4" x14ac:dyDescent="0.3">
      <c r="A99" s="45"/>
      <c r="B99" s="21"/>
      <c r="C99" s="21"/>
      <c r="D99" s="32"/>
    </row>
    <row r="100" spans="1:4" x14ac:dyDescent="0.3">
      <c r="A100" s="45"/>
      <c r="B100" s="21"/>
      <c r="C100" s="21"/>
      <c r="D100" s="32"/>
    </row>
    <row r="101" spans="1:4" x14ac:dyDescent="0.3">
      <c r="A101" s="45"/>
      <c r="B101" s="21"/>
      <c r="C101" s="21"/>
      <c r="D101" s="32"/>
    </row>
    <row r="102" spans="1:4" x14ac:dyDescent="0.3">
      <c r="A102" s="45"/>
      <c r="B102" s="21"/>
      <c r="C102" s="21"/>
      <c r="D102" s="32"/>
    </row>
    <row r="103" spans="1:4" x14ac:dyDescent="0.3">
      <c r="A103" s="45"/>
      <c r="B103" s="21"/>
      <c r="C103" s="21"/>
      <c r="D103" s="32"/>
    </row>
    <row r="104" spans="1:4" x14ac:dyDescent="0.3">
      <c r="A104" s="45"/>
      <c r="B104" s="21"/>
      <c r="C104" s="21"/>
      <c r="D104" s="32"/>
    </row>
    <row r="105" spans="1:4" x14ac:dyDescent="0.3">
      <c r="A105" s="45"/>
      <c r="B105" s="21"/>
      <c r="C105" s="21"/>
      <c r="D105" s="32"/>
    </row>
    <row r="106" spans="1:4" x14ac:dyDescent="0.3">
      <c r="A106" s="45"/>
      <c r="B106" s="21"/>
      <c r="C106" s="21"/>
      <c r="D106" s="32"/>
    </row>
    <row r="107" spans="1:4" x14ac:dyDescent="0.3">
      <c r="A107" s="45"/>
      <c r="B107" s="21"/>
      <c r="C107" s="21"/>
      <c r="D107" s="32"/>
    </row>
    <row r="108" spans="1:4" x14ac:dyDescent="0.3">
      <c r="A108" s="45"/>
      <c r="B108" s="21"/>
      <c r="C108" s="21"/>
      <c r="D108" s="32"/>
    </row>
    <row r="109" spans="1:4" x14ac:dyDescent="0.3">
      <c r="A109" s="45"/>
      <c r="B109" s="21"/>
      <c r="C109" s="21"/>
      <c r="D109" s="32"/>
    </row>
    <row r="110" spans="1:4" x14ac:dyDescent="0.3">
      <c r="A110" s="45"/>
      <c r="B110" s="21"/>
      <c r="C110" s="21"/>
      <c r="D110" s="32"/>
    </row>
    <row r="111" spans="1:4" x14ac:dyDescent="0.3">
      <c r="A111" s="45"/>
      <c r="B111" s="21"/>
      <c r="C111" s="21"/>
      <c r="D111" s="32"/>
    </row>
    <row r="112" spans="1:4" x14ac:dyDescent="0.3">
      <c r="A112" s="45"/>
      <c r="B112" s="21"/>
      <c r="C112" s="21"/>
      <c r="D112" s="32"/>
    </row>
    <row r="113" spans="1:4" x14ac:dyDescent="0.3">
      <c r="A113" s="45"/>
      <c r="B113" s="21"/>
      <c r="C113" s="21"/>
      <c r="D113" s="32"/>
    </row>
    <row r="114" spans="1:4" x14ac:dyDescent="0.3">
      <c r="A114" s="45"/>
      <c r="B114" s="21"/>
      <c r="C114" s="21"/>
      <c r="D114" s="32"/>
    </row>
    <row r="115" spans="1:4" x14ac:dyDescent="0.3">
      <c r="A115" s="45"/>
      <c r="B115" s="21"/>
      <c r="C115" s="21"/>
      <c r="D115" s="32"/>
    </row>
    <row r="116" spans="1:4" x14ac:dyDescent="0.3">
      <c r="A116" s="45"/>
      <c r="B116" s="21"/>
      <c r="C116" s="21"/>
      <c r="D116" s="32"/>
    </row>
    <row r="117" spans="1:4" x14ac:dyDescent="0.3">
      <c r="A117" s="45"/>
      <c r="B117" s="21"/>
      <c r="C117" s="21"/>
      <c r="D117" s="32"/>
    </row>
    <row r="118" spans="1:4" x14ac:dyDescent="0.3">
      <c r="A118" s="45"/>
      <c r="B118" s="21"/>
      <c r="C118" s="21"/>
      <c r="D118" s="32"/>
    </row>
    <row r="119" spans="1:4" x14ac:dyDescent="0.3">
      <c r="A119" s="45"/>
      <c r="B119" s="21"/>
      <c r="C119" s="21"/>
      <c r="D119" s="32"/>
    </row>
    <row r="120" spans="1:4" x14ac:dyDescent="0.3">
      <c r="A120" s="45"/>
      <c r="B120" s="21"/>
      <c r="C120" s="21"/>
      <c r="D120" s="32"/>
    </row>
    <row r="121" spans="1:4" x14ac:dyDescent="0.3">
      <c r="A121" s="45"/>
      <c r="B121" s="21"/>
      <c r="C121" s="21"/>
      <c r="D121" s="32"/>
    </row>
    <row r="122" spans="1:4" x14ac:dyDescent="0.3">
      <c r="A122" s="45"/>
      <c r="B122" s="21"/>
      <c r="C122" s="21"/>
      <c r="D122" s="32"/>
    </row>
    <row r="123" spans="1:4" x14ac:dyDescent="0.3">
      <c r="A123" s="45"/>
      <c r="B123" s="21"/>
      <c r="C123" s="21"/>
      <c r="D123" s="32"/>
    </row>
    <row r="124" spans="1:4" x14ac:dyDescent="0.3">
      <c r="A124" s="45"/>
      <c r="B124" s="21"/>
      <c r="C124" s="21"/>
      <c r="D124" s="32"/>
    </row>
    <row r="125" spans="1:4" x14ac:dyDescent="0.3">
      <c r="A125" s="45"/>
      <c r="B125" s="21"/>
      <c r="C125" s="21"/>
      <c r="D125" s="32"/>
    </row>
    <row r="126" spans="1:4" x14ac:dyDescent="0.3">
      <c r="A126" s="45"/>
      <c r="B126" s="21"/>
      <c r="C126" s="21"/>
      <c r="D126" s="32"/>
    </row>
    <row r="127" spans="1:4" x14ac:dyDescent="0.3">
      <c r="A127" s="45"/>
      <c r="B127" s="21"/>
      <c r="C127" s="21"/>
      <c r="D127" s="32"/>
    </row>
    <row r="128" spans="1:4" x14ac:dyDescent="0.3">
      <c r="A128" s="45"/>
      <c r="B128" s="21"/>
      <c r="C128" s="21"/>
      <c r="D128" s="32"/>
    </row>
    <row r="129" spans="1:4" x14ac:dyDescent="0.3">
      <c r="A129" s="45"/>
      <c r="B129" s="21"/>
      <c r="C129" s="21"/>
      <c r="D129" s="32"/>
    </row>
    <row r="130" spans="1:4" x14ac:dyDescent="0.3">
      <c r="A130" s="45"/>
      <c r="B130" s="21"/>
      <c r="C130" s="21"/>
      <c r="D130" s="32"/>
    </row>
    <row r="131" spans="1:4" x14ac:dyDescent="0.3">
      <c r="A131" s="45"/>
      <c r="B131" s="21"/>
      <c r="C131" s="21"/>
      <c r="D131" s="32"/>
    </row>
    <row r="132" spans="1:4" x14ac:dyDescent="0.3">
      <c r="A132" s="45"/>
      <c r="B132" s="21"/>
      <c r="C132" s="21"/>
      <c r="D132" s="32"/>
    </row>
    <row r="133" spans="1:4" x14ac:dyDescent="0.3">
      <c r="A133" s="45"/>
      <c r="B133" s="21"/>
      <c r="C133" s="21"/>
      <c r="D133" s="32"/>
    </row>
    <row r="134" spans="1:4" x14ac:dyDescent="0.3">
      <c r="A134" s="45"/>
      <c r="B134" s="21"/>
      <c r="C134" s="21"/>
      <c r="D134" s="32"/>
    </row>
    <row r="135" spans="1:4" x14ac:dyDescent="0.3">
      <c r="A135" s="45"/>
      <c r="B135" s="21"/>
      <c r="C135" s="21"/>
      <c r="D135" s="32"/>
    </row>
    <row r="136" spans="1:4" x14ac:dyDescent="0.3">
      <c r="A136" s="45"/>
      <c r="B136" s="21"/>
      <c r="C136" s="21"/>
      <c r="D136" s="32"/>
    </row>
    <row r="137" spans="1:4" x14ac:dyDescent="0.3">
      <c r="A137" s="45"/>
      <c r="B137" s="21"/>
      <c r="C137" s="21"/>
      <c r="D137" s="32"/>
    </row>
    <row r="138" spans="1:4" x14ac:dyDescent="0.3">
      <c r="A138" s="45"/>
      <c r="B138" s="21"/>
      <c r="C138" s="21"/>
      <c r="D138" s="32"/>
    </row>
    <row r="139" spans="1:4" x14ac:dyDescent="0.3">
      <c r="A139" s="45"/>
      <c r="B139" s="21"/>
      <c r="C139" s="21"/>
      <c r="D139" s="32"/>
    </row>
    <row r="140" spans="1:4" x14ac:dyDescent="0.3">
      <c r="A140" s="45"/>
      <c r="B140" s="21"/>
      <c r="C140" s="21"/>
      <c r="D140" s="32"/>
    </row>
    <row r="141" spans="1:4" x14ac:dyDescent="0.3">
      <c r="A141" s="45"/>
      <c r="B141" s="21"/>
      <c r="C141" s="21"/>
      <c r="D141" s="32"/>
    </row>
    <row r="142" spans="1:4" x14ac:dyDescent="0.3">
      <c r="A142" s="45"/>
      <c r="B142" s="21"/>
      <c r="C142" s="21"/>
      <c r="D142" s="32"/>
    </row>
    <row r="143" spans="1:4" x14ac:dyDescent="0.3">
      <c r="A143" s="45"/>
      <c r="B143" s="21"/>
      <c r="C143" s="21"/>
      <c r="D143" s="32"/>
    </row>
    <row r="144" spans="1:4" x14ac:dyDescent="0.3">
      <c r="A144" s="45"/>
      <c r="B144" s="21"/>
      <c r="C144" s="21"/>
      <c r="D144" s="32"/>
    </row>
    <row r="145" spans="1:4" x14ac:dyDescent="0.3">
      <c r="A145" s="45"/>
      <c r="B145" s="21"/>
      <c r="C145" s="21"/>
      <c r="D145" s="32"/>
    </row>
    <row r="146" spans="1:4" x14ac:dyDescent="0.3">
      <c r="A146" s="45"/>
      <c r="B146" s="21"/>
      <c r="C146" s="21"/>
      <c r="D146" s="32"/>
    </row>
    <row r="147" spans="1:4" x14ac:dyDescent="0.3">
      <c r="A147" s="45"/>
      <c r="B147" s="21"/>
      <c r="C147" s="21"/>
      <c r="D147" s="32"/>
    </row>
    <row r="148" spans="1:4" x14ac:dyDescent="0.3">
      <c r="A148" s="45"/>
      <c r="B148" s="21"/>
      <c r="C148" s="21"/>
      <c r="D148" s="32"/>
    </row>
    <row r="149" spans="1:4" x14ac:dyDescent="0.3">
      <c r="A149" s="45"/>
      <c r="B149" s="21"/>
      <c r="C149" s="21"/>
      <c r="D149" s="32"/>
    </row>
    <row r="150" spans="1:4" x14ac:dyDescent="0.3">
      <c r="A150" s="45"/>
      <c r="B150" s="21"/>
      <c r="C150" s="21"/>
      <c r="D150" s="32"/>
    </row>
    <row r="151" spans="1:4" x14ac:dyDescent="0.3">
      <c r="A151" s="45"/>
      <c r="B151" s="21"/>
      <c r="C151" s="21"/>
      <c r="D151" s="32"/>
    </row>
    <row r="152" spans="1:4" x14ac:dyDescent="0.3">
      <c r="A152" s="45"/>
      <c r="B152" s="21"/>
      <c r="C152" s="21"/>
      <c r="D152" s="32"/>
    </row>
    <row r="153" spans="1:4" x14ac:dyDescent="0.3">
      <c r="A153" s="45"/>
      <c r="B153" s="21"/>
      <c r="C153" s="21"/>
      <c r="D153" s="32"/>
    </row>
    <row r="154" spans="1:4" x14ac:dyDescent="0.3">
      <c r="A154" s="45"/>
      <c r="B154" s="21"/>
      <c r="C154" s="21"/>
      <c r="D154" s="32"/>
    </row>
    <row r="155" spans="1:4" x14ac:dyDescent="0.3">
      <c r="A155" s="45"/>
      <c r="B155" s="21"/>
      <c r="C155" s="21"/>
      <c r="D155" s="32"/>
    </row>
    <row r="156" spans="1:4" x14ac:dyDescent="0.3">
      <c r="A156" s="45"/>
      <c r="B156" s="21"/>
      <c r="C156" s="21"/>
      <c r="D156" s="32"/>
    </row>
    <row r="157" spans="1:4" x14ac:dyDescent="0.3">
      <c r="A157" s="45"/>
      <c r="B157" s="21"/>
      <c r="C157" s="21"/>
      <c r="D157" s="32"/>
    </row>
    <row r="158" spans="1:4" x14ac:dyDescent="0.3">
      <c r="A158" s="45"/>
      <c r="B158" s="21"/>
      <c r="C158" s="21"/>
      <c r="D158" s="32"/>
    </row>
    <row r="159" spans="1:4" x14ac:dyDescent="0.3">
      <c r="A159" s="45"/>
      <c r="B159" s="21"/>
      <c r="C159" s="21"/>
      <c r="D159" s="32"/>
    </row>
    <row r="160" spans="1:4" x14ac:dyDescent="0.3">
      <c r="A160" s="45"/>
      <c r="B160" s="21"/>
      <c r="C160" s="21"/>
      <c r="D160" s="32"/>
    </row>
    <row r="161" spans="1:4" x14ac:dyDescent="0.3">
      <c r="A161" s="45"/>
      <c r="B161" s="21"/>
      <c r="C161" s="21"/>
      <c r="D161" s="32"/>
    </row>
    <row r="162" spans="1:4" x14ac:dyDescent="0.3">
      <c r="A162" s="45"/>
      <c r="B162" s="21"/>
      <c r="C162" s="21"/>
      <c r="D162" s="32"/>
    </row>
    <row r="163" spans="1:4" x14ac:dyDescent="0.3">
      <c r="A163" s="45"/>
      <c r="B163" s="21"/>
      <c r="C163" s="21"/>
      <c r="D163" s="32"/>
    </row>
    <row r="164" spans="1:4" x14ac:dyDescent="0.3">
      <c r="A164" s="45"/>
      <c r="B164" s="21"/>
      <c r="C164" s="21"/>
      <c r="D164" s="32"/>
    </row>
    <row r="165" spans="1:4" x14ac:dyDescent="0.3">
      <c r="A165" s="45"/>
      <c r="B165" s="21"/>
      <c r="C165" s="21"/>
      <c r="D165" s="32"/>
    </row>
    <row r="166" spans="1:4" x14ac:dyDescent="0.3">
      <c r="A166" s="45"/>
      <c r="B166" s="21"/>
      <c r="C166" s="21"/>
      <c r="D166" s="32"/>
    </row>
    <row r="167" spans="1:4" x14ac:dyDescent="0.3">
      <c r="A167" s="45"/>
      <c r="B167" s="21"/>
      <c r="C167" s="21"/>
      <c r="D167" s="32"/>
    </row>
    <row r="168" spans="1:4" x14ac:dyDescent="0.3">
      <c r="A168" s="45"/>
      <c r="B168" s="21"/>
      <c r="C168" s="21"/>
      <c r="D168" s="32"/>
    </row>
    <row r="169" spans="1:4" x14ac:dyDescent="0.3">
      <c r="A169" s="45"/>
      <c r="B169" s="21"/>
      <c r="C169" s="21"/>
      <c r="D169" s="32"/>
    </row>
    <row r="170" spans="1:4" x14ac:dyDescent="0.3">
      <c r="A170" s="45"/>
      <c r="B170" s="21"/>
      <c r="C170" s="21"/>
      <c r="D170" s="32"/>
    </row>
    <row r="171" spans="1:4" x14ac:dyDescent="0.3">
      <c r="A171" s="45"/>
      <c r="B171" s="21"/>
      <c r="C171" s="21"/>
      <c r="D171" s="32"/>
    </row>
    <row r="172" spans="1:4" x14ac:dyDescent="0.3">
      <c r="A172" s="45"/>
      <c r="B172" s="21"/>
      <c r="C172" s="21"/>
      <c r="D172" s="32"/>
    </row>
    <row r="173" spans="1:4" x14ac:dyDescent="0.3">
      <c r="A173" s="45"/>
      <c r="B173" s="21"/>
      <c r="C173" s="21"/>
      <c r="D173" s="32"/>
    </row>
    <row r="174" spans="1:4" x14ac:dyDescent="0.3">
      <c r="A174" s="45"/>
      <c r="B174" s="21"/>
      <c r="C174" s="21"/>
      <c r="D174" s="32"/>
    </row>
    <row r="175" spans="1:4" x14ac:dyDescent="0.3">
      <c r="A175" s="45"/>
      <c r="B175" s="21"/>
      <c r="C175" s="21"/>
      <c r="D175" s="32"/>
    </row>
    <row r="176" spans="1:4" x14ac:dyDescent="0.3">
      <c r="A176" s="45"/>
      <c r="B176" s="21"/>
      <c r="C176" s="21"/>
      <c r="D176" s="32"/>
    </row>
    <row r="177" spans="1:4" x14ac:dyDescent="0.3">
      <c r="A177" s="45"/>
      <c r="B177" s="21"/>
      <c r="C177" s="21"/>
      <c r="D177" s="32"/>
    </row>
    <row r="178" spans="1:4" x14ac:dyDescent="0.3">
      <c r="A178" s="45"/>
      <c r="B178" s="21"/>
      <c r="C178" s="21"/>
      <c r="D178" s="32"/>
    </row>
    <row r="179" spans="1:4" x14ac:dyDescent="0.3">
      <c r="A179" s="45"/>
      <c r="B179" s="21"/>
      <c r="C179" s="21"/>
      <c r="D179" s="32"/>
    </row>
    <row r="180" spans="1:4" x14ac:dyDescent="0.3">
      <c r="A180" s="45"/>
      <c r="B180" s="21"/>
      <c r="C180" s="21"/>
      <c r="D180" s="32"/>
    </row>
    <row r="181" spans="1:4" x14ac:dyDescent="0.3">
      <c r="A181" s="45"/>
      <c r="B181" s="21"/>
      <c r="C181" s="21"/>
      <c r="D181" s="32"/>
    </row>
    <row r="182" spans="1:4" x14ac:dyDescent="0.3">
      <c r="A182" s="45"/>
      <c r="B182" s="21"/>
      <c r="C182" s="21"/>
      <c r="D182" s="32"/>
    </row>
    <row r="183" spans="1:4" x14ac:dyDescent="0.3">
      <c r="A183" s="45"/>
      <c r="B183" s="21"/>
      <c r="C183" s="21"/>
      <c r="D183" s="32"/>
    </row>
    <row r="184" spans="1:4" x14ac:dyDescent="0.3">
      <c r="A184" s="45"/>
      <c r="B184" s="21"/>
      <c r="C184" s="21"/>
      <c r="D184" s="32"/>
    </row>
    <row r="185" spans="1:4" x14ac:dyDescent="0.3">
      <c r="A185" s="45"/>
      <c r="B185" s="21"/>
      <c r="C185" s="21"/>
      <c r="D185" s="32"/>
    </row>
    <row r="186" spans="1:4" x14ac:dyDescent="0.3">
      <c r="A186" s="45"/>
      <c r="B186" s="21"/>
      <c r="C186" s="21"/>
      <c r="D186" s="32"/>
    </row>
    <row r="187" spans="1:4" x14ac:dyDescent="0.3">
      <c r="A187" s="45"/>
      <c r="B187" s="21"/>
      <c r="C187" s="21"/>
      <c r="D187" s="32"/>
    </row>
    <row r="188" spans="1:4" x14ac:dyDescent="0.3">
      <c r="A188" s="45"/>
      <c r="B188" s="21"/>
      <c r="C188" s="21"/>
      <c r="D188" s="32"/>
    </row>
    <row r="189" spans="1:4" x14ac:dyDescent="0.3">
      <c r="A189" s="45"/>
      <c r="B189" s="21"/>
      <c r="C189" s="21"/>
      <c r="D189" s="32"/>
    </row>
    <row r="190" spans="1:4" x14ac:dyDescent="0.3">
      <c r="A190" s="45"/>
      <c r="B190" s="21"/>
      <c r="C190" s="21"/>
      <c r="D190" s="32"/>
    </row>
    <row r="191" spans="1:4" x14ac:dyDescent="0.3">
      <c r="A191" s="45"/>
      <c r="B191" s="21"/>
      <c r="C191" s="21"/>
      <c r="D191" s="32"/>
    </row>
    <row r="192" spans="1:4" x14ac:dyDescent="0.3">
      <c r="A192" s="45"/>
      <c r="B192" s="21"/>
      <c r="C192" s="21"/>
      <c r="D192" s="32"/>
    </row>
    <row r="193" spans="1:4" x14ac:dyDescent="0.3">
      <c r="A193" s="45"/>
      <c r="B193" s="21"/>
      <c r="C193" s="21"/>
      <c r="D193" s="32"/>
    </row>
    <row r="194" spans="1:4" x14ac:dyDescent="0.3">
      <c r="A194" s="45"/>
      <c r="B194" s="21"/>
      <c r="C194" s="21"/>
      <c r="D194" s="32"/>
    </row>
    <row r="195" spans="1:4" x14ac:dyDescent="0.3">
      <c r="A195" s="45"/>
      <c r="B195" s="21"/>
      <c r="C195" s="21"/>
      <c r="D195" s="32"/>
    </row>
    <row r="196" spans="1:4" x14ac:dyDescent="0.3">
      <c r="A196" s="45"/>
      <c r="B196" s="21"/>
      <c r="C196" s="21"/>
      <c r="D196" s="32"/>
    </row>
    <row r="197" spans="1:4" x14ac:dyDescent="0.3">
      <c r="A197" s="45"/>
      <c r="B197" s="21"/>
      <c r="C197" s="21"/>
      <c r="D197" s="32"/>
    </row>
    <row r="198" spans="1:4" x14ac:dyDescent="0.3">
      <c r="A198" s="45"/>
      <c r="B198" s="21"/>
      <c r="C198" s="21"/>
      <c r="D198" s="32"/>
    </row>
    <row r="199" spans="1:4" x14ac:dyDescent="0.3">
      <c r="A199" s="45"/>
      <c r="B199" s="21"/>
      <c r="C199" s="21"/>
      <c r="D199" s="32"/>
    </row>
    <row r="200" spans="1:4" x14ac:dyDescent="0.3">
      <c r="A200" s="45"/>
      <c r="B200" s="21"/>
      <c r="C200" s="21"/>
      <c r="D200" s="32"/>
    </row>
    <row r="201" spans="1:4" x14ac:dyDescent="0.3">
      <c r="A201" s="45"/>
      <c r="B201" s="21"/>
      <c r="C201" s="21"/>
      <c r="D201" s="32"/>
    </row>
    <row r="202" spans="1:4" x14ac:dyDescent="0.3">
      <c r="A202" s="45"/>
      <c r="B202" s="21"/>
      <c r="C202" s="21"/>
      <c r="D202" s="32"/>
    </row>
    <row r="203" spans="1:4" x14ac:dyDescent="0.3">
      <c r="A203" s="45"/>
      <c r="B203" s="21"/>
      <c r="C203" s="21"/>
      <c r="D203" s="32"/>
    </row>
    <row r="204" spans="1:4" x14ac:dyDescent="0.3">
      <c r="A204" s="45"/>
      <c r="B204" s="21"/>
      <c r="C204" s="21"/>
      <c r="D204" s="32"/>
    </row>
    <row r="205" spans="1:4" x14ac:dyDescent="0.3">
      <c r="A205" s="45"/>
      <c r="B205" s="21"/>
      <c r="C205" s="21"/>
      <c r="D205" s="32"/>
    </row>
    <row r="206" spans="1:4" x14ac:dyDescent="0.3">
      <c r="A206" s="45"/>
      <c r="B206" s="21"/>
      <c r="C206" s="21"/>
      <c r="D206" s="32"/>
    </row>
    <row r="207" spans="1:4" x14ac:dyDescent="0.3">
      <c r="A207" s="45"/>
      <c r="B207" s="21"/>
      <c r="C207" s="21"/>
      <c r="D207" s="32"/>
    </row>
    <row r="208" spans="1:4" x14ac:dyDescent="0.3">
      <c r="A208" s="45"/>
      <c r="B208" s="21"/>
      <c r="C208" s="21"/>
      <c r="D208" s="32"/>
    </row>
    <row r="209" spans="1:4" x14ac:dyDescent="0.3">
      <c r="A209" s="45"/>
      <c r="B209" s="21"/>
      <c r="C209" s="21"/>
      <c r="D209" s="32"/>
    </row>
    <row r="210" spans="1:4" x14ac:dyDescent="0.3">
      <c r="A210" s="45"/>
      <c r="B210" s="21"/>
      <c r="C210" s="21"/>
      <c r="D210" s="32"/>
    </row>
    <row r="211" spans="1:4" x14ac:dyDescent="0.3">
      <c r="A211" s="45"/>
      <c r="B211" s="21"/>
      <c r="C211" s="21"/>
      <c r="D211" s="32"/>
    </row>
    <row r="212" spans="1:4" x14ac:dyDescent="0.3">
      <c r="A212" s="45"/>
      <c r="B212" s="21"/>
      <c r="C212" s="21"/>
      <c r="D212" s="32"/>
    </row>
    <row r="213" spans="1:4" x14ac:dyDescent="0.3">
      <c r="A213" s="45"/>
      <c r="B213" s="21"/>
      <c r="C213" s="21"/>
      <c r="D213" s="32"/>
    </row>
    <row r="214" spans="1:4" x14ac:dyDescent="0.3">
      <c r="A214" s="45"/>
      <c r="B214" s="21"/>
      <c r="C214" s="21"/>
      <c r="D214" s="32"/>
    </row>
    <row r="215" spans="1:4" x14ac:dyDescent="0.3">
      <c r="A215" s="45"/>
      <c r="B215" s="21"/>
      <c r="C215" s="21"/>
      <c r="D215" s="32"/>
    </row>
    <row r="216" spans="1:4" x14ac:dyDescent="0.3">
      <c r="A216" s="45"/>
      <c r="B216" s="21"/>
      <c r="C216" s="21"/>
      <c r="D216" s="32"/>
    </row>
    <row r="217" spans="1:4" x14ac:dyDescent="0.3">
      <c r="A217" s="45"/>
      <c r="B217" s="21"/>
      <c r="C217" s="21"/>
      <c r="D217" s="32"/>
    </row>
    <row r="218" spans="1:4" x14ac:dyDescent="0.3">
      <c r="A218" s="45"/>
      <c r="B218" s="21"/>
      <c r="C218" s="21"/>
      <c r="D218" s="32"/>
    </row>
    <row r="219" spans="1:4" x14ac:dyDescent="0.3">
      <c r="A219" s="45"/>
      <c r="B219" s="21"/>
      <c r="C219" s="21"/>
      <c r="D219" s="32"/>
    </row>
    <row r="220" spans="1:4" x14ac:dyDescent="0.3">
      <c r="A220" s="45"/>
      <c r="B220" s="21"/>
      <c r="C220" s="21"/>
      <c r="D220" s="32"/>
    </row>
    <row r="221" spans="1:4" x14ac:dyDescent="0.3">
      <c r="A221" s="45"/>
      <c r="B221" s="21"/>
      <c r="C221" s="21"/>
      <c r="D221" s="32"/>
    </row>
    <row r="222" spans="1:4" x14ac:dyDescent="0.3">
      <c r="A222" s="45"/>
      <c r="B222" s="21"/>
      <c r="C222" s="21"/>
      <c r="D222" s="32"/>
    </row>
    <row r="223" spans="1:4" x14ac:dyDescent="0.3">
      <c r="A223" s="45"/>
      <c r="B223" s="21"/>
      <c r="C223" s="21"/>
      <c r="D223" s="32"/>
    </row>
    <row r="224" spans="1:4" x14ac:dyDescent="0.3">
      <c r="A224" s="45"/>
      <c r="B224" s="21"/>
      <c r="C224" s="21"/>
      <c r="D224" s="32"/>
    </row>
    <row r="225" spans="1:4" x14ac:dyDescent="0.3">
      <c r="A225" s="45"/>
      <c r="B225" s="21"/>
      <c r="C225" s="21"/>
      <c r="D225" s="32"/>
    </row>
    <row r="226" spans="1:4" x14ac:dyDescent="0.3">
      <c r="A226" s="45"/>
      <c r="B226" s="21"/>
      <c r="C226" s="21"/>
      <c r="D226" s="32"/>
    </row>
    <row r="227" spans="1:4" x14ac:dyDescent="0.3">
      <c r="A227" s="45"/>
      <c r="B227" s="21"/>
      <c r="C227" s="21"/>
      <c r="D227" s="32"/>
    </row>
    <row r="228" spans="1:4" x14ac:dyDescent="0.3">
      <c r="A228" s="45"/>
      <c r="B228" s="21"/>
      <c r="C228" s="21"/>
      <c r="D228" s="3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Literature</vt:lpstr>
      <vt:lpstr>Settings</vt:lpstr>
      <vt:lpstr>Journals</vt:lpstr>
      <vt:lpstr>Literature!citation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Darmstadt, Max</dc:creator>
  <cp:lastModifiedBy>Darmstadt, Max</cp:lastModifiedBy>
  <dcterms:created xsi:type="dcterms:W3CDTF">2023-07-03T08:48:26Z</dcterms:created>
  <dcterms:modified xsi:type="dcterms:W3CDTF">2023-07-07T15:24:41Z</dcterms:modified>
</cp:coreProperties>
</file>