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oup_readable_Genomics\_00_Sequencing_Core_Facility\03_Projects_Illumina\Projects\P3501-P3600\P3501\"/>
    </mc:Choice>
  </mc:AlternateContent>
  <xr:revisionPtr revIDLastSave="17" documentId="13_ncr:1_{523B5410-D32A-446A-B8E5-492F8E20D7D9}" xr6:coauthVersionLast="47" xr6:coauthVersionMax="47" xr10:uidLastSave="{DA9115E2-FB49-464B-BE2B-9C9043CD4BB3}"/>
  <bookViews>
    <workbookView xWindow="0" yWindow="0" windowWidth="28800" windowHeight="14025" xr2:uid="{1FEE9A0E-4FDC-4580-8A2F-64A67FA0818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8" i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0" i="1"/>
  <c r="N10" i="1" s="1"/>
  <c r="M9" i="1"/>
  <c r="N9" i="1" s="1"/>
  <c r="M8" i="1"/>
  <c r="N8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K10" i="1"/>
  <c r="L10" i="1" s="1"/>
  <c r="K9" i="1"/>
  <c r="L9" i="1" s="1"/>
  <c r="K8" i="1"/>
  <c r="L8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8" i="1"/>
</calcChain>
</file>

<file path=xl/sharedStrings.xml><?xml version="1.0" encoding="utf-8"?>
<sst xmlns="http://schemas.openxmlformats.org/spreadsheetml/2006/main" count="221" uniqueCount="125">
  <si>
    <t>DNA QC P3501</t>
  </si>
  <si>
    <t>01.12.2023</t>
  </si>
  <si>
    <t>TapeStation</t>
  </si>
  <si>
    <t>DNA_QC P3501 - 2023-12-01 - 13.48.21.pdf</t>
  </si>
  <si>
    <t>&lt;2</t>
  </si>
  <si>
    <t>&lt;100ng</t>
  </si>
  <si>
    <t>Sample order number</t>
  </si>
  <si>
    <t>Sample name [example: P1000_DNA_01]</t>
  </si>
  <si>
    <t>Sample name [user defined]</t>
  </si>
  <si>
    <t>how was the concentration measured (Qubit, Nanodrop, etc.)</t>
  </si>
  <si>
    <t>DNA [ng/µl]</t>
  </si>
  <si>
    <t>delivered volume [µl]</t>
  </si>
  <si>
    <t xml:space="preserve">Qubit BR [ng/µl] </t>
  </si>
  <si>
    <t>Conc. [ng/µl]</t>
  </si>
  <si>
    <t>DIN</t>
  </si>
  <si>
    <t>Observations</t>
  </si>
  <si>
    <t>Rest Volume [µl]</t>
  </si>
  <si>
    <t xml:space="preserve"> Amount [ng]</t>
  </si>
  <si>
    <r>
      <rPr>
        <b/>
        <sz val="10"/>
        <color theme="1"/>
        <rFont val="Calibri"/>
        <family val="2"/>
      </rPr>
      <t>Vol [µl] for ≤</t>
    </r>
    <r>
      <rPr>
        <b/>
        <sz val="10"/>
        <color theme="1"/>
        <rFont val="Calibri"/>
        <family val="2"/>
        <scheme val="minor"/>
      </rPr>
      <t>150ng</t>
    </r>
  </si>
  <si>
    <t>Input [ng]</t>
  </si>
  <si>
    <t>15 µl</t>
  </si>
  <si>
    <t>P3501_DNA_01</t>
  </si>
  <si>
    <t>APA1_T</t>
  </si>
  <si>
    <t>Nanodrop</t>
  </si>
  <si>
    <t>Sample concentration outside functional range for DIN and the assay</t>
  </si>
  <si>
    <t>P3501_DNA_02</t>
  </si>
  <si>
    <t>APA1_N</t>
  </si>
  <si>
    <t>P3501_DNA_03</t>
  </si>
  <si>
    <t>APA2_T</t>
  </si>
  <si>
    <t>P3501_DNA_04</t>
  </si>
  <si>
    <t>APA2_N</t>
  </si>
  <si>
    <t>Out of range</t>
  </si>
  <si>
    <t>P3501_DNA_05</t>
  </si>
  <si>
    <t>APA3_T</t>
  </si>
  <si>
    <t/>
  </si>
  <si>
    <t>P3501_DNA_06</t>
  </si>
  <si>
    <t>APA3_N</t>
  </si>
  <si>
    <t>Sample concentration outside recommended range</t>
  </si>
  <si>
    <t>P3501_DNA_07</t>
  </si>
  <si>
    <t>APA10_T</t>
  </si>
  <si>
    <t>P3501_DNA_08</t>
  </si>
  <si>
    <t>APA10_N</t>
  </si>
  <si>
    <t>P3501_DNA_09</t>
  </si>
  <si>
    <t>APA12_T</t>
  </si>
  <si>
    <t>114</t>
  </si>
  <si>
    <t>P3501_DNA_10</t>
  </si>
  <si>
    <t>APA12_N</t>
  </si>
  <si>
    <t>P3501_DNA_11</t>
  </si>
  <si>
    <t>APA13_T</t>
  </si>
  <si>
    <t>P3501_DNA_12</t>
  </si>
  <si>
    <t>APA13_N</t>
  </si>
  <si>
    <t>P3501_DNA_13</t>
  </si>
  <si>
    <t>APA38_T</t>
  </si>
  <si>
    <t>P3501_DNA_14</t>
  </si>
  <si>
    <t>APA38_N</t>
  </si>
  <si>
    <t>P3501_DNA_15</t>
  </si>
  <si>
    <t>APA55_T</t>
  </si>
  <si>
    <t>P3501_DNA_16</t>
  </si>
  <si>
    <t>APA55_N</t>
  </si>
  <si>
    <t>P3501_DNA_17</t>
  </si>
  <si>
    <t>APA58_T</t>
  </si>
  <si>
    <t>P3501_DNA_18</t>
  </si>
  <si>
    <t>APA58_N</t>
  </si>
  <si>
    <t>P3501_DNA_19</t>
  </si>
  <si>
    <t>APA69_T</t>
  </si>
  <si>
    <t>P3501_DNA_20</t>
  </si>
  <si>
    <t>APA69_N</t>
  </si>
  <si>
    <t>P3501_DNA_21</t>
  </si>
  <si>
    <t>APA74_T</t>
  </si>
  <si>
    <t>P3501_DNA_22</t>
  </si>
  <si>
    <t>APA74_N</t>
  </si>
  <si>
    <t>P3501_DNA_23</t>
  </si>
  <si>
    <t>APA75_T</t>
  </si>
  <si>
    <t>P3501_DNA_24</t>
  </si>
  <si>
    <t>APA75_N</t>
  </si>
  <si>
    <t>P3501_DNA_25</t>
  </si>
  <si>
    <t>APA78_T</t>
  </si>
  <si>
    <t>P3501_DNA_26</t>
  </si>
  <si>
    <t>APA78_N</t>
  </si>
  <si>
    <t>P3501_DNA_27</t>
  </si>
  <si>
    <t>APA79_T</t>
  </si>
  <si>
    <t>P3501_DNA_28</t>
  </si>
  <si>
    <t>APA79_N</t>
  </si>
  <si>
    <t>P3501_DNA_29</t>
  </si>
  <si>
    <t>APA81_T</t>
  </si>
  <si>
    <t>P3501_DNA_30</t>
  </si>
  <si>
    <t>APA81_N</t>
  </si>
  <si>
    <t>P3501_DNA_31</t>
  </si>
  <si>
    <t>APA86_T</t>
  </si>
  <si>
    <t>P3501_DNA_32</t>
  </si>
  <si>
    <t>APA86_N</t>
  </si>
  <si>
    <t>P3501_DNA_33</t>
  </si>
  <si>
    <t>APA87_T</t>
  </si>
  <si>
    <t>P3501_DNA_34</t>
  </si>
  <si>
    <t>APA87_N</t>
  </si>
  <si>
    <t>P3501_DNA_35</t>
  </si>
  <si>
    <t>iAPA1_F</t>
  </si>
  <si>
    <t>P3501_DNA_36</t>
  </si>
  <si>
    <t>iAPA1_NF</t>
  </si>
  <si>
    <t>P3501_DNA_37</t>
  </si>
  <si>
    <t>iAPA1_N</t>
  </si>
  <si>
    <t>P3501_DNA_38</t>
  </si>
  <si>
    <t>iAPA2_F</t>
  </si>
  <si>
    <t>P3501_DNA_39</t>
  </si>
  <si>
    <t>iAPA2_NF</t>
  </si>
  <si>
    <t>P3501_DNA_40</t>
  </si>
  <si>
    <t>iAPA2_N</t>
  </si>
  <si>
    <t>P3501_DNA_41</t>
  </si>
  <si>
    <t>iAPA3_F</t>
  </si>
  <si>
    <t>P3501_DNA_42</t>
  </si>
  <si>
    <t>iAPA3_NF</t>
  </si>
  <si>
    <t>P3501_DNA_43</t>
  </si>
  <si>
    <t>iAPA3_N</t>
  </si>
  <si>
    <t>P3501_DNA_44</t>
  </si>
  <si>
    <t>iAPA5_F</t>
  </si>
  <si>
    <t>P3501_DNA_45</t>
  </si>
  <si>
    <t>iAPA5_NF</t>
  </si>
  <si>
    <t>P3501_DNA_46</t>
  </si>
  <si>
    <t>iAPA5_N</t>
  </si>
  <si>
    <t>P3501_DNA_47</t>
  </si>
  <si>
    <t>iAPA6_F</t>
  </si>
  <si>
    <t>P3501_DNA_48</t>
  </si>
  <si>
    <t>iAPA6 _NF</t>
  </si>
  <si>
    <t>P3501_DNA_49</t>
  </si>
  <si>
    <t>iAPA6_N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</si>
</sst>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1" applyFont="1" applyAlignment="1">
      <alignment horizontal="left" wrapText="1"/>
    </xf>
    <xf numFmtId="0" fontId="5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 wrapText="1"/>
    </xf>
    <xf numFmtId="1" fontId="7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 wrapText="1"/>
    </xf>
    <xf numFmtId="1" fontId="1" fillId="3" borderId="1" xfId="0" applyNumberFormat="1" applyFont="1" applyFill="1" applyBorder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NA_QC%20P3501%20-%202023-12-01%20-%2013.48.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E214-A714-44C5-86E1-EADFFB9EF313}">
  <dimension ref="A3:P58"/>
  <sheetViews>
    <sheetView tabSelected="1" topLeftCell="A30" workbookViewId="0">
      <selection activeCell="J1" sqref="J1:J1048576"/>
    </sheetView>
  </sheetViews>
  <sheetFormatPr defaultRowHeight="12.75"/>
  <cols>
    <col min="1" max="1" width="22" style="1" bestFit="1" customWidth="1"/>
    <col min="2" max="2" width="20.85546875" style="3" customWidth="1"/>
    <col min="3" max="3" width="23.140625" style="1" bestFit="1" customWidth="1"/>
    <col min="4" max="4" width="24.42578125" style="3" customWidth="1"/>
    <col min="5" max="5" width="14.7109375" style="1" bestFit="1" customWidth="1"/>
    <col min="6" max="6" width="10.42578125" style="1" bestFit="1" customWidth="1"/>
    <col min="7" max="7" width="14.140625" style="1" bestFit="1" customWidth="1"/>
    <col min="8" max="8" width="17.7109375" style="1" customWidth="1"/>
    <col min="9" max="9" width="10.85546875" style="1" bestFit="1" customWidth="1"/>
    <col min="10" max="10" width="25.42578125" style="1" customWidth="1"/>
    <col min="11" max="11" width="13.85546875" style="1" bestFit="1" customWidth="1"/>
    <col min="12" max="12" width="11.28515625" style="1" bestFit="1" customWidth="1"/>
    <col min="13" max="13" width="15.5703125" style="3" bestFit="1" customWidth="1"/>
    <col min="14" max="14" width="8.5703125" style="3" bestFit="1" customWidth="1"/>
    <col min="15" max="15" width="15.5703125" style="1" customWidth="1"/>
    <col min="16" max="16" width="22.140625" style="1" bestFit="1" customWidth="1"/>
    <col min="17" max="16384" width="9.140625" style="1"/>
  </cols>
  <sheetData>
    <row r="3" spans="1:16" ht="15.75">
      <c r="A3" s="2" t="s">
        <v>0</v>
      </c>
    </row>
    <row r="4" spans="1:16">
      <c r="G4" s="1" t="s">
        <v>1</v>
      </c>
    </row>
    <row r="5" spans="1:16">
      <c r="H5" s="1" t="s">
        <v>2</v>
      </c>
    </row>
    <row r="6" spans="1:16" ht="38.25">
      <c r="H6" s="18" t="s">
        <v>3</v>
      </c>
      <c r="I6" s="17" t="s">
        <v>4</v>
      </c>
      <c r="L6" s="17" t="s">
        <v>5</v>
      </c>
      <c r="N6" s="16"/>
    </row>
    <row r="7" spans="1:16" ht="38.25">
      <c r="A7" s="5" t="s">
        <v>6</v>
      </c>
      <c r="B7" s="5" t="s">
        <v>7</v>
      </c>
      <c r="C7" s="5" t="s">
        <v>8</v>
      </c>
      <c r="D7" s="5" t="s">
        <v>9</v>
      </c>
      <c r="E7" s="6" t="s">
        <v>10</v>
      </c>
      <c r="F7" s="5" t="s">
        <v>11</v>
      </c>
      <c r="G7" s="12" t="s">
        <v>12</v>
      </c>
      <c r="H7" s="12" t="s">
        <v>13</v>
      </c>
      <c r="I7" s="12" t="s">
        <v>14</v>
      </c>
      <c r="J7" s="12" t="s">
        <v>15</v>
      </c>
      <c r="K7" s="12" t="s">
        <v>16</v>
      </c>
      <c r="L7" s="12" t="s">
        <v>17</v>
      </c>
      <c r="M7" s="13" t="s">
        <v>18</v>
      </c>
      <c r="N7" s="13" t="s">
        <v>19</v>
      </c>
      <c r="O7" s="1" t="s">
        <v>20</v>
      </c>
    </row>
    <row r="8" spans="1:16">
      <c r="A8" s="7">
        <v>1</v>
      </c>
      <c r="B8" s="8" t="s">
        <v>21</v>
      </c>
      <c r="C8" s="9" t="s">
        <v>22</v>
      </c>
      <c r="D8" s="10" t="s">
        <v>23</v>
      </c>
      <c r="E8" s="9">
        <v>13.1</v>
      </c>
      <c r="F8" s="10">
        <v>20</v>
      </c>
      <c r="G8" s="4">
        <v>4.5199999999999996</v>
      </c>
      <c r="H8" s="4">
        <v>1.39</v>
      </c>
      <c r="I8" s="4"/>
      <c r="J8" s="4" t="s">
        <v>24</v>
      </c>
      <c r="K8" s="4">
        <f>F8-2</f>
        <v>18</v>
      </c>
      <c r="L8" s="11">
        <f>G8*K8</f>
        <v>81.359999999999985</v>
      </c>
      <c r="M8" s="14">
        <f>IF((150/G8)&lt;17,(150/G8),17)</f>
        <v>17</v>
      </c>
      <c r="N8" s="15">
        <f>M8*G8</f>
        <v>76.839999999999989</v>
      </c>
      <c r="O8" s="34">
        <f>15*G8</f>
        <v>67.8</v>
      </c>
      <c r="P8" s="1" t="str">
        <f>_xlfn.CONCAT(B8,"_",C8)</f>
        <v>P3501_DNA_01_APA1_T</v>
      </c>
    </row>
    <row r="9" spans="1:16">
      <c r="A9" s="7">
        <v>2</v>
      </c>
      <c r="B9" s="8" t="s">
        <v>25</v>
      </c>
      <c r="C9" s="9" t="s">
        <v>26</v>
      </c>
      <c r="D9" s="10" t="s">
        <v>23</v>
      </c>
      <c r="E9" s="9">
        <v>7.7</v>
      </c>
      <c r="F9" s="10">
        <v>20</v>
      </c>
      <c r="G9" s="4">
        <v>2.78</v>
      </c>
      <c r="H9" s="4">
        <v>1.48</v>
      </c>
      <c r="I9" s="4"/>
      <c r="J9" s="4" t="s">
        <v>24</v>
      </c>
      <c r="K9" s="4">
        <f t="shared" ref="K9:K56" si="0">F9-2</f>
        <v>18</v>
      </c>
      <c r="L9" s="11">
        <f t="shared" ref="L9:L56" si="1">G9*K9</f>
        <v>50.04</v>
      </c>
      <c r="M9" s="14">
        <f t="shared" ref="M9:M56" si="2">IF((150/G9)&lt;17,(150/G9),17)</f>
        <v>17</v>
      </c>
      <c r="N9" s="15">
        <f t="shared" ref="N9:N56" si="3">M9*G9</f>
        <v>47.26</v>
      </c>
      <c r="O9" s="34">
        <f t="shared" ref="O9:O56" si="4">15*G9</f>
        <v>41.699999999999996</v>
      </c>
      <c r="P9" s="1" t="str">
        <f t="shared" ref="P9:P56" si="5">_xlfn.CONCAT(B9,"_",C9)</f>
        <v>P3501_DNA_02_APA1_N</v>
      </c>
    </row>
    <row r="10" spans="1:16">
      <c r="A10" s="7">
        <v>3</v>
      </c>
      <c r="B10" s="8" t="s">
        <v>27</v>
      </c>
      <c r="C10" s="9" t="s">
        <v>28</v>
      </c>
      <c r="D10" s="10" t="s">
        <v>23</v>
      </c>
      <c r="E10" s="9">
        <v>51.3</v>
      </c>
      <c r="F10" s="10">
        <v>25</v>
      </c>
      <c r="G10" s="4">
        <v>9.02</v>
      </c>
      <c r="H10" s="4">
        <v>3.52</v>
      </c>
      <c r="I10" s="4">
        <v>2.8</v>
      </c>
      <c r="J10" s="4" t="s">
        <v>24</v>
      </c>
      <c r="K10" s="4">
        <f t="shared" si="0"/>
        <v>23</v>
      </c>
      <c r="L10" s="11">
        <f t="shared" si="1"/>
        <v>207.45999999999998</v>
      </c>
      <c r="M10" s="14">
        <f t="shared" si="2"/>
        <v>16.62971175166297</v>
      </c>
      <c r="N10" s="15">
        <f t="shared" si="3"/>
        <v>150</v>
      </c>
      <c r="O10" s="33">
        <f t="shared" si="4"/>
        <v>135.29999999999998</v>
      </c>
      <c r="P10" s="1" t="str">
        <f t="shared" si="5"/>
        <v>P3501_DNA_03_APA2_T</v>
      </c>
    </row>
    <row r="11" spans="1:16">
      <c r="A11" s="19">
        <v>4</v>
      </c>
      <c r="B11" s="20" t="s">
        <v>29</v>
      </c>
      <c r="C11" s="21" t="s">
        <v>30</v>
      </c>
      <c r="D11" s="22" t="s">
        <v>23</v>
      </c>
      <c r="E11" s="21">
        <v>36.9</v>
      </c>
      <c r="F11" s="22">
        <v>25</v>
      </c>
      <c r="G11" s="23" t="s">
        <v>31</v>
      </c>
      <c r="H11" s="23">
        <v>0.753</v>
      </c>
      <c r="I11" s="24"/>
      <c r="J11" s="24" t="s">
        <v>24</v>
      </c>
      <c r="K11" s="24">
        <f t="shared" si="0"/>
        <v>23</v>
      </c>
      <c r="L11" s="25"/>
      <c r="M11" s="26"/>
      <c r="N11" s="27"/>
      <c r="O11" s="31" t="e">
        <f t="shared" si="4"/>
        <v>#VALUE!</v>
      </c>
      <c r="P11" s="1" t="str">
        <f t="shared" si="5"/>
        <v>P3501_DNA_04_APA2_N</v>
      </c>
    </row>
    <row r="12" spans="1:16">
      <c r="A12" s="7">
        <v>5</v>
      </c>
      <c r="B12" s="8" t="s">
        <v>32</v>
      </c>
      <c r="C12" s="9" t="s">
        <v>33</v>
      </c>
      <c r="D12" s="10" t="s">
        <v>23</v>
      </c>
      <c r="E12" s="9">
        <v>72.3</v>
      </c>
      <c r="F12" s="10">
        <v>25</v>
      </c>
      <c r="G12" s="4">
        <v>19.3</v>
      </c>
      <c r="H12" s="4">
        <v>10.5</v>
      </c>
      <c r="I12" s="4">
        <v>3.1</v>
      </c>
      <c r="J12" s="4" t="s">
        <v>34</v>
      </c>
      <c r="K12" s="4">
        <f t="shared" si="0"/>
        <v>23</v>
      </c>
      <c r="L12" s="11">
        <f t="shared" si="1"/>
        <v>443.90000000000003</v>
      </c>
      <c r="M12" s="14">
        <f t="shared" si="2"/>
        <v>7.7720207253886011</v>
      </c>
      <c r="N12" s="15">
        <f t="shared" si="3"/>
        <v>150</v>
      </c>
      <c r="O12" s="32">
        <f t="shared" si="4"/>
        <v>289.5</v>
      </c>
      <c r="P12" s="1" t="str">
        <f t="shared" si="5"/>
        <v>P3501_DNA_05_APA3_T</v>
      </c>
    </row>
    <row r="13" spans="1:16">
      <c r="A13" s="7">
        <v>6</v>
      </c>
      <c r="B13" s="8" t="s">
        <v>35</v>
      </c>
      <c r="C13" s="9" t="s">
        <v>36</v>
      </c>
      <c r="D13" s="10" t="s">
        <v>23</v>
      </c>
      <c r="E13" s="9">
        <v>32.700000000000003</v>
      </c>
      <c r="F13" s="10">
        <v>25</v>
      </c>
      <c r="G13" s="4">
        <v>12.3</v>
      </c>
      <c r="H13" s="4">
        <v>3.93</v>
      </c>
      <c r="I13" s="4">
        <v>4.9000000000000004</v>
      </c>
      <c r="J13" s="4" t="s">
        <v>37</v>
      </c>
      <c r="K13" s="4">
        <f t="shared" si="0"/>
        <v>23</v>
      </c>
      <c r="L13" s="11">
        <f t="shared" si="1"/>
        <v>282.90000000000003</v>
      </c>
      <c r="M13" s="14">
        <f t="shared" si="2"/>
        <v>12.195121951219512</v>
      </c>
      <c r="N13" s="15">
        <f t="shared" si="3"/>
        <v>150</v>
      </c>
      <c r="O13" s="32">
        <f t="shared" si="4"/>
        <v>184.5</v>
      </c>
      <c r="P13" s="1" t="str">
        <f t="shared" si="5"/>
        <v>P3501_DNA_06_APA3_N</v>
      </c>
    </row>
    <row r="14" spans="1:16">
      <c r="A14" s="7">
        <v>7</v>
      </c>
      <c r="B14" s="8" t="s">
        <v>38</v>
      </c>
      <c r="C14" s="9" t="s">
        <v>39</v>
      </c>
      <c r="D14" s="10" t="s">
        <v>23</v>
      </c>
      <c r="E14" s="9">
        <v>31.2</v>
      </c>
      <c r="F14" s="10">
        <v>25</v>
      </c>
      <c r="G14" s="4">
        <v>14.2</v>
      </c>
      <c r="H14" s="4">
        <v>4.8499999999999996</v>
      </c>
      <c r="I14" s="4">
        <v>2.1</v>
      </c>
      <c r="J14" s="4" t="s">
        <v>37</v>
      </c>
      <c r="K14" s="4">
        <f t="shared" si="0"/>
        <v>23</v>
      </c>
      <c r="L14" s="11">
        <f t="shared" si="1"/>
        <v>326.59999999999997</v>
      </c>
      <c r="M14" s="14">
        <f t="shared" si="2"/>
        <v>10.563380281690142</v>
      </c>
      <c r="N14" s="15">
        <f t="shared" si="3"/>
        <v>150</v>
      </c>
      <c r="O14" s="32">
        <f t="shared" si="4"/>
        <v>213</v>
      </c>
      <c r="P14" s="1" t="str">
        <f t="shared" si="5"/>
        <v>P3501_DNA_07_APA10_T</v>
      </c>
    </row>
    <row r="15" spans="1:16">
      <c r="A15" s="7">
        <v>8</v>
      </c>
      <c r="B15" s="8" t="s">
        <v>40</v>
      </c>
      <c r="C15" s="9" t="s">
        <v>41</v>
      </c>
      <c r="D15" s="10" t="s">
        <v>23</v>
      </c>
      <c r="E15" s="9">
        <v>75.900000000000006</v>
      </c>
      <c r="F15" s="10">
        <v>20</v>
      </c>
      <c r="G15" s="4">
        <v>47.8</v>
      </c>
      <c r="H15" s="4">
        <v>11.2</v>
      </c>
      <c r="I15" s="4">
        <v>2.2000000000000002</v>
      </c>
      <c r="J15" s="4" t="s">
        <v>34</v>
      </c>
      <c r="K15" s="4">
        <f t="shared" si="0"/>
        <v>18</v>
      </c>
      <c r="L15" s="11">
        <f t="shared" si="1"/>
        <v>860.4</v>
      </c>
      <c r="M15" s="14">
        <f t="shared" si="2"/>
        <v>3.1380753138075317</v>
      </c>
      <c r="N15" s="15">
        <f t="shared" si="3"/>
        <v>150</v>
      </c>
      <c r="O15" s="32">
        <f t="shared" si="4"/>
        <v>717</v>
      </c>
      <c r="P15" s="1" t="str">
        <f t="shared" si="5"/>
        <v>P3501_DNA_08_APA10_N</v>
      </c>
    </row>
    <row r="16" spans="1:16">
      <c r="A16" s="7">
        <v>9</v>
      </c>
      <c r="B16" s="8" t="s">
        <v>42</v>
      </c>
      <c r="C16" s="9" t="s">
        <v>43</v>
      </c>
      <c r="D16" s="10" t="s">
        <v>23</v>
      </c>
      <c r="E16" s="9">
        <v>217</v>
      </c>
      <c r="F16" s="10">
        <v>30</v>
      </c>
      <c r="G16" s="4" t="s">
        <v>44</v>
      </c>
      <c r="H16" s="4">
        <v>65.3</v>
      </c>
      <c r="I16" s="4">
        <v>2.5</v>
      </c>
      <c r="J16" s="4" t="s">
        <v>34</v>
      </c>
      <c r="K16" s="4">
        <f t="shared" si="0"/>
        <v>28</v>
      </c>
      <c r="L16" s="11">
        <f t="shared" si="1"/>
        <v>3192</v>
      </c>
      <c r="M16" s="14">
        <f t="shared" si="2"/>
        <v>1.3157894736842106</v>
      </c>
      <c r="N16" s="15">
        <f t="shared" si="3"/>
        <v>150</v>
      </c>
      <c r="O16" s="32">
        <f t="shared" si="4"/>
        <v>1710</v>
      </c>
      <c r="P16" s="1" t="str">
        <f t="shared" si="5"/>
        <v>P3501_DNA_09_APA12_T</v>
      </c>
    </row>
    <row r="17" spans="1:16">
      <c r="A17" s="7">
        <v>10</v>
      </c>
      <c r="B17" s="8" t="s">
        <v>45</v>
      </c>
      <c r="C17" s="9" t="s">
        <v>46</v>
      </c>
      <c r="D17" s="10" t="s">
        <v>23</v>
      </c>
      <c r="E17" s="9">
        <v>61.2</v>
      </c>
      <c r="F17" s="10">
        <v>30</v>
      </c>
      <c r="G17" s="4">
        <v>32.200000000000003</v>
      </c>
      <c r="H17" s="4">
        <v>10.8</v>
      </c>
      <c r="I17" s="4">
        <v>3.6</v>
      </c>
      <c r="J17" s="4" t="s">
        <v>34</v>
      </c>
      <c r="K17" s="4">
        <f t="shared" si="0"/>
        <v>28</v>
      </c>
      <c r="L17" s="11">
        <f t="shared" si="1"/>
        <v>901.60000000000014</v>
      </c>
      <c r="M17" s="14">
        <f t="shared" si="2"/>
        <v>4.6583850931677011</v>
      </c>
      <c r="N17" s="15">
        <f t="shared" si="3"/>
        <v>150</v>
      </c>
      <c r="O17" s="32">
        <f t="shared" si="4"/>
        <v>483.00000000000006</v>
      </c>
      <c r="P17" s="1" t="str">
        <f t="shared" si="5"/>
        <v>P3501_DNA_10_APA12_N</v>
      </c>
    </row>
    <row r="18" spans="1:16">
      <c r="A18" s="7">
        <v>11</v>
      </c>
      <c r="B18" s="8" t="s">
        <v>47</v>
      </c>
      <c r="C18" s="9" t="s">
        <v>48</v>
      </c>
      <c r="D18" s="10" t="s">
        <v>23</v>
      </c>
      <c r="E18" s="9">
        <v>142.6</v>
      </c>
      <c r="F18" s="10">
        <v>30</v>
      </c>
      <c r="G18" s="4">
        <v>74.8</v>
      </c>
      <c r="H18" s="4">
        <v>19.8</v>
      </c>
      <c r="I18" s="4">
        <v>3.2</v>
      </c>
      <c r="J18" s="4" t="s">
        <v>34</v>
      </c>
      <c r="K18" s="4">
        <f t="shared" si="0"/>
        <v>28</v>
      </c>
      <c r="L18" s="11">
        <f t="shared" si="1"/>
        <v>2094.4</v>
      </c>
      <c r="M18" s="14">
        <f t="shared" si="2"/>
        <v>2.0053475935828877</v>
      </c>
      <c r="N18" s="15">
        <f t="shared" si="3"/>
        <v>150</v>
      </c>
      <c r="O18" s="32">
        <f t="shared" si="4"/>
        <v>1122</v>
      </c>
      <c r="P18" s="1" t="str">
        <f t="shared" si="5"/>
        <v>P3501_DNA_11_APA13_T</v>
      </c>
    </row>
    <row r="19" spans="1:16">
      <c r="A19" s="7">
        <v>12</v>
      </c>
      <c r="B19" s="8" t="s">
        <v>49</v>
      </c>
      <c r="C19" s="9" t="s">
        <v>50</v>
      </c>
      <c r="D19" s="10" t="s">
        <v>23</v>
      </c>
      <c r="E19" s="9">
        <v>77.599999999999994</v>
      </c>
      <c r="F19" s="10">
        <v>25</v>
      </c>
      <c r="G19" s="4">
        <v>42.4</v>
      </c>
      <c r="H19" s="4">
        <v>11.2</v>
      </c>
      <c r="I19" s="4">
        <v>3.4</v>
      </c>
      <c r="J19" s="4" t="s">
        <v>34</v>
      </c>
      <c r="K19" s="4">
        <f t="shared" si="0"/>
        <v>23</v>
      </c>
      <c r="L19" s="11">
        <f t="shared" si="1"/>
        <v>975.19999999999993</v>
      </c>
      <c r="M19" s="14">
        <f t="shared" si="2"/>
        <v>3.5377358490566038</v>
      </c>
      <c r="N19" s="15">
        <f t="shared" si="3"/>
        <v>150</v>
      </c>
      <c r="O19" s="32">
        <f t="shared" si="4"/>
        <v>636</v>
      </c>
      <c r="P19" s="1" t="str">
        <f t="shared" si="5"/>
        <v>P3501_DNA_12_APA13_N</v>
      </c>
    </row>
    <row r="20" spans="1:16">
      <c r="A20" s="7">
        <v>13</v>
      </c>
      <c r="B20" s="8" t="s">
        <v>51</v>
      </c>
      <c r="C20" s="9" t="s">
        <v>52</v>
      </c>
      <c r="D20" s="10" t="s">
        <v>23</v>
      </c>
      <c r="E20" s="9">
        <v>72.2</v>
      </c>
      <c r="F20" s="10">
        <v>25</v>
      </c>
      <c r="G20" s="4">
        <v>29.4</v>
      </c>
      <c r="H20" s="4">
        <v>7.01</v>
      </c>
      <c r="I20" s="4">
        <v>1.7</v>
      </c>
      <c r="J20" s="4" t="s">
        <v>37</v>
      </c>
      <c r="K20" s="4">
        <f t="shared" si="0"/>
        <v>23</v>
      </c>
      <c r="L20" s="11">
        <f t="shared" si="1"/>
        <v>676.19999999999993</v>
      </c>
      <c r="M20" s="14">
        <f t="shared" si="2"/>
        <v>5.1020408163265305</v>
      </c>
      <c r="N20" s="15">
        <f t="shared" si="3"/>
        <v>150</v>
      </c>
      <c r="O20" s="32">
        <f t="shared" si="4"/>
        <v>441</v>
      </c>
      <c r="P20" s="1" t="str">
        <f t="shared" si="5"/>
        <v>P3501_DNA_13_APA38_T</v>
      </c>
    </row>
    <row r="21" spans="1:16">
      <c r="A21" s="7">
        <v>14</v>
      </c>
      <c r="B21" s="8" t="s">
        <v>53</v>
      </c>
      <c r="C21" s="9" t="s">
        <v>54</v>
      </c>
      <c r="D21" s="10" t="s">
        <v>23</v>
      </c>
      <c r="E21" s="9">
        <v>121.1</v>
      </c>
      <c r="F21" s="10">
        <v>30</v>
      </c>
      <c r="G21" s="4">
        <v>55.4</v>
      </c>
      <c r="H21" s="4">
        <v>10.199999999999999</v>
      </c>
      <c r="I21" s="4">
        <v>2.7</v>
      </c>
      <c r="J21" s="4" t="s">
        <v>34</v>
      </c>
      <c r="K21" s="4">
        <f t="shared" si="0"/>
        <v>28</v>
      </c>
      <c r="L21" s="11">
        <f t="shared" si="1"/>
        <v>1551.2</v>
      </c>
      <c r="M21" s="14">
        <f t="shared" si="2"/>
        <v>2.7075812274368234</v>
      </c>
      <c r="N21" s="15">
        <f t="shared" si="3"/>
        <v>150</v>
      </c>
      <c r="O21" s="32">
        <f t="shared" si="4"/>
        <v>831</v>
      </c>
      <c r="P21" s="1" t="str">
        <f t="shared" si="5"/>
        <v>P3501_DNA_14_APA38_N</v>
      </c>
    </row>
    <row r="22" spans="1:16">
      <c r="A22" s="7">
        <v>15</v>
      </c>
      <c r="B22" s="8" t="s">
        <v>55</v>
      </c>
      <c r="C22" s="9" t="s">
        <v>56</v>
      </c>
      <c r="D22" s="10" t="s">
        <v>23</v>
      </c>
      <c r="E22" s="9">
        <v>73.400000000000006</v>
      </c>
      <c r="F22" s="10">
        <v>25</v>
      </c>
      <c r="G22" s="4">
        <v>28.8</v>
      </c>
      <c r="H22" s="4">
        <v>7.22</v>
      </c>
      <c r="I22" s="4">
        <v>1.4</v>
      </c>
      <c r="J22" s="4" t="s">
        <v>37</v>
      </c>
      <c r="K22" s="4">
        <f t="shared" si="0"/>
        <v>23</v>
      </c>
      <c r="L22" s="11">
        <f t="shared" si="1"/>
        <v>662.4</v>
      </c>
      <c r="M22" s="14">
        <f t="shared" si="2"/>
        <v>5.208333333333333</v>
      </c>
      <c r="N22" s="15">
        <f t="shared" si="3"/>
        <v>150</v>
      </c>
      <c r="O22" s="32">
        <f t="shared" si="4"/>
        <v>432</v>
      </c>
      <c r="P22" s="1" t="str">
        <f t="shared" si="5"/>
        <v>P3501_DNA_15_APA55_T</v>
      </c>
    </row>
    <row r="23" spans="1:16">
      <c r="A23" s="19">
        <v>16</v>
      </c>
      <c r="B23" s="20" t="s">
        <v>57</v>
      </c>
      <c r="C23" s="21" t="s">
        <v>58</v>
      </c>
      <c r="D23" s="22" t="s">
        <v>23</v>
      </c>
      <c r="E23" s="21">
        <v>53.4</v>
      </c>
      <c r="F23" s="22">
        <v>30</v>
      </c>
      <c r="G23" s="23" t="s">
        <v>31</v>
      </c>
      <c r="H23" s="23">
        <v>0.95</v>
      </c>
      <c r="I23" s="24"/>
      <c r="J23" s="24" t="s">
        <v>24</v>
      </c>
      <c r="K23" s="24">
        <f t="shared" si="0"/>
        <v>28</v>
      </c>
      <c r="L23" s="28"/>
      <c r="M23" s="29"/>
      <c r="N23" s="30"/>
      <c r="O23" s="31" t="e">
        <f t="shared" si="4"/>
        <v>#VALUE!</v>
      </c>
      <c r="P23" s="1" t="str">
        <f t="shared" si="5"/>
        <v>P3501_DNA_16_APA55_N</v>
      </c>
    </row>
    <row r="24" spans="1:16">
      <c r="A24" s="7">
        <v>17</v>
      </c>
      <c r="B24" s="8" t="s">
        <v>59</v>
      </c>
      <c r="C24" s="9" t="s">
        <v>60</v>
      </c>
      <c r="D24" s="10" t="s">
        <v>23</v>
      </c>
      <c r="E24" s="9">
        <v>228</v>
      </c>
      <c r="F24" s="10">
        <v>25</v>
      </c>
      <c r="G24" s="4">
        <v>15.3</v>
      </c>
      <c r="H24" s="4">
        <v>5.71</v>
      </c>
      <c r="I24" s="4">
        <v>3.1</v>
      </c>
      <c r="J24" s="4" t="s">
        <v>37</v>
      </c>
      <c r="K24" s="4">
        <f t="shared" si="0"/>
        <v>23</v>
      </c>
      <c r="L24" s="11">
        <f t="shared" si="1"/>
        <v>351.90000000000003</v>
      </c>
      <c r="M24" s="14">
        <f t="shared" si="2"/>
        <v>9.8039215686274499</v>
      </c>
      <c r="N24" s="15">
        <f t="shared" si="3"/>
        <v>150</v>
      </c>
      <c r="O24" s="32">
        <f t="shared" si="4"/>
        <v>229.5</v>
      </c>
      <c r="P24" s="1" t="str">
        <f t="shared" si="5"/>
        <v>P3501_DNA_17_APA58_T</v>
      </c>
    </row>
    <row r="25" spans="1:16">
      <c r="A25" s="7">
        <v>18</v>
      </c>
      <c r="B25" s="8" t="s">
        <v>61</v>
      </c>
      <c r="C25" s="9" t="s">
        <v>62</v>
      </c>
      <c r="D25" s="10" t="s">
        <v>23</v>
      </c>
      <c r="E25" s="9">
        <v>13.3</v>
      </c>
      <c r="F25" s="10">
        <v>25</v>
      </c>
      <c r="G25" s="4">
        <v>66.2</v>
      </c>
      <c r="H25" s="4">
        <v>33.200000000000003</v>
      </c>
      <c r="I25" s="4">
        <v>2.1</v>
      </c>
      <c r="J25" s="4" t="s">
        <v>34</v>
      </c>
      <c r="K25" s="4">
        <f t="shared" si="0"/>
        <v>23</v>
      </c>
      <c r="L25" s="11">
        <f t="shared" si="1"/>
        <v>1522.6000000000001</v>
      </c>
      <c r="M25" s="14">
        <f t="shared" si="2"/>
        <v>2.2658610271903323</v>
      </c>
      <c r="N25" s="15">
        <f t="shared" si="3"/>
        <v>150</v>
      </c>
      <c r="O25" s="32">
        <f t="shared" si="4"/>
        <v>993</v>
      </c>
      <c r="P25" s="1" t="str">
        <f t="shared" si="5"/>
        <v>P3501_DNA_18_APA58_N</v>
      </c>
    </row>
    <row r="26" spans="1:16">
      <c r="A26" s="7">
        <v>19</v>
      </c>
      <c r="B26" s="8" t="s">
        <v>63</v>
      </c>
      <c r="C26" s="9" t="s">
        <v>64</v>
      </c>
      <c r="D26" s="10" t="s">
        <v>23</v>
      </c>
      <c r="E26" s="9">
        <v>189.4</v>
      </c>
      <c r="F26" s="10">
        <v>25</v>
      </c>
      <c r="G26" s="4">
        <v>73.2</v>
      </c>
      <c r="H26" s="4">
        <v>27.9</v>
      </c>
      <c r="I26" s="4">
        <v>3.2</v>
      </c>
      <c r="J26" s="4" t="s">
        <v>34</v>
      </c>
      <c r="K26" s="4">
        <f t="shared" si="0"/>
        <v>23</v>
      </c>
      <c r="L26" s="11">
        <f t="shared" si="1"/>
        <v>1683.6000000000001</v>
      </c>
      <c r="M26" s="14">
        <f t="shared" si="2"/>
        <v>2.0491803278688523</v>
      </c>
      <c r="N26" s="15">
        <f t="shared" si="3"/>
        <v>150</v>
      </c>
      <c r="O26" s="32">
        <f t="shared" si="4"/>
        <v>1098</v>
      </c>
      <c r="P26" s="1" t="str">
        <f t="shared" si="5"/>
        <v>P3501_DNA_19_APA69_T</v>
      </c>
    </row>
    <row r="27" spans="1:16">
      <c r="A27" s="7">
        <v>20</v>
      </c>
      <c r="B27" s="8" t="s">
        <v>65</v>
      </c>
      <c r="C27" s="9" t="s">
        <v>66</v>
      </c>
      <c r="D27" s="10" t="s">
        <v>23</v>
      </c>
      <c r="E27" s="9">
        <v>27.9</v>
      </c>
      <c r="F27" s="10">
        <v>30</v>
      </c>
      <c r="G27" s="4">
        <v>7.42</v>
      </c>
      <c r="H27" s="4">
        <v>3.46</v>
      </c>
      <c r="I27" s="4">
        <v>3.4</v>
      </c>
      <c r="J27" s="4" t="s">
        <v>24</v>
      </c>
      <c r="K27" s="4">
        <f t="shared" si="0"/>
        <v>28</v>
      </c>
      <c r="L27" s="11">
        <f t="shared" si="1"/>
        <v>207.76</v>
      </c>
      <c r="M27" s="14">
        <f t="shared" si="2"/>
        <v>17</v>
      </c>
      <c r="N27" s="15">
        <f t="shared" si="3"/>
        <v>126.14</v>
      </c>
      <c r="O27" s="33">
        <f t="shared" si="4"/>
        <v>111.3</v>
      </c>
      <c r="P27" s="1" t="str">
        <f t="shared" si="5"/>
        <v>P3501_DNA_20_APA69_N</v>
      </c>
    </row>
    <row r="28" spans="1:16">
      <c r="A28" s="7">
        <v>21</v>
      </c>
      <c r="B28" s="8" t="s">
        <v>67</v>
      </c>
      <c r="C28" s="9" t="s">
        <v>68</v>
      </c>
      <c r="D28" s="10" t="s">
        <v>23</v>
      </c>
      <c r="E28" s="9">
        <v>187.6</v>
      </c>
      <c r="F28" s="10">
        <v>30</v>
      </c>
      <c r="G28" s="4">
        <v>73.8</v>
      </c>
      <c r="H28" s="4">
        <v>29.7</v>
      </c>
      <c r="I28" s="4">
        <v>3.2</v>
      </c>
      <c r="J28" s="4" t="s">
        <v>34</v>
      </c>
      <c r="K28" s="4">
        <f t="shared" si="0"/>
        <v>28</v>
      </c>
      <c r="L28" s="11">
        <f t="shared" si="1"/>
        <v>2066.4</v>
      </c>
      <c r="M28" s="14">
        <f t="shared" si="2"/>
        <v>2.0325203252032522</v>
      </c>
      <c r="N28" s="15">
        <f t="shared" si="3"/>
        <v>150</v>
      </c>
      <c r="O28" s="32">
        <f t="shared" si="4"/>
        <v>1107</v>
      </c>
      <c r="P28" s="1" t="str">
        <f t="shared" si="5"/>
        <v>P3501_DNA_21_APA74_T</v>
      </c>
    </row>
    <row r="29" spans="1:16">
      <c r="A29" s="7">
        <v>22</v>
      </c>
      <c r="B29" s="8" t="s">
        <v>69</v>
      </c>
      <c r="C29" s="9" t="s">
        <v>70</v>
      </c>
      <c r="D29" s="10" t="s">
        <v>23</v>
      </c>
      <c r="E29" s="9">
        <v>101.3</v>
      </c>
      <c r="F29" s="10">
        <v>30</v>
      </c>
      <c r="G29" s="4">
        <v>41.8</v>
      </c>
      <c r="H29" s="4">
        <v>16.100000000000001</v>
      </c>
      <c r="I29" s="4">
        <v>3.9</v>
      </c>
      <c r="J29" s="4" t="s">
        <v>34</v>
      </c>
      <c r="K29" s="4">
        <f t="shared" si="0"/>
        <v>28</v>
      </c>
      <c r="L29" s="11">
        <f t="shared" si="1"/>
        <v>1170.3999999999999</v>
      </c>
      <c r="M29" s="14">
        <f t="shared" si="2"/>
        <v>3.5885167464114835</v>
      </c>
      <c r="N29" s="15">
        <f t="shared" si="3"/>
        <v>150</v>
      </c>
      <c r="O29" s="32">
        <f t="shared" si="4"/>
        <v>627</v>
      </c>
      <c r="P29" s="1" t="str">
        <f t="shared" si="5"/>
        <v>P3501_DNA_22_APA74_N</v>
      </c>
    </row>
    <row r="30" spans="1:16">
      <c r="A30" s="7">
        <v>23</v>
      </c>
      <c r="B30" s="8" t="s">
        <v>71</v>
      </c>
      <c r="C30" s="9" t="s">
        <v>72</v>
      </c>
      <c r="D30" s="10" t="s">
        <v>23</v>
      </c>
      <c r="E30" s="9">
        <v>84.7</v>
      </c>
      <c r="F30" s="10">
        <v>30</v>
      </c>
      <c r="G30" s="4">
        <v>46.6</v>
      </c>
      <c r="H30" s="4">
        <v>16.100000000000001</v>
      </c>
      <c r="I30" s="4">
        <v>1.8</v>
      </c>
      <c r="J30" s="4" t="s">
        <v>34</v>
      </c>
      <c r="K30" s="4">
        <f t="shared" si="0"/>
        <v>28</v>
      </c>
      <c r="L30" s="11">
        <f t="shared" si="1"/>
        <v>1304.8</v>
      </c>
      <c r="M30" s="14">
        <f t="shared" si="2"/>
        <v>3.2188841201716736</v>
      </c>
      <c r="N30" s="15">
        <f t="shared" si="3"/>
        <v>150</v>
      </c>
      <c r="O30" s="32">
        <f t="shared" si="4"/>
        <v>699</v>
      </c>
      <c r="P30" s="1" t="str">
        <f t="shared" si="5"/>
        <v>P3501_DNA_23_APA75_T</v>
      </c>
    </row>
    <row r="31" spans="1:16">
      <c r="A31" s="7">
        <v>24</v>
      </c>
      <c r="B31" s="8" t="s">
        <v>73</v>
      </c>
      <c r="C31" s="9" t="s">
        <v>74</v>
      </c>
      <c r="D31" s="10" t="s">
        <v>23</v>
      </c>
      <c r="E31" s="9">
        <v>35.1</v>
      </c>
      <c r="F31" s="10">
        <v>30</v>
      </c>
      <c r="G31" s="4">
        <v>18.600000000000001</v>
      </c>
      <c r="H31" s="4">
        <v>10.3</v>
      </c>
      <c r="I31" s="4">
        <v>2.7</v>
      </c>
      <c r="J31" s="4" t="s">
        <v>34</v>
      </c>
      <c r="K31" s="4">
        <f t="shared" si="0"/>
        <v>28</v>
      </c>
      <c r="L31" s="11">
        <f t="shared" si="1"/>
        <v>520.80000000000007</v>
      </c>
      <c r="M31" s="14">
        <f t="shared" si="2"/>
        <v>8.064516129032258</v>
      </c>
      <c r="N31" s="15">
        <f t="shared" si="3"/>
        <v>150</v>
      </c>
      <c r="O31" s="32">
        <f t="shared" si="4"/>
        <v>279</v>
      </c>
      <c r="P31" s="1" t="str">
        <f t="shared" si="5"/>
        <v>P3501_DNA_24_APA75_N</v>
      </c>
    </row>
    <row r="32" spans="1:16">
      <c r="A32" s="7">
        <v>25</v>
      </c>
      <c r="B32" s="8" t="s">
        <v>75</v>
      </c>
      <c r="C32" s="9" t="s">
        <v>76</v>
      </c>
      <c r="D32" s="10" t="s">
        <v>23</v>
      </c>
      <c r="E32" s="9">
        <v>10.8</v>
      </c>
      <c r="F32" s="10">
        <v>30</v>
      </c>
      <c r="G32" s="4">
        <v>47.2</v>
      </c>
      <c r="H32" s="4">
        <v>31.8</v>
      </c>
      <c r="I32" s="4">
        <v>3.3</v>
      </c>
      <c r="J32" s="4" t="s">
        <v>34</v>
      </c>
      <c r="K32" s="4">
        <f t="shared" si="0"/>
        <v>28</v>
      </c>
      <c r="L32" s="11">
        <f t="shared" si="1"/>
        <v>1321.6000000000001</v>
      </c>
      <c r="M32" s="14">
        <f t="shared" si="2"/>
        <v>3.1779661016949152</v>
      </c>
      <c r="N32" s="15">
        <f t="shared" si="3"/>
        <v>150</v>
      </c>
      <c r="O32" s="32">
        <f t="shared" si="4"/>
        <v>708</v>
      </c>
      <c r="P32" s="1" t="str">
        <f t="shared" si="5"/>
        <v>P3501_DNA_25_APA78_T</v>
      </c>
    </row>
    <row r="33" spans="1:16">
      <c r="A33" s="7">
        <v>26</v>
      </c>
      <c r="B33" s="8" t="s">
        <v>77</v>
      </c>
      <c r="C33" s="9" t="s">
        <v>78</v>
      </c>
      <c r="D33" s="10" t="s">
        <v>23</v>
      </c>
      <c r="E33" s="9">
        <v>75.2</v>
      </c>
      <c r="F33" s="10">
        <v>30</v>
      </c>
      <c r="G33" s="4">
        <v>33.799999999999997</v>
      </c>
      <c r="H33" s="4">
        <v>14.2</v>
      </c>
      <c r="I33" s="4">
        <v>3.5</v>
      </c>
      <c r="J33" s="4" t="s">
        <v>34</v>
      </c>
      <c r="K33" s="4">
        <f t="shared" si="0"/>
        <v>28</v>
      </c>
      <c r="L33" s="11">
        <f t="shared" si="1"/>
        <v>946.39999999999986</v>
      </c>
      <c r="M33" s="14">
        <f t="shared" si="2"/>
        <v>4.4378698224852071</v>
      </c>
      <c r="N33" s="15">
        <f t="shared" si="3"/>
        <v>150</v>
      </c>
      <c r="O33" s="32">
        <f t="shared" si="4"/>
        <v>506.99999999999994</v>
      </c>
      <c r="P33" s="1" t="str">
        <f t="shared" si="5"/>
        <v>P3501_DNA_26_APA78_N</v>
      </c>
    </row>
    <row r="34" spans="1:16">
      <c r="A34" s="7">
        <v>27</v>
      </c>
      <c r="B34" s="8" t="s">
        <v>79</v>
      </c>
      <c r="C34" s="9" t="s">
        <v>80</v>
      </c>
      <c r="D34" s="10" t="s">
        <v>23</v>
      </c>
      <c r="E34" s="9">
        <v>41.4</v>
      </c>
      <c r="F34" s="10">
        <v>30</v>
      </c>
      <c r="G34" s="4">
        <v>21.8</v>
      </c>
      <c r="H34" s="4">
        <v>8.68</v>
      </c>
      <c r="I34" s="4">
        <v>2.7</v>
      </c>
      <c r="J34" s="4" t="s">
        <v>37</v>
      </c>
      <c r="K34" s="4">
        <f t="shared" si="0"/>
        <v>28</v>
      </c>
      <c r="L34" s="11">
        <f t="shared" si="1"/>
        <v>610.4</v>
      </c>
      <c r="M34" s="14">
        <f t="shared" si="2"/>
        <v>6.8807339449541285</v>
      </c>
      <c r="N34" s="15">
        <f t="shared" si="3"/>
        <v>150</v>
      </c>
      <c r="O34" s="32">
        <f t="shared" si="4"/>
        <v>327</v>
      </c>
      <c r="P34" s="1" t="str">
        <f t="shared" si="5"/>
        <v>P3501_DNA_27_APA79_T</v>
      </c>
    </row>
    <row r="35" spans="1:16">
      <c r="A35" s="7">
        <v>28</v>
      </c>
      <c r="B35" s="8" t="s">
        <v>81</v>
      </c>
      <c r="C35" s="9" t="s">
        <v>82</v>
      </c>
      <c r="D35" s="10" t="s">
        <v>23</v>
      </c>
      <c r="E35" s="9">
        <v>62.2</v>
      </c>
      <c r="F35" s="10">
        <v>30</v>
      </c>
      <c r="G35" s="4">
        <v>23.6</v>
      </c>
      <c r="H35" s="4">
        <v>11.9</v>
      </c>
      <c r="I35" s="4">
        <v>2.5</v>
      </c>
      <c r="J35" s="4" t="s">
        <v>34</v>
      </c>
      <c r="K35" s="4">
        <f t="shared" si="0"/>
        <v>28</v>
      </c>
      <c r="L35" s="11">
        <f t="shared" si="1"/>
        <v>660.80000000000007</v>
      </c>
      <c r="M35" s="14">
        <f t="shared" si="2"/>
        <v>6.3559322033898304</v>
      </c>
      <c r="N35" s="15">
        <f t="shared" si="3"/>
        <v>150</v>
      </c>
      <c r="O35" s="32">
        <f t="shared" si="4"/>
        <v>354</v>
      </c>
      <c r="P35" s="1" t="str">
        <f t="shared" si="5"/>
        <v>P3501_DNA_28_APA79_N</v>
      </c>
    </row>
    <row r="36" spans="1:16">
      <c r="A36" s="7">
        <v>29</v>
      </c>
      <c r="B36" s="8" t="s">
        <v>83</v>
      </c>
      <c r="C36" s="9" t="s">
        <v>84</v>
      </c>
      <c r="D36" s="10" t="s">
        <v>23</v>
      </c>
      <c r="E36" s="9">
        <v>140.69999999999999</v>
      </c>
      <c r="F36" s="10">
        <v>30</v>
      </c>
      <c r="G36" s="4">
        <v>58.8</v>
      </c>
      <c r="H36" s="4">
        <v>19.8</v>
      </c>
      <c r="I36" s="4">
        <v>3</v>
      </c>
      <c r="J36" s="4" t="s">
        <v>34</v>
      </c>
      <c r="K36" s="4">
        <f t="shared" si="0"/>
        <v>28</v>
      </c>
      <c r="L36" s="11">
        <f t="shared" si="1"/>
        <v>1646.3999999999999</v>
      </c>
      <c r="M36" s="14">
        <f t="shared" si="2"/>
        <v>2.5510204081632653</v>
      </c>
      <c r="N36" s="15">
        <f t="shared" si="3"/>
        <v>150</v>
      </c>
      <c r="O36" s="32">
        <f t="shared" si="4"/>
        <v>882</v>
      </c>
      <c r="P36" s="1" t="str">
        <f t="shared" si="5"/>
        <v>P3501_DNA_29_APA81_T</v>
      </c>
    </row>
    <row r="37" spans="1:16">
      <c r="A37" s="7">
        <v>30</v>
      </c>
      <c r="B37" s="8" t="s">
        <v>85</v>
      </c>
      <c r="C37" s="9" t="s">
        <v>86</v>
      </c>
      <c r="D37" s="10" t="s">
        <v>23</v>
      </c>
      <c r="E37" s="9">
        <v>82.3</v>
      </c>
      <c r="F37" s="10">
        <v>20</v>
      </c>
      <c r="G37" s="4">
        <v>46.4</v>
      </c>
      <c r="H37" s="4">
        <v>31.3</v>
      </c>
      <c r="I37" s="4">
        <v>3.6</v>
      </c>
      <c r="J37" s="4" t="s">
        <v>34</v>
      </c>
      <c r="K37" s="4">
        <f t="shared" si="0"/>
        <v>18</v>
      </c>
      <c r="L37" s="11">
        <f t="shared" si="1"/>
        <v>835.19999999999993</v>
      </c>
      <c r="M37" s="14">
        <f t="shared" si="2"/>
        <v>3.2327586206896552</v>
      </c>
      <c r="N37" s="15">
        <f t="shared" si="3"/>
        <v>150</v>
      </c>
      <c r="O37" s="32">
        <f t="shared" si="4"/>
        <v>696</v>
      </c>
      <c r="P37" s="1" t="str">
        <f t="shared" si="5"/>
        <v>P3501_DNA_30_APA81_N</v>
      </c>
    </row>
    <row r="38" spans="1:16">
      <c r="A38" s="7">
        <v>31</v>
      </c>
      <c r="B38" s="8" t="s">
        <v>87</v>
      </c>
      <c r="C38" s="9" t="s">
        <v>88</v>
      </c>
      <c r="D38" s="10" t="s">
        <v>23</v>
      </c>
      <c r="E38" s="9">
        <v>15</v>
      </c>
      <c r="F38" s="10">
        <v>30</v>
      </c>
      <c r="G38" s="4">
        <v>9.26</v>
      </c>
      <c r="H38" s="4">
        <v>7.41</v>
      </c>
      <c r="I38" s="4">
        <v>3.9</v>
      </c>
      <c r="J38" s="4" t="s">
        <v>37</v>
      </c>
      <c r="K38" s="4">
        <f t="shared" si="0"/>
        <v>28</v>
      </c>
      <c r="L38" s="11">
        <f t="shared" si="1"/>
        <v>259.27999999999997</v>
      </c>
      <c r="M38" s="14">
        <f t="shared" si="2"/>
        <v>16.198704103671705</v>
      </c>
      <c r="N38" s="15">
        <f t="shared" si="3"/>
        <v>150</v>
      </c>
      <c r="O38" s="33">
        <f t="shared" si="4"/>
        <v>138.9</v>
      </c>
      <c r="P38" s="1" t="str">
        <f t="shared" si="5"/>
        <v>P3501_DNA_31_APA86_T</v>
      </c>
    </row>
    <row r="39" spans="1:16">
      <c r="A39" s="7">
        <v>32</v>
      </c>
      <c r="B39" s="8" t="s">
        <v>89</v>
      </c>
      <c r="C39" s="9" t="s">
        <v>90</v>
      </c>
      <c r="D39" s="10" t="s">
        <v>23</v>
      </c>
      <c r="E39" s="9">
        <v>245.4</v>
      </c>
      <c r="F39" s="10">
        <v>30</v>
      </c>
      <c r="G39" s="4">
        <v>82</v>
      </c>
      <c r="H39" s="4" t="s">
        <v>44</v>
      </c>
      <c r="I39" s="4">
        <v>2.8</v>
      </c>
      <c r="J39" s="4" t="s">
        <v>37</v>
      </c>
      <c r="K39" s="4">
        <f t="shared" si="0"/>
        <v>28</v>
      </c>
      <c r="L39" s="11">
        <f t="shared" si="1"/>
        <v>2296</v>
      </c>
      <c r="M39" s="14">
        <f t="shared" si="2"/>
        <v>1.8292682926829269</v>
      </c>
      <c r="N39" s="15">
        <f t="shared" si="3"/>
        <v>150</v>
      </c>
      <c r="O39" s="32">
        <f t="shared" si="4"/>
        <v>1230</v>
      </c>
      <c r="P39" s="1" t="str">
        <f t="shared" si="5"/>
        <v>P3501_DNA_32_APA86_N</v>
      </c>
    </row>
    <row r="40" spans="1:16">
      <c r="A40" s="7">
        <v>33</v>
      </c>
      <c r="B40" s="8" t="s">
        <v>91</v>
      </c>
      <c r="C40" s="9" t="s">
        <v>92</v>
      </c>
      <c r="D40" s="10" t="s">
        <v>23</v>
      </c>
      <c r="E40" s="9">
        <v>164.1</v>
      </c>
      <c r="F40" s="10">
        <v>25</v>
      </c>
      <c r="G40" s="4">
        <v>77.2</v>
      </c>
      <c r="H40" s="4">
        <v>81.599999999999994</v>
      </c>
      <c r="I40" s="4">
        <v>3.4</v>
      </c>
      <c r="J40" s="4" t="s">
        <v>34</v>
      </c>
      <c r="K40" s="4">
        <f t="shared" si="0"/>
        <v>23</v>
      </c>
      <c r="L40" s="11">
        <f t="shared" si="1"/>
        <v>1775.6000000000001</v>
      </c>
      <c r="M40" s="14">
        <f t="shared" si="2"/>
        <v>1.9430051813471503</v>
      </c>
      <c r="N40" s="15">
        <f t="shared" si="3"/>
        <v>150</v>
      </c>
      <c r="O40" s="32">
        <f t="shared" si="4"/>
        <v>1158</v>
      </c>
      <c r="P40" s="1" t="str">
        <f t="shared" si="5"/>
        <v>P3501_DNA_33_APA87_T</v>
      </c>
    </row>
    <row r="41" spans="1:16">
      <c r="A41" s="7">
        <v>34</v>
      </c>
      <c r="B41" s="8" t="s">
        <v>93</v>
      </c>
      <c r="C41" s="9" t="s">
        <v>94</v>
      </c>
      <c r="D41" s="10" t="s">
        <v>23</v>
      </c>
      <c r="E41" s="9">
        <v>154.69999999999999</v>
      </c>
      <c r="F41" s="10">
        <v>30</v>
      </c>
      <c r="G41" s="4">
        <v>57.2</v>
      </c>
      <c r="H41" s="4">
        <v>66.099999999999994</v>
      </c>
      <c r="I41" s="4">
        <v>4.0999999999999996</v>
      </c>
      <c r="J41" s="4" t="s">
        <v>34</v>
      </c>
      <c r="K41" s="4">
        <f t="shared" si="0"/>
        <v>28</v>
      </c>
      <c r="L41" s="11">
        <f t="shared" si="1"/>
        <v>1601.6000000000001</v>
      </c>
      <c r="M41" s="14">
        <f t="shared" si="2"/>
        <v>2.6223776223776221</v>
      </c>
      <c r="N41" s="15">
        <f t="shared" si="3"/>
        <v>150</v>
      </c>
      <c r="O41" s="32">
        <f t="shared" si="4"/>
        <v>858</v>
      </c>
      <c r="P41" s="1" t="str">
        <f t="shared" si="5"/>
        <v>P3501_DNA_34_APA87_N</v>
      </c>
    </row>
    <row r="42" spans="1:16">
      <c r="A42" s="7">
        <v>35</v>
      </c>
      <c r="B42" s="8" t="s">
        <v>95</v>
      </c>
      <c r="C42" s="9" t="s">
        <v>96</v>
      </c>
      <c r="D42" s="10" t="s">
        <v>23</v>
      </c>
      <c r="E42" s="9">
        <v>108.3</v>
      </c>
      <c r="F42" s="10">
        <v>30</v>
      </c>
      <c r="G42" s="4">
        <v>41</v>
      </c>
      <c r="H42" s="4">
        <v>23.4</v>
      </c>
      <c r="I42" s="4">
        <v>2.2000000000000002</v>
      </c>
      <c r="J42" s="4" t="s">
        <v>34</v>
      </c>
      <c r="K42" s="4">
        <f t="shared" si="0"/>
        <v>28</v>
      </c>
      <c r="L42" s="11">
        <f t="shared" si="1"/>
        <v>1148</v>
      </c>
      <c r="M42" s="14">
        <f t="shared" si="2"/>
        <v>3.6585365853658538</v>
      </c>
      <c r="N42" s="15">
        <f t="shared" si="3"/>
        <v>150</v>
      </c>
      <c r="O42" s="32">
        <f t="shared" si="4"/>
        <v>615</v>
      </c>
      <c r="P42" s="1" t="str">
        <f t="shared" si="5"/>
        <v>P3501_DNA_35_iAPA1_F</v>
      </c>
    </row>
    <row r="43" spans="1:16">
      <c r="A43" s="7">
        <v>36</v>
      </c>
      <c r="B43" s="8" t="s">
        <v>97</v>
      </c>
      <c r="C43" s="9" t="s">
        <v>98</v>
      </c>
      <c r="D43" s="10" t="s">
        <v>23</v>
      </c>
      <c r="E43" s="9">
        <v>38.5</v>
      </c>
      <c r="F43" s="10">
        <v>30</v>
      </c>
      <c r="G43" s="4">
        <v>15.5</v>
      </c>
      <c r="H43" s="4">
        <v>9.3000000000000007</v>
      </c>
      <c r="I43" s="4">
        <v>2.2999999999999998</v>
      </c>
      <c r="J43" s="4" t="s">
        <v>34</v>
      </c>
      <c r="K43" s="4">
        <f t="shared" si="0"/>
        <v>28</v>
      </c>
      <c r="L43" s="11">
        <f t="shared" si="1"/>
        <v>434</v>
      </c>
      <c r="M43" s="14">
        <f t="shared" si="2"/>
        <v>9.67741935483871</v>
      </c>
      <c r="N43" s="15">
        <f t="shared" si="3"/>
        <v>150</v>
      </c>
      <c r="O43" s="32">
        <f t="shared" si="4"/>
        <v>232.5</v>
      </c>
      <c r="P43" s="1" t="str">
        <f t="shared" si="5"/>
        <v>P3501_DNA_36_iAPA1_NF</v>
      </c>
    </row>
    <row r="44" spans="1:16">
      <c r="A44" s="7">
        <v>37</v>
      </c>
      <c r="B44" s="8" t="s">
        <v>99</v>
      </c>
      <c r="C44" s="9" t="s">
        <v>100</v>
      </c>
      <c r="D44" s="10" t="s">
        <v>23</v>
      </c>
      <c r="E44" s="9">
        <v>42.1</v>
      </c>
      <c r="F44" s="10">
        <v>30</v>
      </c>
      <c r="G44" s="4">
        <v>24.6</v>
      </c>
      <c r="H44" s="4">
        <v>15.8</v>
      </c>
      <c r="I44" s="4">
        <v>2.4</v>
      </c>
      <c r="J44" s="4" t="s">
        <v>34</v>
      </c>
      <c r="K44" s="4">
        <f t="shared" si="0"/>
        <v>28</v>
      </c>
      <c r="L44" s="11">
        <f t="shared" si="1"/>
        <v>688.80000000000007</v>
      </c>
      <c r="M44" s="14">
        <f t="shared" si="2"/>
        <v>6.0975609756097562</v>
      </c>
      <c r="N44" s="15">
        <f t="shared" si="3"/>
        <v>150</v>
      </c>
      <c r="O44" s="32">
        <f t="shared" si="4"/>
        <v>369</v>
      </c>
      <c r="P44" s="1" t="str">
        <f t="shared" si="5"/>
        <v>P3501_DNA_37_iAPA1_N</v>
      </c>
    </row>
    <row r="45" spans="1:16">
      <c r="A45" s="7">
        <v>38</v>
      </c>
      <c r="B45" s="8" t="s">
        <v>101</v>
      </c>
      <c r="C45" s="9" t="s">
        <v>102</v>
      </c>
      <c r="D45" s="10" t="s">
        <v>23</v>
      </c>
      <c r="E45" s="9">
        <v>41.6</v>
      </c>
      <c r="F45" s="10">
        <v>30</v>
      </c>
      <c r="G45" s="4">
        <v>18.7</v>
      </c>
      <c r="H45" s="4">
        <v>13.1</v>
      </c>
      <c r="I45" s="4">
        <v>2.4</v>
      </c>
      <c r="J45" s="4" t="s">
        <v>34</v>
      </c>
      <c r="K45" s="4">
        <f t="shared" si="0"/>
        <v>28</v>
      </c>
      <c r="L45" s="11">
        <f t="shared" si="1"/>
        <v>523.6</v>
      </c>
      <c r="M45" s="14">
        <f t="shared" si="2"/>
        <v>8.0213903743315509</v>
      </c>
      <c r="N45" s="15">
        <f t="shared" si="3"/>
        <v>150</v>
      </c>
      <c r="O45" s="32">
        <f t="shared" si="4"/>
        <v>280.5</v>
      </c>
      <c r="P45" s="1" t="str">
        <f t="shared" si="5"/>
        <v>P3501_DNA_38_iAPA2_F</v>
      </c>
    </row>
    <row r="46" spans="1:16">
      <c r="A46" s="7">
        <v>39</v>
      </c>
      <c r="B46" s="8" t="s">
        <v>103</v>
      </c>
      <c r="C46" s="9" t="s">
        <v>104</v>
      </c>
      <c r="D46" s="10" t="s">
        <v>23</v>
      </c>
      <c r="E46" s="9">
        <v>24.6</v>
      </c>
      <c r="F46" s="10">
        <v>30</v>
      </c>
      <c r="G46" s="4">
        <v>10.6</v>
      </c>
      <c r="H46" s="4">
        <v>9.08</v>
      </c>
      <c r="I46" s="4">
        <v>2.7</v>
      </c>
      <c r="J46" s="4" t="s">
        <v>34</v>
      </c>
      <c r="K46" s="4">
        <f t="shared" si="0"/>
        <v>28</v>
      </c>
      <c r="L46" s="11">
        <f t="shared" si="1"/>
        <v>296.8</v>
      </c>
      <c r="M46" s="14">
        <f t="shared" si="2"/>
        <v>14.150943396226415</v>
      </c>
      <c r="N46" s="15">
        <f t="shared" si="3"/>
        <v>150</v>
      </c>
      <c r="O46" s="32">
        <f t="shared" si="4"/>
        <v>159</v>
      </c>
      <c r="P46" s="1" t="str">
        <f t="shared" si="5"/>
        <v>P3501_DNA_39_iAPA2_NF</v>
      </c>
    </row>
    <row r="47" spans="1:16">
      <c r="A47" s="7">
        <v>40</v>
      </c>
      <c r="B47" s="8" t="s">
        <v>105</v>
      </c>
      <c r="C47" s="9" t="s">
        <v>106</v>
      </c>
      <c r="D47" s="10" t="s">
        <v>23</v>
      </c>
      <c r="E47" s="9">
        <v>72.400000000000006</v>
      </c>
      <c r="F47" s="10">
        <v>30</v>
      </c>
      <c r="G47" s="4">
        <v>27.4</v>
      </c>
      <c r="H47" s="4">
        <v>24.5</v>
      </c>
      <c r="I47" s="4">
        <v>2.7</v>
      </c>
      <c r="J47" s="4" t="s">
        <v>34</v>
      </c>
      <c r="K47" s="4">
        <f t="shared" si="0"/>
        <v>28</v>
      </c>
      <c r="L47" s="11">
        <f t="shared" si="1"/>
        <v>767.19999999999993</v>
      </c>
      <c r="M47" s="14">
        <f t="shared" si="2"/>
        <v>5.4744525547445262</v>
      </c>
      <c r="N47" s="15">
        <f t="shared" si="3"/>
        <v>150</v>
      </c>
      <c r="O47" s="32">
        <f t="shared" si="4"/>
        <v>411</v>
      </c>
      <c r="P47" s="1" t="str">
        <f t="shared" si="5"/>
        <v>P3501_DNA_40_iAPA2_N</v>
      </c>
    </row>
    <row r="48" spans="1:16">
      <c r="A48" s="7">
        <v>41</v>
      </c>
      <c r="B48" s="8" t="s">
        <v>107</v>
      </c>
      <c r="C48" s="9" t="s">
        <v>108</v>
      </c>
      <c r="D48" s="10" t="s">
        <v>23</v>
      </c>
      <c r="E48" s="9">
        <v>43.6</v>
      </c>
      <c r="F48" s="10">
        <v>30</v>
      </c>
      <c r="G48" s="4">
        <v>17.8</v>
      </c>
      <c r="H48" s="4">
        <v>14.8</v>
      </c>
      <c r="I48" s="4">
        <v>1.9</v>
      </c>
      <c r="J48" s="4" t="s">
        <v>34</v>
      </c>
      <c r="K48" s="4">
        <f t="shared" si="0"/>
        <v>28</v>
      </c>
      <c r="L48" s="11">
        <f t="shared" si="1"/>
        <v>498.40000000000003</v>
      </c>
      <c r="M48" s="14">
        <f t="shared" si="2"/>
        <v>8.4269662921348303</v>
      </c>
      <c r="N48" s="15">
        <f t="shared" si="3"/>
        <v>149.99999999999997</v>
      </c>
      <c r="O48" s="32">
        <f t="shared" si="4"/>
        <v>267</v>
      </c>
      <c r="P48" s="1" t="str">
        <f t="shared" si="5"/>
        <v>P3501_DNA_41_iAPA3_F</v>
      </c>
    </row>
    <row r="49" spans="1:16">
      <c r="A49" s="7">
        <v>42</v>
      </c>
      <c r="B49" s="8" t="s">
        <v>109</v>
      </c>
      <c r="C49" s="9" t="s">
        <v>110</v>
      </c>
      <c r="D49" s="10" t="s">
        <v>23</v>
      </c>
      <c r="E49" s="9">
        <v>96.4</v>
      </c>
      <c r="F49" s="10">
        <v>30</v>
      </c>
      <c r="G49" s="4">
        <v>36.200000000000003</v>
      </c>
      <c r="H49" s="4">
        <v>30.1</v>
      </c>
      <c r="I49" s="4">
        <v>1.7</v>
      </c>
      <c r="J49" s="4" t="s">
        <v>34</v>
      </c>
      <c r="K49" s="4">
        <f t="shared" si="0"/>
        <v>28</v>
      </c>
      <c r="L49" s="11">
        <f t="shared" si="1"/>
        <v>1013.6000000000001</v>
      </c>
      <c r="M49" s="14">
        <f t="shared" si="2"/>
        <v>4.1436464088397784</v>
      </c>
      <c r="N49" s="15">
        <f t="shared" si="3"/>
        <v>150</v>
      </c>
      <c r="O49" s="32">
        <f t="shared" si="4"/>
        <v>543</v>
      </c>
      <c r="P49" s="1" t="str">
        <f t="shared" si="5"/>
        <v>P3501_DNA_42_iAPA3_NF</v>
      </c>
    </row>
    <row r="50" spans="1:16">
      <c r="A50" s="7">
        <v>43</v>
      </c>
      <c r="B50" s="8" t="s">
        <v>111</v>
      </c>
      <c r="C50" s="9" t="s">
        <v>112</v>
      </c>
      <c r="D50" s="10" t="s">
        <v>23</v>
      </c>
      <c r="E50" s="9">
        <v>64.8</v>
      </c>
      <c r="F50" s="10">
        <v>30</v>
      </c>
      <c r="G50" s="4">
        <v>24.2</v>
      </c>
      <c r="H50" s="4">
        <v>19</v>
      </c>
      <c r="I50" s="4">
        <v>1.9</v>
      </c>
      <c r="J50" s="4" t="s">
        <v>34</v>
      </c>
      <c r="K50" s="4">
        <f t="shared" si="0"/>
        <v>28</v>
      </c>
      <c r="L50" s="11">
        <f t="shared" si="1"/>
        <v>677.6</v>
      </c>
      <c r="M50" s="14">
        <f t="shared" si="2"/>
        <v>6.1983471074380168</v>
      </c>
      <c r="N50" s="15">
        <f t="shared" si="3"/>
        <v>150</v>
      </c>
      <c r="O50" s="32">
        <f t="shared" si="4"/>
        <v>363</v>
      </c>
      <c r="P50" s="1" t="str">
        <f t="shared" si="5"/>
        <v>P3501_DNA_43_iAPA3_N</v>
      </c>
    </row>
    <row r="51" spans="1:16">
      <c r="A51" s="7">
        <v>44</v>
      </c>
      <c r="B51" s="8" t="s">
        <v>113</v>
      </c>
      <c r="C51" s="9" t="s">
        <v>114</v>
      </c>
      <c r="D51" s="10" t="s">
        <v>23</v>
      </c>
      <c r="E51" s="9">
        <v>21.9</v>
      </c>
      <c r="F51" s="10">
        <v>30</v>
      </c>
      <c r="G51" s="4">
        <v>10.1</v>
      </c>
      <c r="H51" s="4">
        <v>8.11</v>
      </c>
      <c r="I51" s="4">
        <v>3</v>
      </c>
      <c r="J51" s="4" t="s">
        <v>37</v>
      </c>
      <c r="K51" s="4">
        <f t="shared" si="0"/>
        <v>28</v>
      </c>
      <c r="L51" s="11">
        <f t="shared" si="1"/>
        <v>282.8</v>
      </c>
      <c r="M51" s="14">
        <f t="shared" si="2"/>
        <v>14.851485148514852</v>
      </c>
      <c r="N51" s="15">
        <f t="shared" si="3"/>
        <v>150</v>
      </c>
      <c r="O51" s="32">
        <f t="shared" si="4"/>
        <v>151.5</v>
      </c>
      <c r="P51" s="1" t="str">
        <f t="shared" si="5"/>
        <v>P3501_DNA_44_iAPA5_F</v>
      </c>
    </row>
    <row r="52" spans="1:16">
      <c r="A52" s="7">
        <v>45</v>
      </c>
      <c r="B52" s="8" t="s">
        <v>115</v>
      </c>
      <c r="C52" s="9" t="s">
        <v>116</v>
      </c>
      <c r="D52" s="10" t="s">
        <v>23</v>
      </c>
      <c r="E52" s="9">
        <v>47.8</v>
      </c>
      <c r="F52" s="10">
        <v>30</v>
      </c>
      <c r="G52" s="4">
        <v>22.4</v>
      </c>
      <c r="H52" s="4">
        <v>18.5</v>
      </c>
      <c r="I52" s="4">
        <v>2.2999999999999998</v>
      </c>
      <c r="J52" s="4" t="s">
        <v>34</v>
      </c>
      <c r="K52" s="4">
        <f t="shared" si="0"/>
        <v>28</v>
      </c>
      <c r="L52" s="11">
        <f t="shared" si="1"/>
        <v>627.19999999999993</v>
      </c>
      <c r="M52" s="14">
        <f t="shared" si="2"/>
        <v>6.6964285714285721</v>
      </c>
      <c r="N52" s="15">
        <f t="shared" si="3"/>
        <v>150</v>
      </c>
      <c r="O52" s="32">
        <f t="shared" si="4"/>
        <v>336</v>
      </c>
      <c r="P52" s="1" t="str">
        <f t="shared" si="5"/>
        <v>P3501_DNA_45_iAPA5_NF</v>
      </c>
    </row>
    <row r="53" spans="1:16">
      <c r="A53" s="7">
        <v>46</v>
      </c>
      <c r="B53" s="8" t="s">
        <v>117</v>
      </c>
      <c r="C53" s="9" t="s">
        <v>118</v>
      </c>
      <c r="D53" s="10" t="s">
        <v>23</v>
      </c>
      <c r="E53" s="9">
        <v>34.4</v>
      </c>
      <c r="F53" s="10">
        <v>30</v>
      </c>
      <c r="G53" s="4">
        <v>14.3</v>
      </c>
      <c r="H53" s="4">
        <v>12.3</v>
      </c>
      <c r="I53" s="4">
        <v>2.5</v>
      </c>
      <c r="J53" s="4" t="s">
        <v>34</v>
      </c>
      <c r="K53" s="4">
        <f t="shared" si="0"/>
        <v>28</v>
      </c>
      <c r="L53" s="11">
        <f t="shared" si="1"/>
        <v>400.40000000000003</v>
      </c>
      <c r="M53" s="14">
        <f t="shared" si="2"/>
        <v>10.489510489510488</v>
      </c>
      <c r="N53" s="15">
        <f t="shared" si="3"/>
        <v>150</v>
      </c>
      <c r="O53" s="32">
        <f t="shared" si="4"/>
        <v>214.5</v>
      </c>
      <c r="P53" s="1" t="str">
        <f t="shared" si="5"/>
        <v>P3501_DNA_46_iAPA5_N</v>
      </c>
    </row>
    <row r="54" spans="1:16">
      <c r="A54" s="7">
        <v>47</v>
      </c>
      <c r="B54" s="8" t="s">
        <v>119</v>
      </c>
      <c r="C54" s="9" t="s">
        <v>120</v>
      </c>
      <c r="D54" s="10" t="s">
        <v>23</v>
      </c>
      <c r="E54" s="9">
        <v>18.100000000000001</v>
      </c>
      <c r="F54" s="10">
        <v>30</v>
      </c>
      <c r="G54" s="4">
        <v>10.5</v>
      </c>
      <c r="H54" s="4">
        <v>6.8</v>
      </c>
      <c r="I54" s="4">
        <v>2.5</v>
      </c>
      <c r="J54" s="4" t="s">
        <v>37</v>
      </c>
      <c r="K54" s="4">
        <f t="shared" si="0"/>
        <v>28</v>
      </c>
      <c r="L54" s="11">
        <f t="shared" si="1"/>
        <v>294</v>
      </c>
      <c r="M54" s="14">
        <f t="shared" si="2"/>
        <v>14.285714285714286</v>
      </c>
      <c r="N54" s="15">
        <f t="shared" si="3"/>
        <v>150</v>
      </c>
      <c r="O54" s="32">
        <f t="shared" si="4"/>
        <v>157.5</v>
      </c>
      <c r="P54" s="1" t="str">
        <f t="shared" si="5"/>
        <v>P3501_DNA_47_iAPA6_F</v>
      </c>
    </row>
    <row r="55" spans="1:16">
      <c r="A55" s="7">
        <v>48</v>
      </c>
      <c r="B55" s="8" t="s">
        <v>121</v>
      </c>
      <c r="C55" s="9" t="s">
        <v>122</v>
      </c>
      <c r="D55" s="10" t="s">
        <v>23</v>
      </c>
      <c r="E55" s="9">
        <v>37.9</v>
      </c>
      <c r="F55" s="10">
        <v>30</v>
      </c>
      <c r="G55" s="4">
        <v>14.3</v>
      </c>
      <c r="H55" s="4">
        <v>14.3</v>
      </c>
      <c r="I55" s="4">
        <v>2.7</v>
      </c>
      <c r="J55" s="4" t="s">
        <v>34</v>
      </c>
      <c r="K55" s="4">
        <f t="shared" si="0"/>
        <v>28</v>
      </c>
      <c r="L55" s="11">
        <f t="shared" si="1"/>
        <v>400.40000000000003</v>
      </c>
      <c r="M55" s="14">
        <f t="shared" si="2"/>
        <v>10.489510489510488</v>
      </c>
      <c r="N55" s="15">
        <f t="shared" si="3"/>
        <v>150</v>
      </c>
      <c r="O55" s="32">
        <f t="shared" si="4"/>
        <v>214.5</v>
      </c>
      <c r="P55" s="1" t="str">
        <f t="shared" si="5"/>
        <v>P3501_DNA_48_iAPA6 _NF</v>
      </c>
    </row>
    <row r="56" spans="1:16">
      <c r="A56" s="7">
        <v>49</v>
      </c>
      <c r="B56" s="8" t="s">
        <v>123</v>
      </c>
      <c r="C56" s="9" t="s">
        <v>124</v>
      </c>
      <c r="D56" s="10" t="s">
        <v>23</v>
      </c>
      <c r="E56" s="9">
        <v>153.69999999999999</v>
      </c>
      <c r="F56" s="10">
        <v>30</v>
      </c>
      <c r="G56" s="4">
        <v>34</v>
      </c>
      <c r="H56" s="4">
        <v>14.6</v>
      </c>
      <c r="I56" s="4">
        <v>2.5</v>
      </c>
      <c r="J56" s="4"/>
      <c r="K56" s="4">
        <f t="shared" si="0"/>
        <v>28</v>
      </c>
      <c r="L56" s="11">
        <f t="shared" si="1"/>
        <v>952</v>
      </c>
      <c r="M56" s="14">
        <f t="shared" si="2"/>
        <v>4.4117647058823533</v>
      </c>
      <c r="N56" s="15">
        <f t="shared" si="3"/>
        <v>150</v>
      </c>
      <c r="O56" s="32">
        <f t="shared" si="4"/>
        <v>510</v>
      </c>
      <c r="P56" s="1" t="str">
        <f t="shared" si="5"/>
        <v>P3501_DNA_49_iAPA6_N</v>
      </c>
    </row>
    <row r="58" spans="1:16">
      <c r="J58" s="1" t="s">
        <v>34</v>
      </c>
    </row>
  </sheetData>
  <sortState xmlns:xlrd2="http://schemas.microsoft.com/office/spreadsheetml/2017/richdata2" ref="A15:T64">
    <sortCondition ref="A15:A64"/>
  </sortState>
  <conditionalFormatting sqref="L8:L10 L24:L56 L12:L22">
    <cfRule type="cellIs" dxfId="4" priority="5" operator="lessThan">
      <formula>150</formula>
    </cfRule>
  </conditionalFormatting>
  <conditionalFormatting sqref="N8:N56">
    <cfRule type="cellIs" dxfId="3" priority="4" operator="lessThan">
      <formula>100</formula>
    </cfRule>
  </conditionalFormatting>
  <conditionalFormatting sqref="L6:L56">
    <cfRule type="cellIs" dxfId="2" priority="3" operator="lessThan">
      <formula>100</formula>
    </cfRule>
  </conditionalFormatting>
  <conditionalFormatting sqref="M7">
    <cfRule type="cellIs" dxfId="1" priority="2" operator="lessThan">
      <formula>100</formula>
    </cfRule>
  </conditionalFormatting>
  <conditionalFormatting sqref="I8:I56">
    <cfRule type="cellIs" dxfId="0" priority="1" operator="lessThan">
      <formula>2</formula>
    </cfRule>
  </conditionalFormatting>
  <hyperlinks>
    <hyperlink ref="H6" r:id="rId1" xr:uid="{295176B9-4A88-49DE-AA09-E2DAFC8D361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83c812-53f0-4240-bdb8-fa3fa8e171dd" xsi:nil="true"/>
    <lcf76f155ced4ddcb4097134ff3c332f xmlns="c201f0c7-ecc1-475b-a1f6-ba9adfde9a4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F7E16EC6F19849890C4E76EF27C2C9" ma:contentTypeVersion="15" ma:contentTypeDescription="Create a new document." ma:contentTypeScope="" ma:versionID="076a2d65f9875b9d6bf297e1e4d536e9">
  <xsd:schema xmlns:xsd="http://www.w3.org/2001/XMLSchema" xmlns:xs="http://www.w3.org/2001/XMLSchema" xmlns:p="http://schemas.microsoft.com/office/2006/metadata/properties" xmlns:ns2="c201f0c7-ecc1-475b-a1f6-ba9adfde9a42" xmlns:ns3="5f83c812-53f0-4240-bdb8-fa3fa8e171dd" targetNamespace="http://schemas.microsoft.com/office/2006/metadata/properties" ma:root="true" ma:fieldsID="28e933427f01fd2761d81e036ae08a77" ns2:_="" ns3:_="">
    <xsd:import namespace="c201f0c7-ecc1-475b-a1f6-ba9adfde9a42"/>
    <xsd:import namespace="5f83c812-53f0-4240-bdb8-fa3fa8e17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1f0c7-ecc1-475b-a1f6-ba9adfde9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3c812-53f0-4240-bdb8-fa3fa8e171d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1b50375-4dc6-47bf-9e76-ff44bc0cf85d}" ma:internalName="TaxCatchAll" ma:showField="CatchAllData" ma:web="5f83c812-53f0-4240-bdb8-fa3fa8e17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2B660E-3AAE-411A-BFDB-DAA4AC8FC253}"/>
</file>

<file path=customXml/itemProps2.xml><?xml version="1.0" encoding="utf-8"?>
<ds:datastoreItem xmlns:ds="http://schemas.openxmlformats.org/officeDocument/2006/customXml" ds:itemID="{A8B43B33-34CB-41FD-B6E0-0EF501091734}"/>
</file>

<file path=customXml/itemProps3.xml><?xml version="1.0" encoding="utf-8"?>
<ds:datastoreItem xmlns:ds="http://schemas.openxmlformats.org/officeDocument/2006/customXml" ds:itemID="{8F2D04F5-F74A-4F5A-8457-BBADF9F0D0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Kirst, Elisabeth</dc:creator>
  <cp:keywords/>
  <dc:description/>
  <cp:lastModifiedBy>Borodina, Tatiana</cp:lastModifiedBy>
  <cp:revision/>
  <dcterms:created xsi:type="dcterms:W3CDTF">2023-12-01T11:56:55Z</dcterms:created>
  <dcterms:modified xsi:type="dcterms:W3CDTF">2023-12-07T21:51:56Z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0x010100FBF7E16EC6F19849890C4E76EF27C2C9</vt:lpwstr>
  </property>
  <property fmtid="{D5CDD505-2E9C-101B-9397-08002B2CF9AE}" pid="3" name="MediaServiceImageTags">
    <vt:lpwstr/>
  </property>
</Properties>
</file>