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apa-sequencing\analyses\00_samples-and-files\00_samples\sheets\"/>
    </mc:Choice>
  </mc:AlternateContent>
  <xr:revisionPtr revIDLastSave="0" documentId="13_ncr:1_{386A3DC6-F4A6-41E5-8939-2A905D991067}" xr6:coauthVersionLast="47" xr6:coauthVersionMax="47" xr10:uidLastSave="{00000000-0000-0000-0000-000000000000}"/>
  <bookViews>
    <workbookView xWindow="-38520" yWindow="-255" windowWidth="38640" windowHeight="21120" xr2:uid="{1FEE9A0E-4FDC-4580-8A2F-64A67FA08185}"/>
  </bookViews>
  <sheets>
    <sheet name="FFPE_DNA_Q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4" i="1"/>
  <c r="N4" i="1" s="1"/>
  <c r="M3" i="1"/>
  <c r="N3" i="1" s="1"/>
  <c r="M2" i="1"/>
  <c r="N2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<sst xmlns="http://schemas.openxmlformats.org/spreadsheetml/2006/main" count="265" uniqueCount="169">
  <si>
    <t>Sample order number</t>
  </si>
  <si>
    <t>Sample name [example: P1000_DNA_01]</t>
  </si>
  <si>
    <t>Sample name [user defined]</t>
  </si>
  <si>
    <t>how was the concentration measured (Qubit, Nanodrop, etc.)</t>
  </si>
  <si>
    <t>DNA [ng/µl]</t>
  </si>
  <si>
    <t>delivered volume [µl]</t>
  </si>
  <si>
    <t xml:space="preserve">Qubit BR [ng/µl] </t>
  </si>
  <si>
    <t>Conc. [ng/µl]</t>
  </si>
  <si>
    <t>DIN</t>
  </si>
  <si>
    <t>Observations</t>
  </si>
  <si>
    <t>Rest Volume [µl]</t>
  </si>
  <si>
    <t xml:space="preserve"> Amount [ng]</t>
  </si>
  <si>
    <r>
      <rPr>
        <b/>
        <sz val="10"/>
        <color theme="1"/>
        <rFont val="Calibri"/>
        <family val="2"/>
      </rPr>
      <t>Vol [µl] for ≤</t>
    </r>
    <r>
      <rPr>
        <b/>
        <sz val="10"/>
        <color theme="1"/>
        <rFont val="Calibri"/>
        <family val="2"/>
        <scheme val="minor"/>
      </rPr>
      <t>150ng</t>
    </r>
  </si>
  <si>
    <t>Input [ng]</t>
  </si>
  <si>
    <t>15 µl</t>
  </si>
  <si>
    <t>P3501_DNA_01</t>
  </si>
  <si>
    <t>APA1_T</t>
  </si>
  <si>
    <t>Nanodrop</t>
  </si>
  <si>
    <t>Sample concentration outside functional range for DIN and the assay</t>
  </si>
  <si>
    <t>P3501_DNA_02</t>
  </si>
  <si>
    <t>APA1_N</t>
  </si>
  <si>
    <t>P3501_DNA_03</t>
  </si>
  <si>
    <t>APA2_T</t>
  </si>
  <si>
    <t>P3501_DNA_04</t>
  </si>
  <si>
    <t>APA2_N</t>
  </si>
  <si>
    <t>Out of range</t>
  </si>
  <si>
    <t>P3501_DNA_05</t>
  </si>
  <si>
    <t>APA3_T</t>
  </si>
  <si>
    <t/>
  </si>
  <si>
    <t>P3501_DNA_06</t>
  </si>
  <si>
    <t>APA3_N</t>
  </si>
  <si>
    <t>Sample concentration outside recommended range</t>
  </si>
  <si>
    <t>P3501_DNA_07</t>
  </si>
  <si>
    <t>APA10_T</t>
  </si>
  <si>
    <t>P3501_DNA_08</t>
  </si>
  <si>
    <t>APA10_N</t>
  </si>
  <si>
    <t>P3501_DNA_09</t>
  </si>
  <si>
    <t>APA12_T</t>
  </si>
  <si>
    <t>114</t>
  </si>
  <si>
    <t>P3501_DNA_10</t>
  </si>
  <si>
    <t>APA12_N</t>
  </si>
  <si>
    <t>P3501_DNA_11</t>
  </si>
  <si>
    <t>APA13_T</t>
  </si>
  <si>
    <t>P3501_DNA_12</t>
  </si>
  <si>
    <t>APA13_N</t>
  </si>
  <si>
    <t>P3501_DNA_13</t>
  </si>
  <si>
    <t>APA38_T</t>
  </si>
  <si>
    <t>P3501_DNA_14</t>
  </si>
  <si>
    <t>APA38_N</t>
  </si>
  <si>
    <t>P3501_DNA_15</t>
  </si>
  <si>
    <t>APA55_T</t>
  </si>
  <si>
    <t>P3501_DNA_16</t>
  </si>
  <si>
    <t>APA55_N</t>
  </si>
  <si>
    <t>P3501_DNA_17</t>
  </si>
  <si>
    <t>APA58_T</t>
  </si>
  <si>
    <t>P3501_DNA_18</t>
  </si>
  <si>
    <t>APA58_N</t>
  </si>
  <si>
    <t>P3501_DNA_19</t>
  </si>
  <si>
    <t>APA69_T</t>
  </si>
  <si>
    <t>P3501_DNA_20</t>
  </si>
  <si>
    <t>APA69_N</t>
  </si>
  <si>
    <t>P3501_DNA_21</t>
  </si>
  <si>
    <t>APA74_T</t>
  </si>
  <si>
    <t>P3501_DNA_22</t>
  </si>
  <si>
    <t>APA74_N</t>
  </si>
  <si>
    <t>P3501_DNA_23</t>
  </si>
  <si>
    <t>APA75_T</t>
  </si>
  <si>
    <t>P3501_DNA_24</t>
  </si>
  <si>
    <t>APA75_N</t>
  </si>
  <si>
    <t>P3501_DNA_25</t>
  </si>
  <si>
    <t>APA78_T</t>
  </si>
  <si>
    <t>P3501_DNA_26</t>
  </si>
  <si>
    <t>APA78_N</t>
  </si>
  <si>
    <t>P3501_DNA_27</t>
  </si>
  <si>
    <t>APA79_T</t>
  </si>
  <si>
    <t>P3501_DNA_28</t>
  </si>
  <si>
    <t>APA79_N</t>
  </si>
  <si>
    <t>P3501_DNA_29</t>
  </si>
  <si>
    <t>APA81_T</t>
  </si>
  <si>
    <t>P3501_DNA_30</t>
  </si>
  <si>
    <t>APA81_N</t>
  </si>
  <si>
    <t>P3501_DNA_31</t>
  </si>
  <si>
    <t>APA86_T</t>
  </si>
  <si>
    <t>P3501_DNA_32</t>
  </si>
  <si>
    <t>APA86_N</t>
  </si>
  <si>
    <t>P3501_DNA_33</t>
  </si>
  <si>
    <t>APA87_T</t>
  </si>
  <si>
    <t>P3501_DNA_34</t>
  </si>
  <si>
    <t>APA87_N</t>
  </si>
  <si>
    <t>P3501_DNA_35</t>
  </si>
  <si>
    <t>iAPA1_F</t>
  </si>
  <si>
    <t>P3501_DNA_36</t>
  </si>
  <si>
    <t>iAPA1_NF</t>
  </si>
  <si>
    <t>P3501_DNA_37</t>
  </si>
  <si>
    <t>iAPA1_N</t>
  </si>
  <si>
    <t>P3501_DNA_38</t>
  </si>
  <si>
    <t>iAPA2_F</t>
  </si>
  <si>
    <t>P3501_DNA_39</t>
  </si>
  <si>
    <t>iAPA2_NF</t>
  </si>
  <si>
    <t>P3501_DNA_40</t>
  </si>
  <si>
    <t>iAPA2_N</t>
  </si>
  <si>
    <t>P3501_DNA_41</t>
  </si>
  <si>
    <t>iAPA3_F</t>
  </si>
  <si>
    <t>P3501_DNA_42</t>
  </si>
  <si>
    <t>iAPA3_NF</t>
  </si>
  <si>
    <t>P3501_DNA_43</t>
  </si>
  <si>
    <t>iAPA3_N</t>
  </si>
  <si>
    <t>P3501_DNA_44</t>
  </si>
  <si>
    <t>iAPA5_F</t>
  </si>
  <si>
    <t>P3501_DNA_45</t>
  </si>
  <si>
    <t>iAPA5_NF</t>
  </si>
  <si>
    <t>P3501_DNA_46</t>
  </si>
  <si>
    <t>iAPA5_N</t>
  </si>
  <si>
    <t>P3501_DNA_47</t>
  </si>
  <si>
    <t>iAPA6_F</t>
  </si>
  <si>
    <t>P3501_DNA_48</t>
  </si>
  <si>
    <t>iAPA6 _NF</t>
  </si>
  <si>
    <t>P3501_DNA_49</t>
  </si>
  <si>
    <t>iAPA6_N</t>
  </si>
  <si>
    <t>project_sample_id</t>
  </si>
  <si>
    <t>APA1-T</t>
  </si>
  <si>
    <t>APA1-N</t>
  </si>
  <si>
    <t>APA2-T</t>
  </si>
  <si>
    <t>APA2-N</t>
  </si>
  <si>
    <t>APA3-T</t>
  </si>
  <si>
    <t>APA3-N</t>
  </si>
  <si>
    <t>APA10-T</t>
  </si>
  <si>
    <t>APA10-N</t>
  </si>
  <si>
    <t>APA12-T</t>
  </si>
  <si>
    <t>APA12-N</t>
  </si>
  <si>
    <t>APA13-T</t>
  </si>
  <si>
    <t>APA13-N</t>
  </si>
  <si>
    <t>APA38-T</t>
  </si>
  <si>
    <t>APA38-N</t>
  </si>
  <si>
    <t>APA55-T</t>
  </si>
  <si>
    <t>APA55-N</t>
  </si>
  <si>
    <t>APA58-T</t>
  </si>
  <si>
    <t>APA58-N</t>
  </si>
  <si>
    <t>APA69-T</t>
  </si>
  <si>
    <t>APA69-N</t>
  </si>
  <si>
    <t>APA74-T</t>
  </si>
  <si>
    <t>APA74-N</t>
  </si>
  <si>
    <t>APA75-T</t>
  </si>
  <si>
    <t>APA75-N</t>
  </si>
  <si>
    <t>APA78-T</t>
  </si>
  <si>
    <t>APA78-N</t>
  </si>
  <si>
    <t>APA79-T</t>
  </si>
  <si>
    <t>APA79-N</t>
  </si>
  <si>
    <t>APA81-T</t>
  </si>
  <si>
    <t>APA81-N</t>
  </si>
  <si>
    <t>APA86-T</t>
  </si>
  <si>
    <t>APA86-N</t>
  </si>
  <si>
    <t>APA87-T</t>
  </si>
  <si>
    <t>APA87-N</t>
  </si>
  <si>
    <t>iAPA1-F</t>
  </si>
  <si>
    <t>iAPA1-NF</t>
  </si>
  <si>
    <t>iAPA1-N</t>
  </si>
  <si>
    <t>iAPA2-F</t>
  </si>
  <si>
    <t>iAPA2-NF</t>
  </si>
  <si>
    <t>iAPA2-N</t>
  </si>
  <si>
    <t>iAPA3-F</t>
  </si>
  <si>
    <t>iAPA3-NF</t>
  </si>
  <si>
    <t>iAPA3-N</t>
  </si>
  <si>
    <t>iAPA5-F</t>
  </si>
  <si>
    <t>iAPA5-NF</t>
  </si>
  <si>
    <t>iAPA5-N</t>
  </si>
  <si>
    <t>iAPA6-F</t>
  </si>
  <si>
    <t>iAPA6-N</t>
  </si>
  <si>
    <t>iAPA6-NF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</si>
</sst>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 wrapText="1"/>
    </xf>
    <xf numFmtId="1" fontId="6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E214-A714-44C5-86E1-EADFFB9EF313}">
  <dimension ref="A1:P52"/>
  <sheetViews>
    <sheetView tabSelected="1" workbookViewId="0"/>
  </sheetViews>
  <sheetFormatPr baseColWidth="10" defaultColWidth="9.140625" defaultRowHeight="12.75" x14ac:dyDescent="0.2"/>
  <cols>
    <col min="1" max="1" width="22" style="1" bestFit="1" customWidth="1"/>
    <col min="2" max="2" width="20.85546875" style="2" customWidth="1"/>
    <col min="3" max="3" width="23.140625" style="1" bestFit="1" customWidth="1"/>
    <col min="4" max="4" width="24.42578125" style="2" customWidth="1"/>
    <col min="5" max="5" width="14.7109375" style="1" bestFit="1" customWidth="1"/>
    <col min="6" max="6" width="10.42578125" style="1" bestFit="1" customWidth="1"/>
    <col min="7" max="7" width="14.140625" style="1" bestFit="1" customWidth="1"/>
    <col min="8" max="8" width="17.7109375" style="1" customWidth="1"/>
    <col min="9" max="9" width="10.85546875" style="1" bestFit="1" customWidth="1"/>
    <col min="10" max="10" width="25.42578125" style="1" customWidth="1"/>
    <col min="11" max="11" width="13.85546875" style="1" bestFit="1" customWidth="1"/>
    <col min="12" max="12" width="11.28515625" style="1" bestFit="1" customWidth="1"/>
    <col min="13" max="13" width="15.5703125" style="2" bestFit="1" customWidth="1"/>
    <col min="14" max="14" width="8.5703125" style="2" bestFit="1" customWidth="1"/>
    <col min="15" max="15" width="15.5703125" style="1" customWidth="1"/>
    <col min="16" max="16" width="15.5703125" style="1" bestFit="1" customWidth="1"/>
    <col min="17" max="16384" width="9.140625" style="1"/>
  </cols>
  <sheetData>
    <row r="1" spans="1:16" ht="38.2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" t="s">
        <v>14</v>
      </c>
      <c r="P1" s="1" t="s">
        <v>119</v>
      </c>
    </row>
    <row r="2" spans="1:16" x14ac:dyDescent="0.2">
      <c r="A2" s="6">
        <v>1</v>
      </c>
      <c r="B2" s="7" t="s">
        <v>15</v>
      </c>
      <c r="C2" s="8" t="s">
        <v>16</v>
      </c>
      <c r="D2" s="9" t="s">
        <v>17</v>
      </c>
      <c r="E2" s="8">
        <v>13.1</v>
      </c>
      <c r="F2" s="9">
        <v>20</v>
      </c>
      <c r="G2" s="3">
        <v>4.5199999999999996</v>
      </c>
      <c r="H2" s="3">
        <v>1.39</v>
      </c>
      <c r="I2" s="3"/>
      <c r="J2" s="3" t="s">
        <v>18</v>
      </c>
      <c r="K2" s="3">
        <f>F2-2</f>
        <v>18</v>
      </c>
      <c r="L2" s="10">
        <f>G2*K2</f>
        <v>81.359999999999985</v>
      </c>
      <c r="M2" s="13">
        <f>IF((150/G2)&lt;17,(150/G2),17)</f>
        <v>17</v>
      </c>
      <c r="N2" s="14">
        <f>M2*G2</f>
        <v>76.839999999999989</v>
      </c>
      <c r="O2" s="30">
        <f>15*G2</f>
        <v>67.8</v>
      </c>
      <c r="P2" s="1" t="s">
        <v>120</v>
      </c>
    </row>
    <row r="3" spans="1:16" x14ac:dyDescent="0.2">
      <c r="A3" s="6">
        <v>2</v>
      </c>
      <c r="B3" s="7" t="s">
        <v>19</v>
      </c>
      <c r="C3" s="8" t="s">
        <v>20</v>
      </c>
      <c r="D3" s="9" t="s">
        <v>17</v>
      </c>
      <c r="E3" s="8">
        <v>7.7</v>
      </c>
      <c r="F3" s="9">
        <v>20</v>
      </c>
      <c r="G3" s="3">
        <v>2.78</v>
      </c>
      <c r="H3" s="3">
        <v>1.48</v>
      </c>
      <c r="I3" s="3"/>
      <c r="J3" s="3" t="s">
        <v>18</v>
      </c>
      <c r="K3" s="3">
        <f t="shared" ref="K3:K50" si="0">F3-2</f>
        <v>18</v>
      </c>
      <c r="L3" s="10">
        <f t="shared" ref="L3:L50" si="1">G3*K3</f>
        <v>50.04</v>
      </c>
      <c r="M3" s="13">
        <f t="shared" ref="M3:M50" si="2">IF((150/G3)&lt;17,(150/G3),17)</f>
        <v>17</v>
      </c>
      <c r="N3" s="14">
        <f t="shared" ref="N3:N50" si="3">M3*G3</f>
        <v>47.26</v>
      </c>
      <c r="O3" s="30">
        <f t="shared" ref="O3:O50" si="4">15*G3</f>
        <v>41.699999999999996</v>
      </c>
      <c r="P3" s="1" t="s">
        <v>121</v>
      </c>
    </row>
    <row r="4" spans="1:16" x14ac:dyDescent="0.2">
      <c r="A4" s="6">
        <v>3</v>
      </c>
      <c r="B4" s="7" t="s">
        <v>21</v>
      </c>
      <c r="C4" s="8" t="s">
        <v>22</v>
      </c>
      <c r="D4" s="9" t="s">
        <v>17</v>
      </c>
      <c r="E4" s="8">
        <v>51.3</v>
      </c>
      <c r="F4" s="9">
        <v>25</v>
      </c>
      <c r="G4" s="3">
        <v>9.02</v>
      </c>
      <c r="H4" s="3">
        <v>3.52</v>
      </c>
      <c r="I4" s="3">
        <v>2.8</v>
      </c>
      <c r="J4" s="3" t="s">
        <v>18</v>
      </c>
      <c r="K4" s="3">
        <f t="shared" si="0"/>
        <v>23</v>
      </c>
      <c r="L4" s="10">
        <f t="shared" si="1"/>
        <v>207.45999999999998</v>
      </c>
      <c r="M4" s="13">
        <f t="shared" si="2"/>
        <v>16.62971175166297</v>
      </c>
      <c r="N4" s="14">
        <f t="shared" si="3"/>
        <v>150</v>
      </c>
      <c r="O4" s="29">
        <f t="shared" si="4"/>
        <v>135.29999999999998</v>
      </c>
      <c r="P4" s="1" t="s">
        <v>122</v>
      </c>
    </row>
    <row r="5" spans="1:16" x14ac:dyDescent="0.2">
      <c r="A5" s="15">
        <v>4</v>
      </c>
      <c r="B5" s="16" t="s">
        <v>23</v>
      </c>
      <c r="C5" s="17" t="s">
        <v>24</v>
      </c>
      <c r="D5" s="18" t="s">
        <v>17</v>
      </c>
      <c r="E5" s="17">
        <v>36.9</v>
      </c>
      <c r="F5" s="18">
        <v>25</v>
      </c>
      <c r="G5" s="19" t="s">
        <v>25</v>
      </c>
      <c r="H5" s="19">
        <v>0.753</v>
      </c>
      <c r="I5" s="20"/>
      <c r="J5" s="20" t="s">
        <v>18</v>
      </c>
      <c r="K5" s="20">
        <f t="shared" si="0"/>
        <v>23</v>
      </c>
      <c r="L5" s="21"/>
      <c r="M5" s="22"/>
      <c r="N5" s="23"/>
      <c r="O5" s="27" t="e">
        <f t="shared" si="4"/>
        <v>#VALUE!</v>
      </c>
      <c r="P5" s="1" t="s">
        <v>123</v>
      </c>
    </row>
    <row r="6" spans="1:16" x14ac:dyDescent="0.2">
      <c r="A6" s="6">
        <v>5</v>
      </c>
      <c r="B6" s="7" t="s">
        <v>26</v>
      </c>
      <c r="C6" s="8" t="s">
        <v>27</v>
      </c>
      <c r="D6" s="9" t="s">
        <v>17</v>
      </c>
      <c r="E6" s="8">
        <v>72.3</v>
      </c>
      <c r="F6" s="9">
        <v>25</v>
      </c>
      <c r="G6" s="3">
        <v>19.3</v>
      </c>
      <c r="H6" s="3">
        <v>10.5</v>
      </c>
      <c r="I6" s="3">
        <v>3.1</v>
      </c>
      <c r="J6" s="3" t="s">
        <v>28</v>
      </c>
      <c r="K6" s="3">
        <f t="shared" si="0"/>
        <v>23</v>
      </c>
      <c r="L6" s="10">
        <f t="shared" si="1"/>
        <v>443.90000000000003</v>
      </c>
      <c r="M6" s="13">
        <f t="shared" si="2"/>
        <v>7.7720207253886011</v>
      </c>
      <c r="N6" s="14">
        <f t="shared" si="3"/>
        <v>150</v>
      </c>
      <c r="O6" s="28">
        <f t="shared" si="4"/>
        <v>289.5</v>
      </c>
      <c r="P6" s="1" t="s">
        <v>124</v>
      </c>
    </row>
    <row r="7" spans="1:16" x14ac:dyDescent="0.2">
      <c r="A7" s="6">
        <v>6</v>
      </c>
      <c r="B7" s="7" t="s">
        <v>29</v>
      </c>
      <c r="C7" s="8" t="s">
        <v>30</v>
      </c>
      <c r="D7" s="9" t="s">
        <v>17</v>
      </c>
      <c r="E7" s="8">
        <v>32.700000000000003</v>
      </c>
      <c r="F7" s="9">
        <v>25</v>
      </c>
      <c r="G7" s="3">
        <v>12.3</v>
      </c>
      <c r="H7" s="3">
        <v>3.93</v>
      </c>
      <c r="I7" s="3">
        <v>4.9000000000000004</v>
      </c>
      <c r="J7" s="3" t="s">
        <v>31</v>
      </c>
      <c r="K7" s="3">
        <f t="shared" si="0"/>
        <v>23</v>
      </c>
      <c r="L7" s="10">
        <f t="shared" si="1"/>
        <v>282.90000000000003</v>
      </c>
      <c r="M7" s="13">
        <f t="shared" si="2"/>
        <v>12.195121951219512</v>
      </c>
      <c r="N7" s="14">
        <f t="shared" si="3"/>
        <v>150</v>
      </c>
      <c r="O7" s="28">
        <f t="shared" si="4"/>
        <v>184.5</v>
      </c>
      <c r="P7" s="1" t="s">
        <v>125</v>
      </c>
    </row>
    <row r="8" spans="1:16" x14ac:dyDescent="0.2">
      <c r="A8" s="6">
        <v>7</v>
      </c>
      <c r="B8" s="7" t="s">
        <v>32</v>
      </c>
      <c r="C8" s="8" t="s">
        <v>33</v>
      </c>
      <c r="D8" s="9" t="s">
        <v>17</v>
      </c>
      <c r="E8" s="8">
        <v>31.2</v>
      </c>
      <c r="F8" s="9">
        <v>25</v>
      </c>
      <c r="G8" s="3">
        <v>14.2</v>
      </c>
      <c r="H8" s="3">
        <v>4.8499999999999996</v>
      </c>
      <c r="I8" s="3">
        <v>2.1</v>
      </c>
      <c r="J8" s="3" t="s">
        <v>31</v>
      </c>
      <c r="K8" s="3">
        <f t="shared" si="0"/>
        <v>23</v>
      </c>
      <c r="L8" s="10">
        <f t="shared" si="1"/>
        <v>326.59999999999997</v>
      </c>
      <c r="M8" s="13">
        <f t="shared" si="2"/>
        <v>10.563380281690142</v>
      </c>
      <c r="N8" s="14">
        <f t="shared" si="3"/>
        <v>150</v>
      </c>
      <c r="O8" s="28">
        <f t="shared" si="4"/>
        <v>213</v>
      </c>
      <c r="P8" s="1" t="s">
        <v>126</v>
      </c>
    </row>
    <row r="9" spans="1:16" x14ac:dyDescent="0.2">
      <c r="A9" s="6">
        <v>8</v>
      </c>
      <c r="B9" s="7" t="s">
        <v>34</v>
      </c>
      <c r="C9" s="8" t="s">
        <v>35</v>
      </c>
      <c r="D9" s="9" t="s">
        <v>17</v>
      </c>
      <c r="E9" s="8">
        <v>75.900000000000006</v>
      </c>
      <c r="F9" s="9">
        <v>20</v>
      </c>
      <c r="G9" s="3">
        <v>47.8</v>
      </c>
      <c r="H9" s="3">
        <v>11.2</v>
      </c>
      <c r="I9" s="3">
        <v>2.2000000000000002</v>
      </c>
      <c r="J9" s="3" t="s">
        <v>28</v>
      </c>
      <c r="K9" s="3">
        <f t="shared" si="0"/>
        <v>18</v>
      </c>
      <c r="L9" s="10">
        <f t="shared" si="1"/>
        <v>860.4</v>
      </c>
      <c r="M9" s="13">
        <f t="shared" si="2"/>
        <v>3.1380753138075317</v>
      </c>
      <c r="N9" s="14">
        <f t="shared" si="3"/>
        <v>150</v>
      </c>
      <c r="O9" s="28">
        <f t="shared" si="4"/>
        <v>717</v>
      </c>
      <c r="P9" s="1" t="s">
        <v>127</v>
      </c>
    </row>
    <row r="10" spans="1:16" x14ac:dyDescent="0.2">
      <c r="A10" s="6">
        <v>9</v>
      </c>
      <c r="B10" s="7" t="s">
        <v>36</v>
      </c>
      <c r="C10" s="8" t="s">
        <v>37</v>
      </c>
      <c r="D10" s="9" t="s">
        <v>17</v>
      </c>
      <c r="E10" s="8">
        <v>217</v>
      </c>
      <c r="F10" s="9">
        <v>30</v>
      </c>
      <c r="G10" s="3" t="s">
        <v>38</v>
      </c>
      <c r="H10" s="3">
        <v>65.3</v>
      </c>
      <c r="I10" s="3">
        <v>2.5</v>
      </c>
      <c r="J10" s="3" t="s">
        <v>28</v>
      </c>
      <c r="K10" s="3">
        <f t="shared" si="0"/>
        <v>28</v>
      </c>
      <c r="L10" s="10">
        <f t="shared" si="1"/>
        <v>3192</v>
      </c>
      <c r="M10" s="13">
        <f t="shared" si="2"/>
        <v>1.3157894736842106</v>
      </c>
      <c r="N10" s="14">
        <f t="shared" si="3"/>
        <v>150</v>
      </c>
      <c r="O10" s="28">
        <f t="shared" si="4"/>
        <v>1710</v>
      </c>
      <c r="P10" s="1" t="s">
        <v>128</v>
      </c>
    </row>
    <row r="11" spans="1:16" x14ac:dyDescent="0.2">
      <c r="A11" s="6">
        <v>10</v>
      </c>
      <c r="B11" s="7" t="s">
        <v>39</v>
      </c>
      <c r="C11" s="8" t="s">
        <v>40</v>
      </c>
      <c r="D11" s="9" t="s">
        <v>17</v>
      </c>
      <c r="E11" s="8">
        <v>61.2</v>
      </c>
      <c r="F11" s="9">
        <v>30</v>
      </c>
      <c r="G11" s="3">
        <v>32.200000000000003</v>
      </c>
      <c r="H11" s="3">
        <v>10.8</v>
      </c>
      <c r="I11" s="3">
        <v>3.6</v>
      </c>
      <c r="J11" s="3" t="s">
        <v>28</v>
      </c>
      <c r="K11" s="3">
        <f t="shared" si="0"/>
        <v>28</v>
      </c>
      <c r="L11" s="10">
        <f t="shared" si="1"/>
        <v>901.60000000000014</v>
      </c>
      <c r="M11" s="13">
        <f t="shared" si="2"/>
        <v>4.6583850931677011</v>
      </c>
      <c r="N11" s="14">
        <f t="shared" si="3"/>
        <v>150</v>
      </c>
      <c r="O11" s="28">
        <f t="shared" si="4"/>
        <v>483.00000000000006</v>
      </c>
      <c r="P11" s="1" t="s">
        <v>129</v>
      </c>
    </row>
    <row r="12" spans="1:16" x14ac:dyDescent="0.2">
      <c r="A12" s="6">
        <v>11</v>
      </c>
      <c r="B12" s="7" t="s">
        <v>41</v>
      </c>
      <c r="C12" s="8" t="s">
        <v>42</v>
      </c>
      <c r="D12" s="9" t="s">
        <v>17</v>
      </c>
      <c r="E12" s="8">
        <v>142.6</v>
      </c>
      <c r="F12" s="9">
        <v>30</v>
      </c>
      <c r="G12" s="3">
        <v>74.8</v>
      </c>
      <c r="H12" s="3">
        <v>19.8</v>
      </c>
      <c r="I12" s="3">
        <v>3.2</v>
      </c>
      <c r="J12" s="3" t="s">
        <v>28</v>
      </c>
      <c r="K12" s="3">
        <f t="shared" si="0"/>
        <v>28</v>
      </c>
      <c r="L12" s="10">
        <f t="shared" si="1"/>
        <v>2094.4</v>
      </c>
      <c r="M12" s="13">
        <f t="shared" si="2"/>
        <v>2.0053475935828877</v>
      </c>
      <c r="N12" s="14">
        <f t="shared" si="3"/>
        <v>150</v>
      </c>
      <c r="O12" s="28">
        <f t="shared" si="4"/>
        <v>1122</v>
      </c>
      <c r="P12" s="1" t="s">
        <v>130</v>
      </c>
    </row>
    <row r="13" spans="1:16" x14ac:dyDescent="0.2">
      <c r="A13" s="6">
        <v>12</v>
      </c>
      <c r="B13" s="7" t="s">
        <v>43</v>
      </c>
      <c r="C13" s="8" t="s">
        <v>44</v>
      </c>
      <c r="D13" s="9" t="s">
        <v>17</v>
      </c>
      <c r="E13" s="8">
        <v>77.599999999999994</v>
      </c>
      <c r="F13" s="9">
        <v>25</v>
      </c>
      <c r="G13" s="3">
        <v>42.4</v>
      </c>
      <c r="H13" s="3">
        <v>11.2</v>
      </c>
      <c r="I13" s="3">
        <v>3.4</v>
      </c>
      <c r="J13" s="3" t="s">
        <v>28</v>
      </c>
      <c r="K13" s="3">
        <f t="shared" si="0"/>
        <v>23</v>
      </c>
      <c r="L13" s="10">
        <f t="shared" si="1"/>
        <v>975.19999999999993</v>
      </c>
      <c r="M13" s="13">
        <f t="shared" si="2"/>
        <v>3.5377358490566038</v>
      </c>
      <c r="N13" s="14">
        <f t="shared" si="3"/>
        <v>150</v>
      </c>
      <c r="O13" s="28">
        <f t="shared" si="4"/>
        <v>636</v>
      </c>
      <c r="P13" s="1" t="s">
        <v>131</v>
      </c>
    </row>
    <row r="14" spans="1:16" x14ac:dyDescent="0.2">
      <c r="A14" s="6">
        <v>13</v>
      </c>
      <c r="B14" s="7" t="s">
        <v>45</v>
      </c>
      <c r="C14" s="8" t="s">
        <v>46</v>
      </c>
      <c r="D14" s="9" t="s">
        <v>17</v>
      </c>
      <c r="E14" s="8">
        <v>72.2</v>
      </c>
      <c r="F14" s="9">
        <v>25</v>
      </c>
      <c r="G14" s="3">
        <v>29.4</v>
      </c>
      <c r="H14" s="3">
        <v>7.01</v>
      </c>
      <c r="I14" s="3">
        <v>1.7</v>
      </c>
      <c r="J14" s="3" t="s">
        <v>31</v>
      </c>
      <c r="K14" s="3">
        <f t="shared" si="0"/>
        <v>23</v>
      </c>
      <c r="L14" s="10">
        <f t="shared" si="1"/>
        <v>676.19999999999993</v>
      </c>
      <c r="M14" s="13">
        <f t="shared" si="2"/>
        <v>5.1020408163265305</v>
      </c>
      <c r="N14" s="14">
        <f t="shared" si="3"/>
        <v>150</v>
      </c>
      <c r="O14" s="28">
        <f t="shared" si="4"/>
        <v>441</v>
      </c>
      <c r="P14" s="1" t="s">
        <v>132</v>
      </c>
    </row>
    <row r="15" spans="1:16" x14ac:dyDescent="0.2">
      <c r="A15" s="6">
        <v>14</v>
      </c>
      <c r="B15" s="7" t="s">
        <v>47</v>
      </c>
      <c r="C15" s="8" t="s">
        <v>48</v>
      </c>
      <c r="D15" s="9" t="s">
        <v>17</v>
      </c>
      <c r="E15" s="8">
        <v>121.1</v>
      </c>
      <c r="F15" s="9">
        <v>30</v>
      </c>
      <c r="G15" s="3">
        <v>55.4</v>
      </c>
      <c r="H15" s="3">
        <v>10.199999999999999</v>
      </c>
      <c r="I15" s="3">
        <v>2.7</v>
      </c>
      <c r="J15" s="3" t="s">
        <v>28</v>
      </c>
      <c r="K15" s="3">
        <f t="shared" si="0"/>
        <v>28</v>
      </c>
      <c r="L15" s="10">
        <f t="shared" si="1"/>
        <v>1551.2</v>
      </c>
      <c r="M15" s="13">
        <f t="shared" si="2"/>
        <v>2.7075812274368234</v>
      </c>
      <c r="N15" s="14">
        <f t="shared" si="3"/>
        <v>150</v>
      </c>
      <c r="O15" s="28">
        <f t="shared" si="4"/>
        <v>831</v>
      </c>
      <c r="P15" s="1" t="s">
        <v>133</v>
      </c>
    </row>
    <row r="16" spans="1:16" x14ac:dyDescent="0.2">
      <c r="A16" s="6">
        <v>15</v>
      </c>
      <c r="B16" s="7" t="s">
        <v>49</v>
      </c>
      <c r="C16" s="8" t="s">
        <v>50</v>
      </c>
      <c r="D16" s="9" t="s">
        <v>17</v>
      </c>
      <c r="E16" s="8">
        <v>73.400000000000006</v>
      </c>
      <c r="F16" s="9">
        <v>25</v>
      </c>
      <c r="G16" s="3">
        <v>28.8</v>
      </c>
      <c r="H16" s="3">
        <v>7.22</v>
      </c>
      <c r="I16" s="3">
        <v>1.4</v>
      </c>
      <c r="J16" s="3" t="s">
        <v>31</v>
      </c>
      <c r="K16" s="3">
        <f t="shared" si="0"/>
        <v>23</v>
      </c>
      <c r="L16" s="10">
        <f t="shared" si="1"/>
        <v>662.4</v>
      </c>
      <c r="M16" s="13">
        <f t="shared" si="2"/>
        <v>5.208333333333333</v>
      </c>
      <c r="N16" s="14">
        <f t="shared" si="3"/>
        <v>150</v>
      </c>
      <c r="O16" s="28">
        <f t="shared" si="4"/>
        <v>432</v>
      </c>
      <c r="P16" s="1" t="s">
        <v>134</v>
      </c>
    </row>
    <row r="17" spans="1:16" x14ac:dyDescent="0.2">
      <c r="A17" s="15">
        <v>16</v>
      </c>
      <c r="B17" s="16" t="s">
        <v>51</v>
      </c>
      <c r="C17" s="17" t="s">
        <v>52</v>
      </c>
      <c r="D17" s="18" t="s">
        <v>17</v>
      </c>
      <c r="E17" s="17">
        <v>53.4</v>
      </c>
      <c r="F17" s="18">
        <v>30</v>
      </c>
      <c r="G17" s="19" t="s">
        <v>25</v>
      </c>
      <c r="H17" s="19">
        <v>0.95</v>
      </c>
      <c r="I17" s="20"/>
      <c r="J17" s="20" t="s">
        <v>18</v>
      </c>
      <c r="K17" s="20">
        <f t="shared" si="0"/>
        <v>28</v>
      </c>
      <c r="L17" s="24"/>
      <c r="M17" s="25"/>
      <c r="N17" s="26"/>
      <c r="O17" s="27" t="e">
        <f t="shared" si="4"/>
        <v>#VALUE!</v>
      </c>
      <c r="P17" s="1" t="s">
        <v>135</v>
      </c>
    </row>
    <row r="18" spans="1:16" x14ac:dyDescent="0.2">
      <c r="A18" s="6">
        <v>17</v>
      </c>
      <c r="B18" s="7" t="s">
        <v>53</v>
      </c>
      <c r="C18" s="8" t="s">
        <v>54</v>
      </c>
      <c r="D18" s="9" t="s">
        <v>17</v>
      </c>
      <c r="E18" s="8">
        <v>228</v>
      </c>
      <c r="F18" s="9">
        <v>25</v>
      </c>
      <c r="G18" s="3">
        <v>15.3</v>
      </c>
      <c r="H18" s="3">
        <v>5.71</v>
      </c>
      <c r="I18" s="3">
        <v>3.1</v>
      </c>
      <c r="J18" s="3" t="s">
        <v>31</v>
      </c>
      <c r="K18" s="3">
        <f t="shared" si="0"/>
        <v>23</v>
      </c>
      <c r="L18" s="10">
        <f t="shared" si="1"/>
        <v>351.90000000000003</v>
      </c>
      <c r="M18" s="13">
        <f t="shared" si="2"/>
        <v>9.8039215686274499</v>
      </c>
      <c r="N18" s="14">
        <f t="shared" si="3"/>
        <v>150</v>
      </c>
      <c r="O18" s="28">
        <f t="shared" si="4"/>
        <v>229.5</v>
      </c>
      <c r="P18" s="1" t="s">
        <v>136</v>
      </c>
    </row>
    <row r="19" spans="1:16" x14ac:dyDescent="0.2">
      <c r="A19" s="6">
        <v>18</v>
      </c>
      <c r="B19" s="7" t="s">
        <v>55</v>
      </c>
      <c r="C19" s="8" t="s">
        <v>56</v>
      </c>
      <c r="D19" s="9" t="s">
        <v>17</v>
      </c>
      <c r="E19" s="8">
        <v>13.3</v>
      </c>
      <c r="F19" s="9">
        <v>25</v>
      </c>
      <c r="G19" s="3">
        <v>66.2</v>
      </c>
      <c r="H19" s="3">
        <v>33.200000000000003</v>
      </c>
      <c r="I19" s="3">
        <v>2.1</v>
      </c>
      <c r="J19" s="3" t="s">
        <v>28</v>
      </c>
      <c r="K19" s="3">
        <f t="shared" si="0"/>
        <v>23</v>
      </c>
      <c r="L19" s="10">
        <f t="shared" si="1"/>
        <v>1522.6000000000001</v>
      </c>
      <c r="M19" s="13">
        <f t="shared" si="2"/>
        <v>2.2658610271903323</v>
      </c>
      <c r="N19" s="14">
        <f t="shared" si="3"/>
        <v>150</v>
      </c>
      <c r="O19" s="28">
        <f t="shared" si="4"/>
        <v>993</v>
      </c>
      <c r="P19" s="1" t="s">
        <v>137</v>
      </c>
    </row>
    <row r="20" spans="1:16" x14ac:dyDescent="0.2">
      <c r="A20" s="6">
        <v>19</v>
      </c>
      <c r="B20" s="7" t="s">
        <v>57</v>
      </c>
      <c r="C20" s="8" t="s">
        <v>58</v>
      </c>
      <c r="D20" s="9" t="s">
        <v>17</v>
      </c>
      <c r="E20" s="8">
        <v>189.4</v>
      </c>
      <c r="F20" s="9">
        <v>25</v>
      </c>
      <c r="G20" s="3">
        <v>73.2</v>
      </c>
      <c r="H20" s="3">
        <v>27.9</v>
      </c>
      <c r="I20" s="3">
        <v>3.2</v>
      </c>
      <c r="J20" s="3" t="s">
        <v>28</v>
      </c>
      <c r="K20" s="3">
        <f t="shared" si="0"/>
        <v>23</v>
      </c>
      <c r="L20" s="10">
        <f t="shared" si="1"/>
        <v>1683.6000000000001</v>
      </c>
      <c r="M20" s="13">
        <f t="shared" si="2"/>
        <v>2.0491803278688523</v>
      </c>
      <c r="N20" s="14">
        <f t="shared" si="3"/>
        <v>150</v>
      </c>
      <c r="O20" s="28">
        <f t="shared" si="4"/>
        <v>1098</v>
      </c>
      <c r="P20" s="1" t="s">
        <v>138</v>
      </c>
    </row>
    <row r="21" spans="1:16" x14ac:dyDescent="0.2">
      <c r="A21" s="6">
        <v>20</v>
      </c>
      <c r="B21" s="7" t="s">
        <v>59</v>
      </c>
      <c r="C21" s="8" t="s">
        <v>60</v>
      </c>
      <c r="D21" s="9" t="s">
        <v>17</v>
      </c>
      <c r="E21" s="8">
        <v>27.9</v>
      </c>
      <c r="F21" s="9">
        <v>30</v>
      </c>
      <c r="G21" s="3">
        <v>7.42</v>
      </c>
      <c r="H21" s="3">
        <v>3.46</v>
      </c>
      <c r="I21" s="3">
        <v>3.4</v>
      </c>
      <c r="J21" s="3" t="s">
        <v>18</v>
      </c>
      <c r="K21" s="3">
        <f t="shared" si="0"/>
        <v>28</v>
      </c>
      <c r="L21" s="10">
        <f t="shared" si="1"/>
        <v>207.76</v>
      </c>
      <c r="M21" s="13">
        <f t="shared" si="2"/>
        <v>17</v>
      </c>
      <c r="N21" s="14">
        <f t="shared" si="3"/>
        <v>126.14</v>
      </c>
      <c r="O21" s="29">
        <f t="shared" si="4"/>
        <v>111.3</v>
      </c>
      <c r="P21" s="1" t="s">
        <v>139</v>
      </c>
    </row>
    <row r="22" spans="1:16" x14ac:dyDescent="0.2">
      <c r="A22" s="6">
        <v>21</v>
      </c>
      <c r="B22" s="7" t="s">
        <v>61</v>
      </c>
      <c r="C22" s="8" t="s">
        <v>62</v>
      </c>
      <c r="D22" s="9" t="s">
        <v>17</v>
      </c>
      <c r="E22" s="8">
        <v>187.6</v>
      </c>
      <c r="F22" s="9">
        <v>30</v>
      </c>
      <c r="G22" s="3">
        <v>73.8</v>
      </c>
      <c r="H22" s="3">
        <v>29.7</v>
      </c>
      <c r="I22" s="3">
        <v>3.2</v>
      </c>
      <c r="J22" s="3" t="s">
        <v>28</v>
      </c>
      <c r="K22" s="3">
        <f t="shared" si="0"/>
        <v>28</v>
      </c>
      <c r="L22" s="10">
        <f t="shared" si="1"/>
        <v>2066.4</v>
      </c>
      <c r="M22" s="13">
        <f t="shared" si="2"/>
        <v>2.0325203252032522</v>
      </c>
      <c r="N22" s="14">
        <f t="shared" si="3"/>
        <v>150</v>
      </c>
      <c r="O22" s="28">
        <f t="shared" si="4"/>
        <v>1107</v>
      </c>
      <c r="P22" s="1" t="s">
        <v>140</v>
      </c>
    </row>
    <row r="23" spans="1:16" x14ac:dyDescent="0.2">
      <c r="A23" s="6">
        <v>22</v>
      </c>
      <c r="B23" s="7" t="s">
        <v>63</v>
      </c>
      <c r="C23" s="8" t="s">
        <v>64</v>
      </c>
      <c r="D23" s="9" t="s">
        <v>17</v>
      </c>
      <c r="E23" s="8">
        <v>101.3</v>
      </c>
      <c r="F23" s="9">
        <v>30</v>
      </c>
      <c r="G23" s="3">
        <v>41.8</v>
      </c>
      <c r="H23" s="3">
        <v>16.100000000000001</v>
      </c>
      <c r="I23" s="3">
        <v>3.9</v>
      </c>
      <c r="J23" s="3" t="s">
        <v>28</v>
      </c>
      <c r="K23" s="3">
        <f t="shared" si="0"/>
        <v>28</v>
      </c>
      <c r="L23" s="10">
        <f t="shared" si="1"/>
        <v>1170.3999999999999</v>
      </c>
      <c r="M23" s="13">
        <f t="shared" si="2"/>
        <v>3.5885167464114835</v>
      </c>
      <c r="N23" s="14">
        <f t="shared" si="3"/>
        <v>150</v>
      </c>
      <c r="O23" s="28">
        <f t="shared" si="4"/>
        <v>627</v>
      </c>
      <c r="P23" s="1" t="s">
        <v>141</v>
      </c>
    </row>
    <row r="24" spans="1:16" x14ac:dyDescent="0.2">
      <c r="A24" s="6">
        <v>23</v>
      </c>
      <c r="B24" s="7" t="s">
        <v>65</v>
      </c>
      <c r="C24" s="8" t="s">
        <v>66</v>
      </c>
      <c r="D24" s="9" t="s">
        <v>17</v>
      </c>
      <c r="E24" s="8">
        <v>84.7</v>
      </c>
      <c r="F24" s="9">
        <v>30</v>
      </c>
      <c r="G24" s="3">
        <v>46.6</v>
      </c>
      <c r="H24" s="3">
        <v>16.100000000000001</v>
      </c>
      <c r="I24" s="3">
        <v>1.8</v>
      </c>
      <c r="J24" s="3" t="s">
        <v>28</v>
      </c>
      <c r="K24" s="3">
        <f t="shared" si="0"/>
        <v>28</v>
      </c>
      <c r="L24" s="10">
        <f t="shared" si="1"/>
        <v>1304.8</v>
      </c>
      <c r="M24" s="13">
        <f t="shared" si="2"/>
        <v>3.2188841201716736</v>
      </c>
      <c r="N24" s="14">
        <f t="shared" si="3"/>
        <v>150</v>
      </c>
      <c r="O24" s="28">
        <f t="shared" si="4"/>
        <v>699</v>
      </c>
      <c r="P24" s="1" t="s">
        <v>142</v>
      </c>
    </row>
    <row r="25" spans="1:16" x14ac:dyDescent="0.2">
      <c r="A25" s="6">
        <v>24</v>
      </c>
      <c r="B25" s="7" t="s">
        <v>67</v>
      </c>
      <c r="C25" s="8" t="s">
        <v>68</v>
      </c>
      <c r="D25" s="9" t="s">
        <v>17</v>
      </c>
      <c r="E25" s="8">
        <v>35.1</v>
      </c>
      <c r="F25" s="9">
        <v>30</v>
      </c>
      <c r="G25" s="3">
        <v>18.600000000000001</v>
      </c>
      <c r="H25" s="3">
        <v>10.3</v>
      </c>
      <c r="I25" s="3">
        <v>2.7</v>
      </c>
      <c r="J25" s="3" t="s">
        <v>28</v>
      </c>
      <c r="K25" s="3">
        <f t="shared" si="0"/>
        <v>28</v>
      </c>
      <c r="L25" s="10">
        <f t="shared" si="1"/>
        <v>520.80000000000007</v>
      </c>
      <c r="M25" s="13">
        <f t="shared" si="2"/>
        <v>8.064516129032258</v>
      </c>
      <c r="N25" s="14">
        <f t="shared" si="3"/>
        <v>150</v>
      </c>
      <c r="O25" s="28">
        <f t="shared" si="4"/>
        <v>279</v>
      </c>
      <c r="P25" s="1" t="s">
        <v>143</v>
      </c>
    </row>
    <row r="26" spans="1:16" x14ac:dyDescent="0.2">
      <c r="A26" s="6">
        <v>25</v>
      </c>
      <c r="B26" s="7" t="s">
        <v>69</v>
      </c>
      <c r="C26" s="8" t="s">
        <v>70</v>
      </c>
      <c r="D26" s="9" t="s">
        <v>17</v>
      </c>
      <c r="E26" s="8">
        <v>10.8</v>
      </c>
      <c r="F26" s="9">
        <v>30</v>
      </c>
      <c r="G26" s="3">
        <v>47.2</v>
      </c>
      <c r="H26" s="3">
        <v>31.8</v>
      </c>
      <c r="I26" s="3">
        <v>3.3</v>
      </c>
      <c r="J26" s="3" t="s">
        <v>28</v>
      </c>
      <c r="K26" s="3">
        <f t="shared" si="0"/>
        <v>28</v>
      </c>
      <c r="L26" s="10">
        <f t="shared" si="1"/>
        <v>1321.6000000000001</v>
      </c>
      <c r="M26" s="13">
        <f t="shared" si="2"/>
        <v>3.1779661016949152</v>
      </c>
      <c r="N26" s="14">
        <f t="shared" si="3"/>
        <v>150</v>
      </c>
      <c r="O26" s="28">
        <f t="shared" si="4"/>
        <v>708</v>
      </c>
      <c r="P26" s="1" t="s">
        <v>144</v>
      </c>
    </row>
    <row r="27" spans="1:16" x14ac:dyDescent="0.2">
      <c r="A27" s="6">
        <v>26</v>
      </c>
      <c r="B27" s="7" t="s">
        <v>71</v>
      </c>
      <c r="C27" s="8" t="s">
        <v>72</v>
      </c>
      <c r="D27" s="9" t="s">
        <v>17</v>
      </c>
      <c r="E27" s="8">
        <v>75.2</v>
      </c>
      <c r="F27" s="9">
        <v>30</v>
      </c>
      <c r="G27" s="3">
        <v>33.799999999999997</v>
      </c>
      <c r="H27" s="3">
        <v>14.2</v>
      </c>
      <c r="I27" s="3">
        <v>3.5</v>
      </c>
      <c r="J27" s="3" t="s">
        <v>28</v>
      </c>
      <c r="K27" s="3">
        <f t="shared" si="0"/>
        <v>28</v>
      </c>
      <c r="L27" s="10">
        <f t="shared" si="1"/>
        <v>946.39999999999986</v>
      </c>
      <c r="M27" s="13">
        <f t="shared" si="2"/>
        <v>4.4378698224852071</v>
      </c>
      <c r="N27" s="14">
        <f t="shared" si="3"/>
        <v>150</v>
      </c>
      <c r="O27" s="28">
        <f t="shared" si="4"/>
        <v>506.99999999999994</v>
      </c>
      <c r="P27" s="1" t="s">
        <v>145</v>
      </c>
    </row>
    <row r="28" spans="1:16" x14ac:dyDescent="0.2">
      <c r="A28" s="6">
        <v>27</v>
      </c>
      <c r="B28" s="7" t="s">
        <v>73</v>
      </c>
      <c r="C28" s="8" t="s">
        <v>74</v>
      </c>
      <c r="D28" s="9" t="s">
        <v>17</v>
      </c>
      <c r="E28" s="8">
        <v>41.4</v>
      </c>
      <c r="F28" s="9">
        <v>30</v>
      </c>
      <c r="G28" s="3">
        <v>21.8</v>
      </c>
      <c r="H28" s="3">
        <v>8.68</v>
      </c>
      <c r="I28" s="3">
        <v>2.7</v>
      </c>
      <c r="J28" s="3" t="s">
        <v>31</v>
      </c>
      <c r="K28" s="3">
        <f t="shared" si="0"/>
        <v>28</v>
      </c>
      <c r="L28" s="10">
        <f t="shared" si="1"/>
        <v>610.4</v>
      </c>
      <c r="M28" s="13">
        <f t="shared" si="2"/>
        <v>6.8807339449541285</v>
      </c>
      <c r="N28" s="14">
        <f t="shared" si="3"/>
        <v>150</v>
      </c>
      <c r="O28" s="28">
        <f t="shared" si="4"/>
        <v>327</v>
      </c>
      <c r="P28" s="1" t="s">
        <v>146</v>
      </c>
    </row>
    <row r="29" spans="1:16" x14ac:dyDescent="0.2">
      <c r="A29" s="6">
        <v>28</v>
      </c>
      <c r="B29" s="7" t="s">
        <v>75</v>
      </c>
      <c r="C29" s="8" t="s">
        <v>76</v>
      </c>
      <c r="D29" s="9" t="s">
        <v>17</v>
      </c>
      <c r="E29" s="8">
        <v>62.2</v>
      </c>
      <c r="F29" s="9">
        <v>30</v>
      </c>
      <c r="G29" s="3">
        <v>23.6</v>
      </c>
      <c r="H29" s="3">
        <v>11.9</v>
      </c>
      <c r="I29" s="3">
        <v>2.5</v>
      </c>
      <c r="J29" s="3" t="s">
        <v>28</v>
      </c>
      <c r="K29" s="3">
        <f t="shared" si="0"/>
        <v>28</v>
      </c>
      <c r="L29" s="10">
        <f t="shared" si="1"/>
        <v>660.80000000000007</v>
      </c>
      <c r="M29" s="13">
        <f t="shared" si="2"/>
        <v>6.3559322033898304</v>
      </c>
      <c r="N29" s="14">
        <f t="shared" si="3"/>
        <v>150</v>
      </c>
      <c r="O29" s="28">
        <f t="shared" si="4"/>
        <v>354</v>
      </c>
      <c r="P29" s="1" t="s">
        <v>147</v>
      </c>
    </row>
    <row r="30" spans="1:16" x14ac:dyDescent="0.2">
      <c r="A30" s="6">
        <v>29</v>
      </c>
      <c r="B30" s="7" t="s">
        <v>77</v>
      </c>
      <c r="C30" s="8" t="s">
        <v>78</v>
      </c>
      <c r="D30" s="9" t="s">
        <v>17</v>
      </c>
      <c r="E30" s="8">
        <v>140.69999999999999</v>
      </c>
      <c r="F30" s="9">
        <v>30</v>
      </c>
      <c r="G30" s="3">
        <v>58.8</v>
      </c>
      <c r="H30" s="3">
        <v>19.8</v>
      </c>
      <c r="I30" s="3">
        <v>3</v>
      </c>
      <c r="J30" s="3" t="s">
        <v>28</v>
      </c>
      <c r="K30" s="3">
        <f t="shared" si="0"/>
        <v>28</v>
      </c>
      <c r="L30" s="10">
        <f t="shared" si="1"/>
        <v>1646.3999999999999</v>
      </c>
      <c r="M30" s="13">
        <f t="shared" si="2"/>
        <v>2.5510204081632653</v>
      </c>
      <c r="N30" s="14">
        <f t="shared" si="3"/>
        <v>150</v>
      </c>
      <c r="O30" s="28">
        <f t="shared" si="4"/>
        <v>882</v>
      </c>
      <c r="P30" s="1" t="s">
        <v>148</v>
      </c>
    </row>
    <row r="31" spans="1:16" x14ac:dyDescent="0.2">
      <c r="A31" s="6">
        <v>30</v>
      </c>
      <c r="B31" s="7" t="s">
        <v>79</v>
      </c>
      <c r="C31" s="8" t="s">
        <v>80</v>
      </c>
      <c r="D31" s="9" t="s">
        <v>17</v>
      </c>
      <c r="E31" s="8">
        <v>82.3</v>
      </c>
      <c r="F31" s="9">
        <v>20</v>
      </c>
      <c r="G31" s="3">
        <v>46.4</v>
      </c>
      <c r="H31" s="3">
        <v>31.3</v>
      </c>
      <c r="I31" s="3">
        <v>3.6</v>
      </c>
      <c r="J31" s="3" t="s">
        <v>28</v>
      </c>
      <c r="K31" s="3">
        <f t="shared" si="0"/>
        <v>18</v>
      </c>
      <c r="L31" s="10">
        <f t="shared" si="1"/>
        <v>835.19999999999993</v>
      </c>
      <c r="M31" s="13">
        <f t="shared" si="2"/>
        <v>3.2327586206896552</v>
      </c>
      <c r="N31" s="14">
        <f t="shared" si="3"/>
        <v>150</v>
      </c>
      <c r="O31" s="28">
        <f t="shared" si="4"/>
        <v>696</v>
      </c>
      <c r="P31" s="1" t="s">
        <v>149</v>
      </c>
    </row>
    <row r="32" spans="1:16" x14ac:dyDescent="0.2">
      <c r="A32" s="6">
        <v>31</v>
      </c>
      <c r="B32" s="7" t="s">
        <v>81</v>
      </c>
      <c r="C32" s="8" t="s">
        <v>82</v>
      </c>
      <c r="D32" s="9" t="s">
        <v>17</v>
      </c>
      <c r="E32" s="8">
        <v>15</v>
      </c>
      <c r="F32" s="9">
        <v>30</v>
      </c>
      <c r="G32" s="3">
        <v>9.26</v>
      </c>
      <c r="H32" s="3">
        <v>7.41</v>
      </c>
      <c r="I32" s="3">
        <v>3.9</v>
      </c>
      <c r="J32" s="3" t="s">
        <v>31</v>
      </c>
      <c r="K32" s="3">
        <f t="shared" si="0"/>
        <v>28</v>
      </c>
      <c r="L32" s="10">
        <f t="shared" si="1"/>
        <v>259.27999999999997</v>
      </c>
      <c r="M32" s="13">
        <f t="shared" si="2"/>
        <v>16.198704103671705</v>
      </c>
      <c r="N32" s="14">
        <f t="shared" si="3"/>
        <v>150</v>
      </c>
      <c r="O32" s="29">
        <f t="shared" si="4"/>
        <v>138.9</v>
      </c>
      <c r="P32" s="1" t="s">
        <v>150</v>
      </c>
    </row>
    <row r="33" spans="1:16" x14ac:dyDescent="0.2">
      <c r="A33" s="6">
        <v>32</v>
      </c>
      <c r="B33" s="7" t="s">
        <v>83</v>
      </c>
      <c r="C33" s="8" t="s">
        <v>84</v>
      </c>
      <c r="D33" s="9" t="s">
        <v>17</v>
      </c>
      <c r="E33" s="8">
        <v>245.4</v>
      </c>
      <c r="F33" s="9">
        <v>30</v>
      </c>
      <c r="G33" s="3">
        <v>82</v>
      </c>
      <c r="H33" s="3" t="s">
        <v>38</v>
      </c>
      <c r="I33" s="3">
        <v>2.8</v>
      </c>
      <c r="J33" s="3" t="s">
        <v>31</v>
      </c>
      <c r="K33" s="3">
        <f t="shared" si="0"/>
        <v>28</v>
      </c>
      <c r="L33" s="10">
        <f t="shared" si="1"/>
        <v>2296</v>
      </c>
      <c r="M33" s="13">
        <f t="shared" si="2"/>
        <v>1.8292682926829269</v>
      </c>
      <c r="N33" s="14">
        <f t="shared" si="3"/>
        <v>150</v>
      </c>
      <c r="O33" s="28">
        <f t="shared" si="4"/>
        <v>1230</v>
      </c>
      <c r="P33" s="1" t="s">
        <v>151</v>
      </c>
    </row>
    <row r="34" spans="1:16" x14ac:dyDescent="0.2">
      <c r="A34" s="6">
        <v>33</v>
      </c>
      <c r="B34" s="7" t="s">
        <v>85</v>
      </c>
      <c r="C34" s="8" t="s">
        <v>86</v>
      </c>
      <c r="D34" s="9" t="s">
        <v>17</v>
      </c>
      <c r="E34" s="8">
        <v>164.1</v>
      </c>
      <c r="F34" s="9">
        <v>25</v>
      </c>
      <c r="G34" s="3">
        <v>77.2</v>
      </c>
      <c r="H34" s="3">
        <v>81.599999999999994</v>
      </c>
      <c r="I34" s="3">
        <v>3.4</v>
      </c>
      <c r="J34" s="3" t="s">
        <v>28</v>
      </c>
      <c r="K34" s="3">
        <f t="shared" si="0"/>
        <v>23</v>
      </c>
      <c r="L34" s="10">
        <f t="shared" si="1"/>
        <v>1775.6000000000001</v>
      </c>
      <c r="M34" s="13">
        <f t="shared" si="2"/>
        <v>1.9430051813471503</v>
      </c>
      <c r="N34" s="14">
        <f t="shared" si="3"/>
        <v>150</v>
      </c>
      <c r="O34" s="28">
        <f t="shared" si="4"/>
        <v>1158</v>
      </c>
      <c r="P34" s="1" t="s">
        <v>152</v>
      </c>
    </row>
    <row r="35" spans="1:16" x14ac:dyDescent="0.2">
      <c r="A35" s="6">
        <v>34</v>
      </c>
      <c r="B35" s="7" t="s">
        <v>87</v>
      </c>
      <c r="C35" s="8" t="s">
        <v>88</v>
      </c>
      <c r="D35" s="9" t="s">
        <v>17</v>
      </c>
      <c r="E35" s="8">
        <v>154.69999999999999</v>
      </c>
      <c r="F35" s="9">
        <v>30</v>
      </c>
      <c r="G35" s="3">
        <v>57.2</v>
      </c>
      <c r="H35" s="3">
        <v>66.099999999999994</v>
      </c>
      <c r="I35" s="3">
        <v>4.0999999999999996</v>
      </c>
      <c r="J35" s="3" t="s">
        <v>28</v>
      </c>
      <c r="K35" s="3">
        <f t="shared" si="0"/>
        <v>28</v>
      </c>
      <c r="L35" s="10">
        <f t="shared" si="1"/>
        <v>1601.6000000000001</v>
      </c>
      <c r="M35" s="13">
        <f t="shared" si="2"/>
        <v>2.6223776223776221</v>
      </c>
      <c r="N35" s="14">
        <f t="shared" si="3"/>
        <v>150</v>
      </c>
      <c r="O35" s="28">
        <f t="shared" si="4"/>
        <v>858</v>
      </c>
      <c r="P35" s="1" t="s">
        <v>153</v>
      </c>
    </row>
    <row r="36" spans="1:16" x14ac:dyDescent="0.2">
      <c r="A36" s="6">
        <v>35</v>
      </c>
      <c r="B36" s="7" t="s">
        <v>89</v>
      </c>
      <c r="C36" s="8" t="s">
        <v>90</v>
      </c>
      <c r="D36" s="9" t="s">
        <v>17</v>
      </c>
      <c r="E36" s="8">
        <v>108.3</v>
      </c>
      <c r="F36" s="9">
        <v>30</v>
      </c>
      <c r="G36" s="3">
        <v>41</v>
      </c>
      <c r="H36" s="3">
        <v>23.4</v>
      </c>
      <c r="I36" s="3">
        <v>2.2000000000000002</v>
      </c>
      <c r="J36" s="3" t="s">
        <v>28</v>
      </c>
      <c r="K36" s="3">
        <f t="shared" si="0"/>
        <v>28</v>
      </c>
      <c r="L36" s="10">
        <f t="shared" si="1"/>
        <v>1148</v>
      </c>
      <c r="M36" s="13">
        <f t="shared" si="2"/>
        <v>3.6585365853658538</v>
      </c>
      <c r="N36" s="14">
        <f t="shared" si="3"/>
        <v>150</v>
      </c>
      <c r="O36" s="28">
        <f t="shared" si="4"/>
        <v>615</v>
      </c>
      <c r="P36" s="1" t="s">
        <v>154</v>
      </c>
    </row>
    <row r="37" spans="1:16" x14ac:dyDescent="0.2">
      <c r="A37" s="6">
        <v>36</v>
      </c>
      <c r="B37" s="7" t="s">
        <v>91</v>
      </c>
      <c r="C37" s="8" t="s">
        <v>92</v>
      </c>
      <c r="D37" s="9" t="s">
        <v>17</v>
      </c>
      <c r="E37" s="8">
        <v>38.5</v>
      </c>
      <c r="F37" s="9">
        <v>30</v>
      </c>
      <c r="G37" s="3">
        <v>15.5</v>
      </c>
      <c r="H37" s="3">
        <v>9.3000000000000007</v>
      </c>
      <c r="I37" s="3">
        <v>2.2999999999999998</v>
      </c>
      <c r="J37" s="3" t="s">
        <v>28</v>
      </c>
      <c r="K37" s="3">
        <f t="shared" si="0"/>
        <v>28</v>
      </c>
      <c r="L37" s="10">
        <f t="shared" si="1"/>
        <v>434</v>
      </c>
      <c r="M37" s="13">
        <f t="shared" si="2"/>
        <v>9.67741935483871</v>
      </c>
      <c r="N37" s="14">
        <f t="shared" si="3"/>
        <v>150</v>
      </c>
      <c r="O37" s="28">
        <f t="shared" si="4"/>
        <v>232.5</v>
      </c>
      <c r="P37" s="1" t="s">
        <v>155</v>
      </c>
    </row>
    <row r="38" spans="1:16" x14ac:dyDescent="0.2">
      <c r="A38" s="6">
        <v>37</v>
      </c>
      <c r="B38" s="7" t="s">
        <v>93</v>
      </c>
      <c r="C38" s="8" t="s">
        <v>94</v>
      </c>
      <c r="D38" s="9" t="s">
        <v>17</v>
      </c>
      <c r="E38" s="8">
        <v>42.1</v>
      </c>
      <c r="F38" s="9">
        <v>30</v>
      </c>
      <c r="G38" s="3">
        <v>24.6</v>
      </c>
      <c r="H38" s="3">
        <v>15.8</v>
      </c>
      <c r="I38" s="3">
        <v>2.4</v>
      </c>
      <c r="J38" s="3" t="s">
        <v>28</v>
      </c>
      <c r="K38" s="3">
        <f t="shared" si="0"/>
        <v>28</v>
      </c>
      <c r="L38" s="10">
        <f t="shared" si="1"/>
        <v>688.80000000000007</v>
      </c>
      <c r="M38" s="13">
        <f t="shared" si="2"/>
        <v>6.0975609756097562</v>
      </c>
      <c r="N38" s="14">
        <f t="shared" si="3"/>
        <v>150</v>
      </c>
      <c r="O38" s="28">
        <f t="shared" si="4"/>
        <v>369</v>
      </c>
      <c r="P38" s="1" t="s">
        <v>156</v>
      </c>
    </row>
    <row r="39" spans="1:16" x14ac:dyDescent="0.2">
      <c r="A39" s="6">
        <v>38</v>
      </c>
      <c r="B39" s="7" t="s">
        <v>95</v>
      </c>
      <c r="C39" s="8" t="s">
        <v>96</v>
      </c>
      <c r="D39" s="9" t="s">
        <v>17</v>
      </c>
      <c r="E39" s="8">
        <v>41.6</v>
      </c>
      <c r="F39" s="9">
        <v>30</v>
      </c>
      <c r="G39" s="3">
        <v>18.7</v>
      </c>
      <c r="H39" s="3">
        <v>13.1</v>
      </c>
      <c r="I39" s="3">
        <v>2.4</v>
      </c>
      <c r="J39" s="3" t="s">
        <v>28</v>
      </c>
      <c r="K39" s="3">
        <f t="shared" si="0"/>
        <v>28</v>
      </c>
      <c r="L39" s="10">
        <f t="shared" si="1"/>
        <v>523.6</v>
      </c>
      <c r="M39" s="13">
        <f t="shared" si="2"/>
        <v>8.0213903743315509</v>
      </c>
      <c r="N39" s="14">
        <f t="shared" si="3"/>
        <v>150</v>
      </c>
      <c r="O39" s="28">
        <f t="shared" si="4"/>
        <v>280.5</v>
      </c>
      <c r="P39" s="1" t="s">
        <v>157</v>
      </c>
    </row>
    <row r="40" spans="1:16" x14ac:dyDescent="0.2">
      <c r="A40" s="6">
        <v>39</v>
      </c>
      <c r="B40" s="7" t="s">
        <v>97</v>
      </c>
      <c r="C40" s="8" t="s">
        <v>98</v>
      </c>
      <c r="D40" s="9" t="s">
        <v>17</v>
      </c>
      <c r="E40" s="8">
        <v>24.6</v>
      </c>
      <c r="F40" s="9">
        <v>30</v>
      </c>
      <c r="G40" s="3">
        <v>10.6</v>
      </c>
      <c r="H40" s="3">
        <v>9.08</v>
      </c>
      <c r="I40" s="3">
        <v>2.7</v>
      </c>
      <c r="J40" s="3" t="s">
        <v>28</v>
      </c>
      <c r="K40" s="3">
        <f t="shared" si="0"/>
        <v>28</v>
      </c>
      <c r="L40" s="10">
        <f t="shared" si="1"/>
        <v>296.8</v>
      </c>
      <c r="M40" s="13">
        <f t="shared" si="2"/>
        <v>14.150943396226415</v>
      </c>
      <c r="N40" s="14">
        <f t="shared" si="3"/>
        <v>150</v>
      </c>
      <c r="O40" s="28">
        <f t="shared" si="4"/>
        <v>159</v>
      </c>
      <c r="P40" s="1" t="s">
        <v>158</v>
      </c>
    </row>
    <row r="41" spans="1:16" x14ac:dyDescent="0.2">
      <c r="A41" s="6">
        <v>40</v>
      </c>
      <c r="B41" s="7" t="s">
        <v>99</v>
      </c>
      <c r="C41" s="8" t="s">
        <v>100</v>
      </c>
      <c r="D41" s="9" t="s">
        <v>17</v>
      </c>
      <c r="E41" s="8">
        <v>72.400000000000006</v>
      </c>
      <c r="F41" s="9">
        <v>30</v>
      </c>
      <c r="G41" s="3">
        <v>27.4</v>
      </c>
      <c r="H41" s="3">
        <v>24.5</v>
      </c>
      <c r="I41" s="3">
        <v>2.7</v>
      </c>
      <c r="J41" s="3" t="s">
        <v>28</v>
      </c>
      <c r="K41" s="3">
        <f t="shared" si="0"/>
        <v>28</v>
      </c>
      <c r="L41" s="10">
        <f t="shared" si="1"/>
        <v>767.19999999999993</v>
      </c>
      <c r="M41" s="13">
        <f t="shared" si="2"/>
        <v>5.4744525547445262</v>
      </c>
      <c r="N41" s="14">
        <f t="shared" si="3"/>
        <v>150</v>
      </c>
      <c r="O41" s="28">
        <f t="shared" si="4"/>
        <v>411</v>
      </c>
      <c r="P41" s="1" t="s">
        <v>159</v>
      </c>
    </row>
    <row r="42" spans="1:16" x14ac:dyDescent="0.2">
      <c r="A42" s="6">
        <v>41</v>
      </c>
      <c r="B42" s="7" t="s">
        <v>101</v>
      </c>
      <c r="C42" s="8" t="s">
        <v>102</v>
      </c>
      <c r="D42" s="9" t="s">
        <v>17</v>
      </c>
      <c r="E42" s="8">
        <v>43.6</v>
      </c>
      <c r="F42" s="9">
        <v>30</v>
      </c>
      <c r="G42" s="3">
        <v>17.8</v>
      </c>
      <c r="H42" s="3">
        <v>14.8</v>
      </c>
      <c r="I42" s="3">
        <v>1.9</v>
      </c>
      <c r="J42" s="3" t="s">
        <v>28</v>
      </c>
      <c r="K42" s="3">
        <f t="shared" si="0"/>
        <v>28</v>
      </c>
      <c r="L42" s="10">
        <f t="shared" si="1"/>
        <v>498.40000000000003</v>
      </c>
      <c r="M42" s="13">
        <f t="shared" si="2"/>
        <v>8.4269662921348303</v>
      </c>
      <c r="N42" s="14">
        <f t="shared" si="3"/>
        <v>149.99999999999997</v>
      </c>
      <c r="O42" s="28">
        <f t="shared" si="4"/>
        <v>267</v>
      </c>
      <c r="P42" s="1" t="s">
        <v>160</v>
      </c>
    </row>
    <row r="43" spans="1:16" x14ac:dyDescent="0.2">
      <c r="A43" s="6">
        <v>42</v>
      </c>
      <c r="B43" s="7" t="s">
        <v>103</v>
      </c>
      <c r="C43" s="8" t="s">
        <v>104</v>
      </c>
      <c r="D43" s="9" t="s">
        <v>17</v>
      </c>
      <c r="E43" s="8">
        <v>96.4</v>
      </c>
      <c r="F43" s="9">
        <v>30</v>
      </c>
      <c r="G43" s="3">
        <v>36.200000000000003</v>
      </c>
      <c r="H43" s="3">
        <v>30.1</v>
      </c>
      <c r="I43" s="3">
        <v>1.7</v>
      </c>
      <c r="J43" s="3" t="s">
        <v>28</v>
      </c>
      <c r="K43" s="3">
        <f t="shared" si="0"/>
        <v>28</v>
      </c>
      <c r="L43" s="10">
        <f t="shared" si="1"/>
        <v>1013.6000000000001</v>
      </c>
      <c r="M43" s="13">
        <f t="shared" si="2"/>
        <v>4.1436464088397784</v>
      </c>
      <c r="N43" s="14">
        <f t="shared" si="3"/>
        <v>150</v>
      </c>
      <c r="O43" s="28">
        <f t="shared" si="4"/>
        <v>543</v>
      </c>
      <c r="P43" s="1" t="s">
        <v>161</v>
      </c>
    </row>
    <row r="44" spans="1:16" x14ac:dyDescent="0.2">
      <c r="A44" s="6">
        <v>43</v>
      </c>
      <c r="B44" s="7" t="s">
        <v>105</v>
      </c>
      <c r="C44" s="8" t="s">
        <v>106</v>
      </c>
      <c r="D44" s="9" t="s">
        <v>17</v>
      </c>
      <c r="E44" s="8">
        <v>64.8</v>
      </c>
      <c r="F44" s="9">
        <v>30</v>
      </c>
      <c r="G44" s="3">
        <v>24.2</v>
      </c>
      <c r="H44" s="3">
        <v>19</v>
      </c>
      <c r="I44" s="3">
        <v>1.9</v>
      </c>
      <c r="J44" s="3" t="s">
        <v>28</v>
      </c>
      <c r="K44" s="3">
        <f t="shared" si="0"/>
        <v>28</v>
      </c>
      <c r="L44" s="10">
        <f t="shared" si="1"/>
        <v>677.6</v>
      </c>
      <c r="M44" s="13">
        <f t="shared" si="2"/>
        <v>6.1983471074380168</v>
      </c>
      <c r="N44" s="14">
        <f t="shared" si="3"/>
        <v>150</v>
      </c>
      <c r="O44" s="28">
        <f t="shared" si="4"/>
        <v>363</v>
      </c>
      <c r="P44" s="1" t="s">
        <v>162</v>
      </c>
    </row>
    <row r="45" spans="1:16" x14ac:dyDescent="0.2">
      <c r="A45" s="6">
        <v>44</v>
      </c>
      <c r="B45" s="7" t="s">
        <v>107</v>
      </c>
      <c r="C45" s="8" t="s">
        <v>108</v>
      </c>
      <c r="D45" s="9" t="s">
        <v>17</v>
      </c>
      <c r="E45" s="8">
        <v>21.9</v>
      </c>
      <c r="F45" s="9">
        <v>30</v>
      </c>
      <c r="G45" s="3">
        <v>10.1</v>
      </c>
      <c r="H45" s="3">
        <v>8.11</v>
      </c>
      <c r="I45" s="3">
        <v>3</v>
      </c>
      <c r="J45" s="3" t="s">
        <v>31</v>
      </c>
      <c r="K45" s="3">
        <f t="shared" si="0"/>
        <v>28</v>
      </c>
      <c r="L45" s="10">
        <f t="shared" si="1"/>
        <v>282.8</v>
      </c>
      <c r="M45" s="13">
        <f t="shared" si="2"/>
        <v>14.851485148514852</v>
      </c>
      <c r="N45" s="14">
        <f t="shared" si="3"/>
        <v>150</v>
      </c>
      <c r="O45" s="28">
        <f t="shared" si="4"/>
        <v>151.5</v>
      </c>
      <c r="P45" s="1" t="s">
        <v>163</v>
      </c>
    </row>
    <row r="46" spans="1:16" x14ac:dyDescent="0.2">
      <c r="A46" s="6">
        <v>45</v>
      </c>
      <c r="B46" s="7" t="s">
        <v>109</v>
      </c>
      <c r="C46" s="8" t="s">
        <v>110</v>
      </c>
      <c r="D46" s="9" t="s">
        <v>17</v>
      </c>
      <c r="E46" s="8">
        <v>47.8</v>
      </c>
      <c r="F46" s="9">
        <v>30</v>
      </c>
      <c r="G46" s="3">
        <v>22.4</v>
      </c>
      <c r="H46" s="3">
        <v>18.5</v>
      </c>
      <c r="I46" s="3">
        <v>2.2999999999999998</v>
      </c>
      <c r="J46" s="3" t="s">
        <v>28</v>
      </c>
      <c r="K46" s="3">
        <f t="shared" si="0"/>
        <v>28</v>
      </c>
      <c r="L46" s="10">
        <f t="shared" si="1"/>
        <v>627.19999999999993</v>
      </c>
      <c r="M46" s="13">
        <f t="shared" si="2"/>
        <v>6.6964285714285721</v>
      </c>
      <c r="N46" s="14">
        <f t="shared" si="3"/>
        <v>150</v>
      </c>
      <c r="O46" s="28">
        <f t="shared" si="4"/>
        <v>336</v>
      </c>
      <c r="P46" s="1" t="s">
        <v>164</v>
      </c>
    </row>
    <row r="47" spans="1:16" x14ac:dyDescent="0.2">
      <c r="A47" s="6">
        <v>46</v>
      </c>
      <c r="B47" s="7" t="s">
        <v>111</v>
      </c>
      <c r="C47" s="8" t="s">
        <v>112</v>
      </c>
      <c r="D47" s="9" t="s">
        <v>17</v>
      </c>
      <c r="E47" s="8">
        <v>34.4</v>
      </c>
      <c r="F47" s="9">
        <v>30</v>
      </c>
      <c r="G47" s="3">
        <v>14.3</v>
      </c>
      <c r="H47" s="3">
        <v>12.3</v>
      </c>
      <c r="I47" s="3">
        <v>2.5</v>
      </c>
      <c r="J47" s="3" t="s">
        <v>28</v>
      </c>
      <c r="K47" s="3">
        <f t="shared" si="0"/>
        <v>28</v>
      </c>
      <c r="L47" s="10">
        <f t="shared" si="1"/>
        <v>400.40000000000003</v>
      </c>
      <c r="M47" s="13">
        <f t="shared" si="2"/>
        <v>10.489510489510488</v>
      </c>
      <c r="N47" s="14">
        <f t="shared" si="3"/>
        <v>150</v>
      </c>
      <c r="O47" s="28">
        <f t="shared" si="4"/>
        <v>214.5</v>
      </c>
      <c r="P47" s="1" t="s">
        <v>165</v>
      </c>
    </row>
    <row r="48" spans="1:16" x14ac:dyDescent="0.2">
      <c r="A48" s="6">
        <v>47</v>
      </c>
      <c r="B48" s="7" t="s">
        <v>113</v>
      </c>
      <c r="C48" s="8" t="s">
        <v>114</v>
      </c>
      <c r="D48" s="9" t="s">
        <v>17</v>
      </c>
      <c r="E48" s="8">
        <v>18.100000000000001</v>
      </c>
      <c r="F48" s="9">
        <v>30</v>
      </c>
      <c r="G48" s="3">
        <v>10.5</v>
      </c>
      <c r="H48" s="3">
        <v>6.8</v>
      </c>
      <c r="I48" s="3">
        <v>2.5</v>
      </c>
      <c r="J48" s="3" t="s">
        <v>31</v>
      </c>
      <c r="K48" s="3">
        <f t="shared" si="0"/>
        <v>28</v>
      </c>
      <c r="L48" s="10">
        <f t="shared" si="1"/>
        <v>294</v>
      </c>
      <c r="M48" s="13">
        <f t="shared" si="2"/>
        <v>14.285714285714286</v>
      </c>
      <c r="N48" s="14">
        <f t="shared" si="3"/>
        <v>150</v>
      </c>
      <c r="O48" s="28">
        <f t="shared" si="4"/>
        <v>157.5</v>
      </c>
      <c r="P48" s="1" t="s">
        <v>166</v>
      </c>
    </row>
    <row r="49" spans="1:16" x14ac:dyDescent="0.2">
      <c r="A49" s="6">
        <v>48</v>
      </c>
      <c r="B49" s="7" t="s">
        <v>115</v>
      </c>
      <c r="C49" s="8" t="s">
        <v>116</v>
      </c>
      <c r="D49" s="9" t="s">
        <v>17</v>
      </c>
      <c r="E49" s="8">
        <v>37.9</v>
      </c>
      <c r="F49" s="9">
        <v>30</v>
      </c>
      <c r="G49" s="3">
        <v>14.3</v>
      </c>
      <c r="H49" s="3">
        <v>14.3</v>
      </c>
      <c r="I49" s="3">
        <v>2.7</v>
      </c>
      <c r="J49" s="3" t="s">
        <v>28</v>
      </c>
      <c r="K49" s="3">
        <f t="shared" si="0"/>
        <v>28</v>
      </c>
      <c r="L49" s="10">
        <f t="shared" si="1"/>
        <v>400.40000000000003</v>
      </c>
      <c r="M49" s="13">
        <f t="shared" si="2"/>
        <v>10.489510489510488</v>
      </c>
      <c r="N49" s="14">
        <f t="shared" si="3"/>
        <v>150</v>
      </c>
      <c r="O49" s="28">
        <f t="shared" si="4"/>
        <v>214.5</v>
      </c>
      <c r="P49" s="1" t="s">
        <v>168</v>
      </c>
    </row>
    <row r="50" spans="1:16" x14ac:dyDescent="0.2">
      <c r="A50" s="6">
        <v>49</v>
      </c>
      <c r="B50" s="7" t="s">
        <v>117</v>
      </c>
      <c r="C50" s="8" t="s">
        <v>118</v>
      </c>
      <c r="D50" s="9" t="s">
        <v>17</v>
      </c>
      <c r="E50" s="8">
        <v>153.69999999999999</v>
      </c>
      <c r="F50" s="9">
        <v>30</v>
      </c>
      <c r="G50" s="3">
        <v>34</v>
      </c>
      <c r="H50" s="3">
        <v>14.6</v>
      </c>
      <c r="I50" s="3">
        <v>2.5</v>
      </c>
      <c r="J50" s="3"/>
      <c r="K50" s="3">
        <f t="shared" si="0"/>
        <v>28</v>
      </c>
      <c r="L50" s="10">
        <f t="shared" si="1"/>
        <v>952</v>
      </c>
      <c r="M50" s="13">
        <f t="shared" si="2"/>
        <v>4.4117647058823533</v>
      </c>
      <c r="N50" s="14">
        <f t="shared" si="3"/>
        <v>150</v>
      </c>
      <c r="O50" s="28">
        <f t="shared" si="4"/>
        <v>510</v>
      </c>
      <c r="P50" s="1" t="s">
        <v>167</v>
      </c>
    </row>
    <row r="52" spans="1:16" x14ac:dyDescent="0.2">
      <c r="J52" s="1" t="s">
        <v>28</v>
      </c>
    </row>
  </sheetData>
  <sortState xmlns:xlrd2="http://schemas.microsoft.com/office/spreadsheetml/2017/richdata2" ref="A9:S58">
    <sortCondition ref="A9:A58"/>
  </sortState>
  <conditionalFormatting sqref="I2:I50">
    <cfRule type="cellIs" dxfId="4" priority="1" operator="lessThan">
      <formula>2</formula>
    </cfRule>
  </conditionalFormatting>
  <conditionalFormatting sqref="L1:L50">
    <cfRule type="cellIs" dxfId="3" priority="3" operator="lessThan">
      <formula>100</formula>
    </cfRule>
  </conditionalFormatting>
  <conditionalFormatting sqref="L2:L4 L6:L16 L18:L50">
    <cfRule type="cellIs" dxfId="2" priority="5" operator="lessThan">
      <formula>150</formula>
    </cfRule>
  </conditionalFormatting>
  <conditionalFormatting sqref="M1">
    <cfRule type="cellIs" dxfId="1" priority="2" operator="lessThan">
      <formula>100</formula>
    </cfRule>
  </conditionalFormatting>
  <conditionalFormatting sqref="N2:N50">
    <cfRule type="cellIs" dxfId="0" priority="4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83c812-53f0-4240-bdb8-fa3fa8e171dd" xsi:nil="true"/>
    <lcf76f155ced4ddcb4097134ff3c332f xmlns="c201f0c7-ecc1-475b-a1f6-ba9adfde9a4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F7E16EC6F19849890C4E76EF27C2C9" ma:contentTypeVersion="15" ma:contentTypeDescription="Create a new document." ma:contentTypeScope="" ma:versionID="076a2d65f9875b9d6bf297e1e4d536e9">
  <xsd:schema xmlns:xsd="http://www.w3.org/2001/XMLSchema" xmlns:xs="http://www.w3.org/2001/XMLSchema" xmlns:p="http://schemas.microsoft.com/office/2006/metadata/properties" xmlns:ns2="c201f0c7-ecc1-475b-a1f6-ba9adfde9a42" xmlns:ns3="5f83c812-53f0-4240-bdb8-fa3fa8e171dd" targetNamespace="http://schemas.microsoft.com/office/2006/metadata/properties" ma:root="true" ma:fieldsID="28e933427f01fd2761d81e036ae08a77" ns2:_="" ns3:_="">
    <xsd:import namespace="c201f0c7-ecc1-475b-a1f6-ba9adfde9a42"/>
    <xsd:import namespace="5f83c812-53f0-4240-bdb8-fa3fa8e17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1f0c7-ecc1-475b-a1f6-ba9adfde9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3c812-53f0-4240-bdb8-fa3fa8e171d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1b50375-4dc6-47bf-9e76-ff44bc0cf85d}" ma:internalName="TaxCatchAll" ma:showField="CatchAllData" ma:web="5f83c812-53f0-4240-bdb8-fa3fa8e17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43B33-34CB-41FD-B6E0-0EF5010917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2B660E-3AAE-411A-BFDB-DAA4AC8FC253}">
  <ds:schemaRefs>
    <ds:schemaRef ds:uri="http://schemas.microsoft.com/office/2006/metadata/properties"/>
    <ds:schemaRef ds:uri="http://schemas.microsoft.com/office/infopath/2007/PartnerControls"/>
    <ds:schemaRef ds:uri="5f83c812-53f0-4240-bdb8-fa3fa8e171dd"/>
    <ds:schemaRef ds:uri="c201f0c7-ecc1-475b-a1f6-ba9adfde9a42"/>
  </ds:schemaRefs>
</ds:datastoreItem>
</file>

<file path=customXml/itemProps3.xml><?xml version="1.0" encoding="utf-8"?>
<ds:datastoreItem xmlns:ds="http://schemas.openxmlformats.org/officeDocument/2006/customXml" ds:itemID="{8F2D04F5-F74A-4F5A-8457-BBADF9F0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01f0c7-ecc1-475b-a1f6-ba9adfde9a42"/>
    <ds:schemaRef ds:uri="5f83c812-53f0-4240-bdb8-fa3fa8e17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FFPE_DNA_QC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Kirst, Elisabeth</dc:creator>
  <cp:keywords/>
  <dc:description/>
  <cp:lastModifiedBy>Bernt Popp</cp:lastModifiedBy>
  <cp:revision/>
  <dcterms:created xsi:type="dcterms:W3CDTF">2023-12-01T11:56:55Z</dcterms:created>
  <dcterms:modified xsi:type="dcterms:W3CDTF">2024-06-26T15:17:27Z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0x010100FBF7E16EC6F19849890C4E76EF27C2C9</vt:lpwstr>
  </property>
  <property fmtid="{D5CDD505-2E9C-101B-9397-08002B2CF9AE}" pid="3" name="MediaServiceImageTags">
    <vt:lpwstr/>
  </property>
</Properties>
</file>