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 formulär" sheetId="1" r:id="rId4"/>
    <sheet state="visible" name="Resultat formulär" sheetId="2" r:id="rId5"/>
    <sheet state="visible" name="Schema" sheetId="3" r:id="rId6"/>
    <sheet state="visible" name="Domare fotboll" sheetId="4" r:id="rId7"/>
    <sheet state="visible" name="Domare innebandy" sheetId="5" r:id="rId8"/>
    <sheet state="visible" name="Domare spökboll" sheetId="6" r:id="rId9"/>
    <sheet state="visible" name="Statiskdata" sheetId="7" r:id="rId10"/>
    <sheet state="visible" name="Resultat nivå 2" sheetId="8" r:id="rId11"/>
    <sheet state="visible" name="Resultat nivå 3" sheetId="9" r:id="rId12"/>
  </sheets>
  <definedNames>
    <definedName name="STATISK_SPORTER">Statiskdata!$E$2:$E$4</definedName>
    <definedName name="STATISK_EFTERNAMN">Statiskdata!$C$2:$C$11</definedName>
    <definedName name="STATISK_ANTAL_PER_KLASS">Statiskdata!$D$2</definedName>
    <definedName name="SCHEMA_TID">Schema!$C$4:$C$26</definedName>
    <definedName name="SCHEMA_INNEBANDY_LAG1">Schema!$H$4:$H$26</definedName>
    <definedName name="SCHEMA_FOTBOLL_LAG1">Schema!$D$4:$D$26</definedName>
    <definedName name="SCHEMA_INNEBANDY_LAG2">Schema!$I$4:$I$26</definedName>
    <definedName name="SCHEMA_SPOKBOLL_LAG2">Schema!$M$4:$M$26</definedName>
    <definedName name="DOMARE_SPOKBOLL">'Domare spökboll'!$A$2:$A$29</definedName>
    <definedName name="STATISK_FORNAMN">Statiskdata!$B$2:$B$47</definedName>
    <definedName name="SCHEMA_SPOKBOLL_LAG1">Schema!$L$4:$L$26</definedName>
    <definedName name="RESULTAT">'Resultat formulär'!$B$2:$F$109</definedName>
    <definedName name="STATISK_DOMARE">Statiskdata!$F$2:$F$18</definedName>
    <definedName name="DOMARE_INNEBANDY">'Domare innebandy'!$A$2:$A$29</definedName>
    <definedName name="SCHEMA_FOTBOLL_LAG2">Schema!$E$4:$E$26</definedName>
    <definedName name="STATISK_KLASSER">Statiskdata!$A$2:$A$18</definedName>
    <definedName name="DOMARE_FOTBOLL">'Domare fotboll'!$A$2:$A$29</definedName>
  </definedNames>
  <calcPr/>
  <pivotCaches>
    <pivotCache cacheId="0" r:id="rId13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Svararen uppdaterade det här värdet.</t>
      </text>
    </comment>
    <comment authorId="0" ref="C3">
      <text>
        <t xml:space="preserve">Svararen uppdaterade det här värdet.</t>
      </text>
    </comment>
    <comment authorId="0" ref="D3">
      <text>
        <t xml:space="preserve">Svararen uppdaterade det här värdet.</t>
      </text>
    </comment>
    <comment authorId="0" ref="E3">
      <text>
        <t xml:space="preserve">Svararen uppdaterade det här värdet.</t>
      </text>
    </comment>
    <comment authorId="0" ref="G3">
      <text>
        <t xml:space="preserve">Svararen uppdaterade det här värdet.</t>
      </text>
    </comment>
  </commentList>
</comments>
</file>

<file path=xl/sharedStrings.xml><?xml version="1.0" encoding="utf-8"?>
<sst xmlns="http://schemas.openxmlformats.org/spreadsheetml/2006/main" count="786" uniqueCount="135">
  <si>
    <t>Tidstämpel</t>
  </si>
  <si>
    <t>E-postadress</t>
  </si>
  <si>
    <t>Klass</t>
  </si>
  <si>
    <t>Sporter</t>
  </si>
  <si>
    <t>Domare</t>
  </si>
  <si>
    <t>Funktionär</t>
  </si>
  <si>
    <t>Namn</t>
  </si>
  <si>
    <t>vilhelm.gustavsson@elev.ga.ntig.se</t>
  </si>
  <si>
    <t>2F</t>
  </si>
  <si>
    <t>Fotboll</t>
  </si>
  <si>
    <t>Innebandy</t>
  </si>
  <si>
    <t>Spökboll</t>
  </si>
  <si>
    <t>Vilhelm</t>
  </si>
  <si>
    <t>linus.jansson3@elev.ga.ntig.se</t>
  </si>
  <si>
    <t>Fotboll, Innebandy</t>
  </si>
  <si>
    <t>Albin Mäntylä</t>
  </si>
  <si>
    <t>1F</t>
  </si>
  <si>
    <t>Fotboll, Spökboll</t>
  </si>
  <si>
    <t>Linus Jansson</t>
  </si>
  <si>
    <t>1AB</t>
  </si>
  <si>
    <t>Erik Hedlund</t>
  </si>
  <si>
    <t>3D</t>
  </si>
  <si>
    <t>Hugo Wass</t>
  </si>
  <si>
    <t>TE4</t>
  </si>
  <si>
    <t>Fotboll, Innebandy, Spökboll</t>
  </si>
  <si>
    <t xml:space="preserve">Kalle kula </t>
  </si>
  <si>
    <t>2AB</t>
  </si>
  <si>
    <t>Innebandy, Spökboll</t>
  </si>
  <si>
    <t>Basketkorg</t>
  </si>
  <si>
    <t>Gustav Olle</t>
  </si>
  <si>
    <t>PERS</t>
  </si>
  <si>
    <t xml:space="preserve">Fredrik </t>
  </si>
  <si>
    <t>Sport</t>
  </si>
  <si>
    <t>Lag 1 mål</t>
  </si>
  <si>
    <t>Lag 2 mål</t>
  </si>
  <si>
    <t>Lag 1 Klass</t>
  </si>
  <si>
    <t>Lag 2 Klass</t>
  </si>
  <si>
    <t>1C</t>
  </si>
  <si>
    <t>2C</t>
  </si>
  <si>
    <t>2D</t>
  </si>
  <si>
    <t>2E</t>
  </si>
  <si>
    <t>3AB</t>
  </si>
  <si>
    <t>1D</t>
  </si>
  <si>
    <t>1E</t>
  </si>
  <si>
    <t>Start:</t>
  </si>
  <si>
    <t>Matchlängd</t>
  </si>
  <si>
    <t>Antal matcher</t>
  </si>
  <si>
    <t>Tid</t>
  </si>
  <si>
    <t>Lag1</t>
  </si>
  <si>
    <t>Lag2</t>
  </si>
  <si>
    <t>3C</t>
  </si>
  <si>
    <t>3E</t>
  </si>
  <si>
    <t>3F</t>
  </si>
  <si>
    <t>Snitt</t>
  </si>
  <si>
    <t>(+/-) %</t>
  </si>
  <si>
    <t>Sammanställning</t>
  </si>
  <si>
    <t>Klasser</t>
  </si>
  <si>
    <t>Förnamn</t>
  </si>
  <si>
    <t>Efternamn</t>
  </si>
  <si>
    <t>Antal per klass</t>
  </si>
  <si>
    <t>Anna</t>
  </si>
  <si>
    <t>Andersson</t>
  </si>
  <si>
    <t>Eva</t>
  </si>
  <si>
    <t>Johansson</t>
  </si>
  <si>
    <t>Maria</t>
  </si>
  <si>
    <t>Karlsson</t>
  </si>
  <si>
    <t>Karin</t>
  </si>
  <si>
    <t>Nilsson</t>
  </si>
  <si>
    <t>Eriksson</t>
  </si>
  <si>
    <t>Kristina</t>
  </si>
  <si>
    <t>Larsson</t>
  </si>
  <si>
    <t>Olsson</t>
  </si>
  <si>
    <t>Sara</t>
  </si>
  <si>
    <t>Persson</t>
  </si>
  <si>
    <t>Svensson</t>
  </si>
  <si>
    <t>Lena</t>
  </si>
  <si>
    <t>Gustavsson</t>
  </si>
  <si>
    <t>Emma</t>
  </si>
  <si>
    <t>Kerstin</t>
  </si>
  <si>
    <t>Ingrid</t>
  </si>
  <si>
    <t>Lars</t>
  </si>
  <si>
    <t>Mikael</t>
  </si>
  <si>
    <t>Anders</t>
  </si>
  <si>
    <t>Johan</t>
  </si>
  <si>
    <t>Erik</t>
  </si>
  <si>
    <t>Per</t>
  </si>
  <si>
    <t>Karl</t>
  </si>
  <si>
    <t>Peter</t>
  </si>
  <si>
    <t>Thomas</t>
  </si>
  <si>
    <t>Jan</t>
  </si>
  <si>
    <t>Alice</t>
  </si>
  <si>
    <t>Maja</t>
  </si>
  <si>
    <t>Elsa</t>
  </si>
  <si>
    <t>Astrid</t>
  </si>
  <si>
    <t>Wilma</t>
  </si>
  <si>
    <t>Freja</t>
  </si>
  <si>
    <t>Olivia</t>
  </si>
  <si>
    <t>Selma</t>
  </si>
  <si>
    <t>Alma</t>
  </si>
  <si>
    <t>Ella</t>
  </si>
  <si>
    <t>Noah</t>
  </si>
  <si>
    <t>Hugo</t>
  </si>
  <si>
    <t>William</t>
  </si>
  <si>
    <t>Lucas</t>
  </si>
  <si>
    <t>Liam</t>
  </si>
  <si>
    <t>Oscar</t>
  </si>
  <si>
    <t>Oliver</t>
  </si>
  <si>
    <t>Matteo</t>
  </si>
  <si>
    <t>Elias</t>
  </si>
  <si>
    <t>Adam</t>
  </si>
  <si>
    <t>FOTBOLL</t>
  </si>
  <si>
    <t>Sorterad per klass</t>
  </si>
  <si>
    <t>Sorterad per P/GP, +/-/GP och G/GP</t>
  </si>
  <si>
    <t>Lag 1</t>
  </si>
  <si>
    <t>Lag 2</t>
  </si>
  <si>
    <t>Mål 1</t>
  </si>
  <si>
    <t>Mål 2</t>
  </si>
  <si>
    <t>P1</t>
  </si>
  <si>
    <t>P2</t>
  </si>
  <si>
    <t>GP</t>
  </si>
  <si>
    <t>3p</t>
  </si>
  <si>
    <t>1p</t>
  </si>
  <si>
    <t>0p</t>
  </si>
  <si>
    <t>G</t>
  </si>
  <si>
    <t>GA</t>
  </si>
  <si>
    <t>+/-</t>
  </si>
  <si>
    <t>P</t>
  </si>
  <si>
    <t>P/GP</t>
  </si>
  <si>
    <t>+/-/GP</t>
  </si>
  <si>
    <t>G/GP</t>
  </si>
  <si>
    <t>g/GP</t>
  </si>
  <si>
    <t>INNEBANDY</t>
  </si>
  <si>
    <t>SPÖKBOLL</t>
  </si>
  <si>
    <t>Sorterad per P/GP</t>
  </si>
  <si>
    <t># SPARA TILL SENARE IF(INDEX(RESULTAT;ROW('Resultat formulär'!$C2);1)="Fotboll";INDEX(INDEX(RESULTAT;ROW('Resultat formulär'!$C2);4);""))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</si>
</sst>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h.mm"/>
  </numFmts>
  <fonts count="13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/>
    <font>
      <b/>
      <color theme="1"/>
      <name val="Arial"/>
    </font>
    <font>
      <sz val="11.0"/>
      <color theme="1"/>
      <name val="Arial"/>
    </font>
    <font>
      <b/>
      <color theme="1"/>
      <name val="Inconsolata"/>
    </font>
    <font>
      <sz val="11.0"/>
      <color rgb="FF000000"/>
      <name val="Inconsolata"/>
    </font>
    <font>
      <color rgb="FF999999"/>
      <name val="Arial"/>
    </font>
    <font>
      <sz val="11.0"/>
      <color rgb="FF999999"/>
      <name val="Arial"/>
    </font>
    <font>
      <color rgb="FF999999"/>
    </font>
    <font>
      <sz val="11.0"/>
      <color rgb="FF999999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1" numFmtId="165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readingOrder="0"/>
    </xf>
    <xf borderId="5" fillId="2" fontId="3" numFmtId="0" xfId="0" applyBorder="1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right" readingOrder="0"/>
    </xf>
    <xf borderId="5" fillId="3" fontId="5" numFmtId="0" xfId="0" applyBorder="1" applyFont="1"/>
    <xf borderId="0" fillId="0" fontId="6" numFmtId="165" xfId="0" applyFont="1" applyNumberFormat="1"/>
    <xf borderId="0" fillId="0" fontId="7" numFmtId="0" xfId="0" applyFont="1"/>
    <xf borderId="6" fillId="0" fontId="7" numFmtId="0" xfId="0" applyBorder="1" applyFont="1"/>
    <xf borderId="7" fillId="0" fontId="6" numFmtId="165" xfId="0" applyBorder="1" applyFont="1" applyNumberFormat="1"/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7" fillId="4" fontId="1" numFmtId="0" xfId="0" applyAlignment="1" applyBorder="1" applyFill="1" applyFont="1">
      <alignment horizontal="right" readingOrder="0"/>
    </xf>
    <xf borderId="6" fillId="4" fontId="5" numFmtId="0" xfId="0" applyBorder="1" applyFont="1"/>
    <xf borderId="7" fillId="3" fontId="1" numFmtId="0" xfId="0" applyAlignment="1" applyBorder="1" applyFont="1">
      <alignment horizontal="right" readingOrder="0"/>
    </xf>
    <xf borderId="6" fillId="3" fontId="5" numFmtId="0" xfId="0" applyBorder="1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8" fillId="3" fontId="1" numFmtId="0" xfId="0" applyAlignment="1" applyBorder="1" applyFont="1">
      <alignment horizontal="right" readingOrder="0"/>
    </xf>
    <xf borderId="9" fillId="3" fontId="5" numFmtId="0" xfId="0" applyBorder="1" applyFont="1"/>
    <xf borderId="0" fillId="4" fontId="8" numFmtId="0" xfId="0" applyAlignment="1" applyFont="1">
      <alignment horizontal="right" readingOrder="0"/>
    </xf>
    <xf borderId="0" fillId="4" fontId="9" numFmtId="1" xfId="0" applyFont="1" applyNumberFormat="1"/>
    <xf borderId="10" fillId="3" fontId="10" numFmtId="0" xfId="0" applyAlignment="1" applyBorder="1" applyFont="1">
      <alignment horizontal="right" readingOrder="0"/>
    </xf>
    <xf borderId="10" fillId="3" fontId="11" numFmtId="9" xfId="0" applyAlignment="1" applyBorder="1" applyFont="1" applyNumberFormat="1">
      <alignment readingOrder="0"/>
    </xf>
    <xf borderId="0" fillId="3" fontId="7" numFmtId="0" xfId="0" applyFont="1"/>
    <xf borderId="11" fillId="0" fontId="1" numFmtId="0" xfId="0" applyBorder="1" applyFont="1"/>
    <xf borderId="0" fillId="0" fontId="1" numFmtId="0" xfId="0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0" fillId="0" fontId="1" numFmtId="0" xfId="0" applyAlignment="1" applyFont="1">
      <alignment horizontal="center"/>
    </xf>
    <xf borderId="14" fillId="0" fontId="1" numFmtId="0" xfId="0" applyBorder="1" applyFont="1"/>
    <xf borderId="0" fillId="0" fontId="1" numFmtId="0" xfId="0" applyFont="1"/>
    <xf borderId="0" fillId="0" fontId="4" numFmtId="0" xfId="0" applyAlignment="1" applyFont="1">
      <alignment readingOrder="0"/>
    </xf>
    <xf borderId="0" fillId="3" fontId="7" numFmtId="0" xfId="0" applyAlignment="1" applyFont="1">
      <alignment readingOrder="0"/>
    </xf>
    <xf borderId="10" fillId="0" fontId="12" numFmtId="0" xfId="0" applyAlignment="1" applyBorder="1" applyFont="1">
      <alignment horizontal="center" readingOrder="0"/>
    </xf>
    <xf borderId="10" fillId="0" fontId="3" numFmtId="0" xfId="0" applyBorder="1" applyFont="1"/>
    <xf borderId="4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quotePrefix="1" borderId="1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7" fillId="0" fontId="1" numFmtId="165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readingOrder="0"/>
    </xf>
    <xf borderId="0" fillId="0" fontId="1" numFmtId="2" xfId="0" applyFont="1" applyNumberFormat="1"/>
    <xf borderId="6" fillId="0" fontId="1" numFmtId="2" xfId="0" applyBorder="1" applyFont="1" applyNumberFormat="1"/>
    <xf borderId="6" fillId="0" fontId="1" numFmtId="0" xfId="0" applyBorder="1" applyFont="1"/>
    <xf borderId="8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1" numFmtId="2" xfId="0" applyBorder="1" applyFont="1" applyNumberFormat="1"/>
    <xf borderId="9" fillId="0" fontId="1" numFmtId="2" xfId="0" applyBorder="1" applyFont="1" applyNumberFormat="1"/>
    <xf borderId="11" fillId="0" fontId="1" numFmtId="0" xfId="0" applyAlignment="1" applyBorder="1" applyFont="1">
      <alignment readingOrder="0"/>
    </xf>
    <xf borderId="0" fillId="0" fontId="12" numFmtId="0" xfId="0" applyAlignment="1" applyFont="1">
      <alignment horizontal="center" readingOrder="0"/>
    </xf>
    <xf borderId="5" fillId="0" fontId="1" numFmtId="0" xfId="0" applyAlignment="1" applyBorder="1" applyFont="1">
      <alignment readingOrder="0"/>
    </xf>
    <xf borderId="8" fillId="0" fontId="1" numFmtId="165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10" fillId="0" fontId="12" numFmtId="0" xfId="0" applyAlignment="1" applyBorder="1" applyFont="1">
      <alignment horizontal="center" readingOrder="0" vertical="bottom"/>
    </xf>
    <xf borderId="7" fillId="0" fontId="1" numFmtId="165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165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6" fillId="3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8" fillId="0" fontId="1" numFmtId="165" xfId="0" applyAlignment="1" applyBorder="1" applyFont="1" applyNumberFormat="1">
      <alignment horizontal="center" vertical="bottom"/>
    </xf>
    <xf borderId="10" fillId="0" fontId="1" numFmtId="0" xfId="0" applyAlignment="1" applyBorder="1" applyFont="1">
      <alignment horizontal="center" vertical="bottom"/>
    </xf>
    <xf borderId="10" fillId="3" fontId="1" numFmtId="0" xfId="0" applyAlignment="1" applyBorder="1" applyFont="1">
      <alignment horizontal="center" vertical="bottom"/>
    </xf>
    <xf borderId="9" fillId="3" fontId="1" numFmtId="0" xfId="0" applyAlignment="1" applyBorder="1" applyFon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center"/>
    </xf>
    <xf borderId="6" fillId="0" fontId="1" numFmtId="2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10" fillId="0" fontId="1" numFmtId="2" xfId="0" applyAlignment="1" applyBorder="1" applyFont="1" applyNumberFormat="1">
      <alignment horizontal="center"/>
    </xf>
    <xf borderId="9" fillId="0" fontId="1" numFmtId="2" xfId="0" applyAlignment="1" applyBorder="1" applyFont="1" applyNumberFormat="1">
      <alignment horizontal="center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6" fillId="0" fontId="1" numFmtId="2" xfId="0" applyAlignment="1" applyBorder="1" applyFont="1" applyNumberFormat="1">
      <alignment horizontal="left"/>
    </xf>
    <xf borderId="7" fillId="0" fontId="1" numFmtId="0" xfId="0" applyBorder="1" applyFont="1"/>
    <xf borderId="10" fillId="0" fontId="1" numFmtId="0" xfId="0" applyAlignment="1" applyBorder="1" applyFont="1">
      <alignment horizontal="left"/>
    </xf>
    <xf borderId="10" fillId="0" fontId="1" numFmtId="2" xfId="0" applyAlignment="1" applyBorder="1" applyFont="1" applyNumberFormat="1">
      <alignment horizontal="left"/>
    </xf>
    <xf borderId="9" fillId="0" fontId="1" numFmtId="2" xfId="0" applyAlignment="1" applyBorder="1" applyFont="1" applyNumberFormat="1">
      <alignment horizontal="left"/>
    </xf>
    <xf borderId="8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horizontal="center"/>
    </xf>
    <xf borderId="4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3" fontId="7" numFmtId="0" xfId="0" applyAlignment="1" applyFon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2">
    <tableStyle count="3" pivot="0" name="Schema-style">
      <tableStyleElement dxfId="6" type="headerRow"/>
      <tableStyleElement dxfId="7" type="firstRowStripe"/>
      <tableStyleElement dxfId="8" type="secondRowStripe"/>
    </tableStyle>
    <tableStyle count="3" pivot="0" name="Domare fotboll-style">
      <tableStyleElement dxfId="9" type="headerRow"/>
      <tableStyleElement dxfId="7" type="firstRowStripe"/>
      <tableStyleElement dxfId="10" type="secondRowStripe"/>
    </tableStyle>
    <tableStyle count="3" pivot="0" name="Domare innebandy-style">
      <tableStyleElement dxfId="9" type="headerRow"/>
      <tableStyleElement dxfId="7" type="firstRowStripe"/>
      <tableStyleElement dxfId="10" type="secondRowStripe"/>
    </tableStyle>
    <tableStyle count="3" pivot="0" name="Domare spökboll-style">
      <tableStyleElement dxfId="9" type="headerRow"/>
      <tableStyleElement dxfId="7" type="firstRowStripe"/>
      <tableStyleElement dxfId="10" type="secondRowStripe"/>
    </tableStyle>
    <tableStyle count="3" pivot="0" name="Resultat nivå 2-style">
      <tableStyleElement dxfId="6" type="headerRow"/>
      <tableStyleElement dxfId="7" type="firstRowStripe"/>
      <tableStyleElement dxfId="8" type="secondRowStripe"/>
    </tableStyle>
    <tableStyle count="3" pivot="0" name="Resultat nivå 2-style 2">
      <tableStyleElement dxfId="6" type="headerRow"/>
      <tableStyleElement dxfId="7" type="firstRowStripe"/>
      <tableStyleElement dxfId="8" type="secondRowStripe"/>
    </tableStyle>
    <tableStyle count="3" pivot="0" name="Resultat nivå 2-style 3">
      <tableStyleElement dxfId="6" type="headerRow"/>
      <tableStyleElement dxfId="7" type="firstRowStripe"/>
      <tableStyleElement dxfId="8" type="secondRowStripe"/>
    </tableStyle>
    <tableStyle count="3" pivot="0" name="Resultat nivå 2-style 4">
      <tableStyleElement dxfId="6" type="headerRow"/>
      <tableStyleElement dxfId="7" type="firstRowStripe"/>
      <tableStyleElement dxfId="8" type="secondRowStripe"/>
    </tableStyle>
    <tableStyle count="3" pivot="0" name="Resultat nivå 2-style 5">
      <tableStyleElement dxfId="6" type="headerRow"/>
      <tableStyleElement dxfId="7" type="firstRowStripe"/>
      <tableStyleElement dxfId="8" type="secondRowStripe"/>
    </tableStyle>
    <tableStyle count="3" pivot="0" name="Resultat nivå 2-style 6">
      <tableStyleElement dxfId="6" type="headerRow"/>
      <tableStyleElement dxfId="7" type="firstRowStripe"/>
      <tableStyleElement dxfId="8" type="secondRowStripe"/>
    </tableStyle>
    <tableStyle count="3" pivot="0" name="Resultat nivå 2-style 7">
      <tableStyleElement dxfId="6" type="headerRow"/>
      <tableStyleElement dxfId="7" type="firstRowStripe"/>
      <tableStyleElement dxfId="8" type="secondRowStripe"/>
    </tableStyle>
    <tableStyle count="3" pivot="0" name="Resultat nivå 2-style 8">
      <tableStyleElement dxfId="6" type="headerRow"/>
      <tableStyleElement dxfId="7" type="firstRowStripe"/>
      <tableStyleElement dxfId="8" type="secondRowStripe"/>
    </tableStyle>
    <tableStyle count="3" pivot="0" name="Resultat nivå 2-style 9">
      <tableStyleElement dxfId="6" type="headerRow"/>
      <tableStyleElement dxfId="7" type="firstRowStripe"/>
      <tableStyleElement dxfId="8" type="secondRowStripe"/>
    </tableStyle>
    <tableStyle count="3" pivot="0" name="Resultat nivå 3-style">
      <tableStyleElement dxfId="9" type="headerRow"/>
      <tableStyleElement dxfId="7" type="firstRowStripe"/>
      <tableStyleElement dxfId="10" type="secondRowStripe"/>
    </tableStyle>
    <tableStyle count="3" pivot="0" name="Resultat nivå 3-style 2">
      <tableStyleElement dxfId="9" type="headerRow"/>
      <tableStyleElement dxfId="7" type="firstRowStripe"/>
      <tableStyleElement dxfId="10" type="secondRowStripe"/>
    </tableStyle>
    <tableStyle count="3" pivot="0" name="Resultat nivå 3-style 3">
      <tableStyleElement dxfId="6" type="headerRow"/>
      <tableStyleElement dxfId="7" type="firstRowStripe"/>
      <tableStyleElement dxfId="8" type="secondRowStripe"/>
    </tableStyle>
    <tableStyle count="3" pivot="0" name="Resultat nivå 3-style 4">
      <tableStyleElement dxfId="6" type="headerRow"/>
      <tableStyleElement dxfId="7" type="firstRowStripe"/>
      <tableStyleElement dxfId="8" type="secondRowStripe"/>
    </tableStyle>
    <tableStyle count="3" pivot="0" name="Resultat nivå 3-style 5">
      <tableStyleElement dxfId="6" type="headerRow"/>
      <tableStyleElement dxfId="7" type="firstRowStripe"/>
      <tableStyleElement dxfId="8" type="secondRowStripe"/>
    </tableStyle>
    <tableStyle count="3" pivot="0" name="Resultat nivå 3-style 6">
      <tableStyleElement dxfId="6" type="headerRow"/>
      <tableStyleElement dxfId="7" type="firstRowStripe"/>
      <tableStyleElement dxfId="8" type="secondRowStripe"/>
    </tableStyle>
    <tableStyle count="3" pivot="0" name="Resultat nivå 3-style 7">
      <tableStyleElement dxfId="6" type="headerRow"/>
      <tableStyleElement dxfId="7" type="firstRowStripe"/>
      <tableStyleElement dxfId="8" type="secondRowStripe"/>
    </tableStyle>
    <tableStyle count="3" pivot="0" name="Resultat nivå 3-style 8">
      <tableStyleElement dxfId="9" type="headerRow"/>
      <tableStyleElement dxfId="7" type="firstRowStripe"/>
      <tableStyleElement dxfId="10" type="secondRowStripe"/>
    </tableStyle>
    <tableStyle count="3" pivot="0" name="Resultat nivå 3-style 9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10" sheet="Schema formulär"/>
  </cacheSource>
  <cacheFields>
    <cacheField name="Tidstämpel" numFmtId="164">
      <sharedItems containsDate="1" containsString="0" containsBlank="1">
        <d v="2021-02-08T10:20:36Z"/>
        <d v="2021-03-22T13:23:56Z"/>
        <d v="2021-03-22T19:07:01Z"/>
        <d v="2021-03-22T19:09:07Z"/>
        <d v="2021-04-06T16:49:36Z"/>
        <d v="2021-04-07T20:54:13Z"/>
        <d v="2021-04-07T20:56:47Z"/>
        <d v="2021-04-07T21:00:51Z"/>
        <d v="2021-04-18T20:27:17Z"/>
        <m/>
      </sharedItems>
    </cacheField>
    <cacheField name="E-postadress" numFmtId="0">
      <sharedItems containsBlank="1">
        <s v="vilhelm.gustavsson@elev.ga.ntig.se"/>
        <s v="linus.jansson3@elev.ga.ntig.se"/>
        <m/>
      </sharedItems>
    </cacheField>
    <cacheField name="Klass" numFmtId="0">
      <sharedItems containsBlank="1">
        <s v="2F"/>
        <s v="1F"/>
        <s v="1AB"/>
        <s v="3D"/>
        <s v="TE4"/>
        <s v="2AB"/>
        <s v="PERS"/>
        <m/>
      </sharedItems>
    </cacheField>
    <cacheField name="Sporter" numFmtId="0">
      <sharedItems containsBlank="1">
        <s v="Fotboll"/>
        <s v="Fotboll, Innebandy"/>
        <s v="Fotboll, Spökboll"/>
        <s v="Fotboll, Innebandy, Spökboll"/>
        <s v="Innebandy, Spökboll"/>
        <s v="Innebandy"/>
        <m/>
      </sharedItems>
    </cacheField>
    <cacheField name="Domare" numFmtId="0">
      <sharedItems containsBlank="1">
        <s v="Innebandy"/>
        <s v="Spökboll"/>
        <s v="Fotboll"/>
        <m/>
      </sharedItems>
    </cacheField>
    <cacheField name="Funktionär" numFmtId="0">
      <sharedItems containsBlank="1">
        <s v="Spökboll"/>
        <s v="Innebandy"/>
        <m/>
        <s v="Fotboll"/>
      </sharedItems>
    </cacheField>
    <cacheField name="Namn" numFmtId="0">
      <sharedItems containsBlank="1">
        <s v="Vilhelm"/>
        <s v="Albin Mäntylä"/>
        <s v="Linus Jansson"/>
        <s v="Erik Hedlund"/>
        <s v="Hugo Wass"/>
        <s v="Kalle kula "/>
        <s v="Basketkorg"/>
        <s v="Gustav Olle"/>
        <s v="Fredrik 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omare fotboll" cacheId="0" dataCaption="" rowGrandTotals="0" compact="0" compactData="0">
  <location ref="B1:E3" firstHeaderRow="0" firstDataRow="3" firstDataCol="0"/>
  <pivotFields>
    <pivotField name="Tidstämpel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-postadress" compact="0" outline="0" multipleItemSelectionAllowed="1" showAll="0">
      <items>
        <item x="0"/>
        <item x="1"/>
        <item x="2"/>
        <item t="default"/>
      </items>
    </pivotField>
    <pivotField name="Klass" axis="axisRow" compact="0" outline="0" multipleItemSelectionAllowed="1" showAll="0" sortType="ascending" defaultSubtotal="0">
      <items>
        <item x="7"/>
        <item x="2"/>
        <item x="1"/>
        <item x="5"/>
        <item x="0"/>
        <item x="3"/>
        <item x="6"/>
        <item x="4"/>
      </items>
    </pivotField>
    <pivotField name="Sporte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omare" axis="axisRow" compact="0" outline="0" multipleItemSelectionAllowed="1" showAll="0" sortType="ascending">
      <items>
        <item h="1" x="3"/>
        <item x="2"/>
        <item h="1" x="0"/>
        <item h="1" x="1"/>
        <item t="default"/>
      </items>
    </pivotField>
    <pivotField name="Funktionär" compact="0" outline="0" multipleItemSelectionAllowed="1" showAll="0">
      <items>
        <item x="0"/>
        <item x="1"/>
        <item x="2"/>
        <item x="3"/>
        <item t="default"/>
      </items>
    </pivotField>
    <pivotField name="Namn" axis="axisRow" compact="0" outline="0" multipleItemSelectionAllowed="1" showAll="0" sortType="ascending" defaultSubtotal="0">
      <items>
        <item x="9"/>
        <item x="1"/>
        <item x="6"/>
        <item x="3"/>
        <item x="8"/>
        <item x="7"/>
        <item x="4"/>
        <item x="5"/>
        <item x="2"/>
        <item x="0"/>
      </items>
    </pivotField>
  </pivotFields>
  <rowFields>
    <field x="6"/>
    <field x="2"/>
    <field x="4"/>
  </rowFields>
</pivotTableDefinition>
</file>

<file path=xl/pivotTables/pivotTable2.xml><?xml version="1.0" encoding="utf-8"?>
<pivotTableDefinition xmlns="http://schemas.openxmlformats.org/spreadsheetml/2006/main" name="Domare innebandy" cacheId="0" dataCaption="" rowGrandTotals="0" compact="0" compactData="0">
  <location ref="B1:E5" firstHeaderRow="0" firstDataRow="3" firstDataCol="0"/>
  <pivotFields>
    <pivotField name="Tidstämpel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-postadress" compact="0" outline="0" multipleItemSelectionAllowed="1" showAll="0">
      <items>
        <item x="0"/>
        <item x="1"/>
        <item x="2"/>
        <item t="default"/>
      </items>
    </pivotField>
    <pivotField name="Klass" axis="axisRow" compact="0" outline="0" multipleItemSelectionAllowed="1" showAll="0" sortType="ascending" defaultSubtotal="0">
      <items>
        <item x="7"/>
        <item x="2"/>
        <item x="1"/>
        <item x="5"/>
        <item x="0"/>
        <item x="3"/>
        <item x="6"/>
        <item x="4"/>
      </items>
    </pivotField>
    <pivotField name="Sporte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omare" axis="axisRow" compact="0" outline="0" multipleItemSelectionAllowed="1" showAll="0" sortType="ascending">
      <items>
        <item h="1" x="3"/>
        <item h="1" x="2"/>
        <item x="0"/>
        <item h="1" x="1"/>
        <item t="default"/>
      </items>
    </pivotField>
    <pivotField name="Funktionär" compact="0" outline="0" multipleItemSelectionAllowed="1" showAll="0">
      <items>
        <item x="0"/>
        <item x="1"/>
        <item x="2"/>
        <item x="3"/>
        <item t="default"/>
      </items>
    </pivotField>
    <pivotField name="Namn" axis="axisRow" compact="0" outline="0" multipleItemSelectionAllowed="1" showAll="0" sortType="ascending" defaultSubtotal="0">
      <items>
        <item x="9"/>
        <item x="1"/>
        <item x="6"/>
        <item x="3"/>
        <item x="8"/>
        <item x="7"/>
        <item x="4"/>
        <item x="5"/>
        <item x="2"/>
        <item x="0"/>
      </items>
    </pivotField>
  </pivotFields>
  <rowFields>
    <field x="6"/>
    <field x="2"/>
    <field x="4"/>
  </rowFields>
</pivotTableDefinition>
</file>

<file path=xl/pivotTables/pivotTable3.xml><?xml version="1.0" encoding="utf-8"?>
<pivotTableDefinition xmlns="http://schemas.openxmlformats.org/spreadsheetml/2006/main" name="Domare spökboll" cacheId="0" dataCaption="" rowGrandTotals="0" compact="0" compactData="0">
  <location ref="B1:E4" firstHeaderRow="0" firstDataRow="3" firstDataCol="0"/>
  <pivotFields>
    <pivotField name="Tidstämpel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-postadress" compact="0" outline="0" multipleItemSelectionAllowed="1" showAll="0">
      <items>
        <item x="0"/>
        <item x="1"/>
        <item x="2"/>
        <item t="default"/>
      </items>
    </pivotField>
    <pivotField name="Klass" axis="axisRow" compact="0" outline="0" multipleItemSelectionAllowed="1" showAll="0" sortType="ascending" defaultSubtotal="0">
      <items>
        <item x="7"/>
        <item x="2"/>
        <item x="1"/>
        <item x="5"/>
        <item x="0"/>
        <item x="3"/>
        <item x="6"/>
        <item x="4"/>
      </items>
    </pivotField>
    <pivotField name="Sporte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omare" axis="axisRow" compact="0" outline="0" multipleItemSelectionAllowed="1" showAll="0" sortType="ascending">
      <items>
        <item h="1" x="3"/>
        <item h="1" x="2"/>
        <item h="1" x="0"/>
        <item x="1"/>
        <item t="default"/>
      </items>
    </pivotField>
    <pivotField name="Funktionär" compact="0" outline="0" multipleItemSelectionAllowed="1" showAll="0">
      <items>
        <item x="0"/>
        <item x="1"/>
        <item x="2"/>
        <item x="3"/>
        <item t="default"/>
      </items>
    </pivotField>
    <pivotField name="Namn" axis="axisRow" compact="0" outline="0" multipleItemSelectionAllowed="1" showAll="0" sortType="ascending" defaultSubtotal="0">
      <items>
        <item x="9"/>
        <item x="1"/>
        <item x="6"/>
        <item x="3"/>
        <item x="8"/>
        <item x="7"/>
        <item x="4"/>
        <item x="5"/>
        <item x="2"/>
        <item x="0"/>
      </items>
    </pivotField>
  </pivotFields>
  <rowFields>
    <field x="6"/>
    <field x="2"/>
    <field x="4"/>
  </rowFields>
</pivotTableDefinition>
</file>

<file path=xl/tables/table1.xml><?xml version="1.0" encoding="utf-8"?>
<table xmlns="http://schemas.openxmlformats.org/spreadsheetml/2006/main" headerRowCount="0" ref="C3:N26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chem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A30" displayName="Table_2" id="2">
  <tableColumns count="1">
    <tableColumn name="Sammanställning" id="1"/>
  </tableColumns>
  <tableStyleInfo name="Domare fotboll-style" showColumnStripes="0" showFirstColumn="1" showLastColumn="1" showRowStripes="1"/>
</table>
</file>

<file path=xl/tables/table3.xml><?xml version="1.0" encoding="utf-8"?>
<table xmlns="http://schemas.openxmlformats.org/spreadsheetml/2006/main" ref="A1:A30" displayName="Table_3" id="3">
  <tableColumns count="1">
    <tableColumn name="Sammanställning" id="1"/>
  </tableColumns>
  <tableStyleInfo name="Domare innebandy-style" showColumnStripes="0" showFirstColumn="1" showLastColumn="1" showRowStripes="1"/>
</table>
</file>

<file path=xl/tables/table4.xml><?xml version="1.0" encoding="utf-8"?>
<table xmlns="http://schemas.openxmlformats.org/spreadsheetml/2006/main" ref="A1:A30" displayName="Table_4" id="4">
  <tableColumns count="1">
    <tableColumn name="Sammanställning" id="1"/>
  </tableColumns>
  <tableStyleInfo name="Domare spökboll-style" showColumnStripes="0" showFirstColumn="1" showLastColumn="1" showRowStripes="1"/>
</table>
</file>

<file path=xl/tables/table5.xml><?xml version="1.0" encoding="utf-8"?>
<table xmlns="http://schemas.openxmlformats.org/spreadsheetml/2006/main" ref="V3:AG20" displayName="Table_5" id="5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2-style" showColumnStripes="0" showFirstColumn="1" showLastColumn="1" showRowStripes="1"/>
</table>
</file>

<file path=xl/tables/table6.xml><?xml version="1.0" encoding="utf-8"?>
<table xmlns="http://schemas.openxmlformats.org/spreadsheetml/2006/main" ref="I3:T20" displayName="Table_6" id="6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2-style 2" showColumnStripes="0" showFirstColumn="1" showLastColumn="1" showRowStripes="1"/>
</table>
</file>

<file path=xl/tables/table7.xml><?xml version="1.0" encoding="utf-8"?>
<table xmlns="http://schemas.openxmlformats.org/spreadsheetml/2006/main" ref="A55:G78" displayName="Table_7" id="7">
  <tableColumns count="7">
    <tableColumn name="Tid" id="1"/>
    <tableColumn name="Lag 1" id="2"/>
    <tableColumn name="Lag 2" id="3"/>
    <tableColumn name="Mål 1" id="4"/>
    <tableColumn name="Mål 2" id="5"/>
    <tableColumn name="P1" id="6"/>
    <tableColumn name="P2" id="7"/>
  </tableColumns>
  <tableStyleInfo name="Resultat nivå 2-style 3" showColumnStripes="0" showFirstColumn="1" showLastColumn="1" showRowStripes="1"/>
</table>
</file>

<file path=xl/tables/table8.xml><?xml version="1.0" encoding="utf-8"?>
<table xmlns="http://schemas.openxmlformats.org/spreadsheetml/2006/main" ref="I43:T60" displayName="Table_8" id="8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2-style 4" showColumnStripes="0" showFirstColumn="1" showLastColumn="1" showRowStripes="1"/>
</table>
</file>

<file path=xl/tables/table9.xml><?xml version="1.0" encoding="utf-8"?>
<table xmlns="http://schemas.openxmlformats.org/spreadsheetml/2006/main" ref="V43:AG60" displayName="Table_9" id="9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2-style 5" showColumnStripes="0" showFirstColumn="1" showLastColumn="1" showRowStripes="1"/>
</table>
</file>

<file path=xl/tables/table10.xml><?xml version="1.0" encoding="utf-8"?>
<table xmlns="http://schemas.openxmlformats.org/spreadsheetml/2006/main" ref="A29:G52" displayName="Table_10" id="10">
  <tableColumns count="7">
    <tableColumn name="Tid" id="1"/>
    <tableColumn name="Lag 1" id="2"/>
    <tableColumn name="Lag 2" id="3"/>
    <tableColumn name="Mål 1" id="4"/>
    <tableColumn name="Mål 2" id="5"/>
    <tableColumn name="P1" id="6"/>
    <tableColumn name="P2" id="7"/>
  </tableColumns>
  <tableStyleInfo name="Resultat nivå 2-style 6" showColumnStripes="0" showFirstColumn="1" showLastColumn="1" showRowStripes="1"/>
</table>
</file>

<file path=xl/tables/table11.xml><?xml version="1.0" encoding="utf-8"?>
<table xmlns="http://schemas.openxmlformats.org/spreadsheetml/2006/main" ref="V23:AG40" displayName="Table_11" id="11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2-style 7" showColumnStripes="0" showFirstColumn="1" showLastColumn="1" showRowStripes="1"/>
</table>
</file>

<file path=xl/tables/table12.xml><?xml version="1.0" encoding="utf-8"?>
<table xmlns="http://schemas.openxmlformats.org/spreadsheetml/2006/main" ref="A3:G26" displayName="Table_12" id="12">
  <tableColumns count="7">
    <tableColumn name="Tid" id="1"/>
    <tableColumn name="Lag 1" id="2"/>
    <tableColumn name="Lag 2" id="3"/>
    <tableColumn name="Mål 1" id="4"/>
    <tableColumn name="Mål 2" id="5"/>
    <tableColumn name="P1" id="6"/>
    <tableColumn name="P2" id="7"/>
  </tableColumns>
  <tableStyleInfo name="Resultat nivå 2-style 8" showColumnStripes="0" showFirstColumn="1" showLastColumn="1" showRowStripes="1"/>
</table>
</file>

<file path=xl/tables/table13.xml><?xml version="1.0" encoding="utf-8"?>
<table xmlns="http://schemas.openxmlformats.org/spreadsheetml/2006/main" ref="I23:T40" displayName="Table_13" id="13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2-style 9" showColumnStripes="0" showFirstColumn="1" showLastColumn="1" showRowStripes="1"/>
</table>
</file>

<file path=xl/tables/table14.xml><?xml version="1.0" encoding="utf-8"?>
<table xmlns="http://schemas.openxmlformats.org/spreadsheetml/2006/main" ref="A29:F52" displayName="Table_14" id="14">
  <tableColumns count="6">
    <tableColumn name="Lag 1" id="1"/>
    <tableColumn name="Lag 2" id="2"/>
    <tableColumn name="Mål 1" id="3"/>
    <tableColumn name="Mål 2" id="4"/>
    <tableColumn name="P1" id="5"/>
    <tableColumn name="P2" id="6"/>
  </tableColumns>
  <tableStyleInfo name="Resultat nivå 3-style" showColumnStripes="0" showFirstColumn="1" showLastColumn="1" showRowStripes="1"/>
</table>
</file>

<file path=xl/tables/table15.xml><?xml version="1.0" encoding="utf-8"?>
<table xmlns="http://schemas.openxmlformats.org/spreadsheetml/2006/main" ref="A55:F78" displayName="Table_15" id="15">
  <tableColumns count="6">
    <tableColumn name="Lag 1" id="1"/>
    <tableColumn name="Lag 2" id="2"/>
    <tableColumn name="Mål 1" id="3"/>
    <tableColumn name="Mål 2" id="4"/>
    <tableColumn name="P1" id="5"/>
    <tableColumn name="P2" id="6"/>
  </tableColumns>
  <tableStyleInfo name="Resultat nivå 3-style 2" showColumnStripes="0" showFirstColumn="1" showLastColumn="1" showRowStripes="1"/>
</table>
</file>

<file path=xl/tables/table16.xml><?xml version="1.0" encoding="utf-8"?>
<table xmlns="http://schemas.openxmlformats.org/spreadsheetml/2006/main" ref="H3:S20" displayName="Table_16" id="16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3-style 3" showColumnStripes="0" showFirstColumn="1" showLastColumn="1" showRowStripes="1"/>
</table>
</file>

<file path=xl/tables/table17.xml><?xml version="1.0" encoding="utf-8"?>
<table xmlns="http://schemas.openxmlformats.org/spreadsheetml/2006/main" ref="U23:AF40" displayName="Table_17" id="17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3-style 4" showColumnStripes="0" showFirstColumn="1" showLastColumn="1" showRowStripes="1"/>
</table>
</file>

<file path=xl/tables/table18.xml><?xml version="1.0" encoding="utf-8"?>
<table xmlns="http://schemas.openxmlformats.org/spreadsheetml/2006/main" ref="H23:S40" displayName="Table_18" id="18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3-style 5" showColumnStripes="0" showFirstColumn="1" showLastColumn="1" showRowStripes="1"/>
</table>
</file>

<file path=xl/tables/table19.xml><?xml version="1.0" encoding="utf-8"?>
<table xmlns="http://schemas.openxmlformats.org/spreadsheetml/2006/main" ref="U3:AF20" displayName="Table_19" id="19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3-style 6" showColumnStripes="0" showFirstColumn="1" showLastColumn="1" showRowStripes="1"/>
</table>
</file>

<file path=xl/tables/table20.xml><?xml version="1.0" encoding="utf-8"?>
<table xmlns="http://schemas.openxmlformats.org/spreadsheetml/2006/main" ref="H43:S60" displayName="Table_20" id="20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3-style 7" showColumnStripes="0" showFirstColumn="1" showLastColumn="1" showRowStripes="1"/>
</table>
</file>

<file path=xl/tables/table21.xml><?xml version="1.0" encoding="utf-8"?>
<table xmlns="http://schemas.openxmlformats.org/spreadsheetml/2006/main" ref="A3:F26" displayName="Table_21" id="21">
  <tableColumns count="6">
    <tableColumn name="Lag 1" id="1"/>
    <tableColumn name="Lag 2" id="2"/>
    <tableColumn name="Mål 1" id="3"/>
    <tableColumn name="Mål 2" id="4"/>
    <tableColumn name="P1" id="5"/>
    <tableColumn name="P2" id="6"/>
  </tableColumns>
  <tableStyleInfo name="Resultat nivå 3-style 8" showColumnStripes="0" showFirstColumn="1" showLastColumn="1" showRowStripes="1"/>
</table>
</file>

<file path=xl/tables/table22.xml><?xml version="1.0" encoding="utf-8"?>
<table xmlns="http://schemas.openxmlformats.org/spreadsheetml/2006/main" ref="U43:AF60" displayName="Table_22" id="22">
  <tableColumns count="12">
    <tableColumn name="Klass" id="1"/>
    <tableColumn name="GP" id="2"/>
    <tableColumn name="3p" id="3"/>
    <tableColumn name="1p" id="4"/>
    <tableColumn name="0p" id="5"/>
    <tableColumn name="G" id="6"/>
    <tableColumn name="GA" id="7"/>
    <tableColumn name="+/-" id="8"/>
    <tableColumn name="P" id="9"/>
    <tableColumn name="P/GP" id="10"/>
    <tableColumn name="+/-/GP" id="11"/>
    <tableColumn name="g/GP" id="12"/>
  </tableColumns>
  <tableStyleInfo name="Resultat nivå 3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Relationship Id="rId4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Relationship Id="rId4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Relationship Id="rId4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11" Type="http://schemas.openxmlformats.org/officeDocument/2006/relationships/table" Target="../tables/table5.xml"/><Relationship Id="rId13" Type="http://schemas.openxmlformats.org/officeDocument/2006/relationships/table" Target="../tables/table7.xml"/><Relationship Id="rId12" Type="http://schemas.openxmlformats.org/officeDocument/2006/relationships/table" Target="../tables/table6.xml"/><Relationship Id="rId15" Type="http://schemas.openxmlformats.org/officeDocument/2006/relationships/table" Target="../tables/table9.xml"/><Relationship Id="rId14" Type="http://schemas.openxmlformats.org/officeDocument/2006/relationships/table" Target="../tables/table8.xml"/><Relationship Id="rId17" Type="http://schemas.openxmlformats.org/officeDocument/2006/relationships/table" Target="../tables/table11.xml"/><Relationship Id="rId16" Type="http://schemas.openxmlformats.org/officeDocument/2006/relationships/table" Target="../tables/table10.xml"/><Relationship Id="rId19" Type="http://schemas.openxmlformats.org/officeDocument/2006/relationships/table" Target="../tables/table13.xml"/><Relationship Id="rId18" Type="http://schemas.openxmlformats.org/officeDocument/2006/relationships/table" Target="../tables/table12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11" Type="http://schemas.openxmlformats.org/officeDocument/2006/relationships/table" Target="../tables/table14.xml"/><Relationship Id="rId13" Type="http://schemas.openxmlformats.org/officeDocument/2006/relationships/table" Target="../tables/table16.xml"/><Relationship Id="rId12" Type="http://schemas.openxmlformats.org/officeDocument/2006/relationships/table" Target="../tables/table15.xml"/><Relationship Id="rId15" Type="http://schemas.openxmlformats.org/officeDocument/2006/relationships/table" Target="../tables/table18.xml"/><Relationship Id="rId14" Type="http://schemas.openxmlformats.org/officeDocument/2006/relationships/table" Target="../tables/table17.xml"/><Relationship Id="rId17" Type="http://schemas.openxmlformats.org/officeDocument/2006/relationships/table" Target="../tables/table20.xml"/><Relationship Id="rId16" Type="http://schemas.openxmlformats.org/officeDocument/2006/relationships/table" Target="../tables/table19.xml"/><Relationship Id="rId19" Type="http://schemas.openxmlformats.org/officeDocument/2006/relationships/table" Target="../tables/table22.xml"/><Relationship Id="rId18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>
      <c r="A2" s="3">
        <v>44235.43097444445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3">
        <v>44277.55829758102</v>
      </c>
      <c r="B3" s="2" t="s">
        <v>13</v>
      </c>
      <c r="C3" s="2" t="s">
        <v>8</v>
      </c>
      <c r="D3" s="2" t="s">
        <v>14</v>
      </c>
      <c r="E3" s="2" t="s">
        <v>11</v>
      </c>
      <c r="F3" s="2" t="s">
        <v>10</v>
      </c>
      <c r="G3" s="2" t="s">
        <v>15</v>
      </c>
    </row>
    <row r="4">
      <c r="A4" s="3">
        <v>44277.79655077546</v>
      </c>
      <c r="B4" s="2" t="s">
        <v>13</v>
      </c>
      <c r="C4" s="2" t="s">
        <v>16</v>
      </c>
      <c r="D4" s="2" t="s">
        <v>17</v>
      </c>
      <c r="E4" s="2" t="s">
        <v>9</v>
      </c>
      <c r="G4" s="2" t="s">
        <v>18</v>
      </c>
    </row>
    <row r="5">
      <c r="A5" s="3">
        <v>44277.79800055556</v>
      </c>
      <c r="B5" s="2" t="s">
        <v>13</v>
      </c>
      <c r="C5" s="2" t="s">
        <v>19</v>
      </c>
      <c r="D5" s="2" t="s">
        <v>9</v>
      </c>
      <c r="E5" s="2" t="s">
        <v>10</v>
      </c>
      <c r="F5" s="2" t="s">
        <v>10</v>
      </c>
      <c r="G5" s="2" t="s">
        <v>20</v>
      </c>
    </row>
    <row r="6">
      <c r="A6" s="3">
        <v>44292.70111775463</v>
      </c>
      <c r="B6" s="2" t="s">
        <v>13</v>
      </c>
      <c r="C6" s="2" t="s">
        <v>21</v>
      </c>
      <c r="D6" s="2" t="s">
        <v>14</v>
      </c>
      <c r="E6" s="2" t="s">
        <v>9</v>
      </c>
      <c r="F6" s="2" t="s">
        <v>9</v>
      </c>
      <c r="G6" s="2" t="s">
        <v>22</v>
      </c>
    </row>
    <row r="7">
      <c r="A7" s="3">
        <v>44293.87098494213</v>
      </c>
      <c r="B7" s="2" t="s">
        <v>13</v>
      </c>
      <c r="C7" s="2" t="s">
        <v>23</v>
      </c>
      <c r="D7" s="2" t="s">
        <v>24</v>
      </c>
      <c r="E7" s="2" t="s">
        <v>11</v>
      </c>
      <c r="F7" s="2" t="s">
        <v>10</v>
      </c>
      <c r="G7" s="2" t="s">
        <v>25</v>
      </c>
    </row>
    <row r="8">
      <c r="A8" s="3">
        <v>44293.87276883102</v>
      </c>
      <c r="B8" s="2" t="s">
        <v>13</v>
      </c>
      <c r="C8" s="2" t="s">
        <v>26</v>
      </c>
      <c r="D8" s="2" t="s">
        <v>27</v>
      </c>
      <c r="E8" s="2" t="s">
        <v>11</v>
      </c>
      <c r="F8" s="2" t="s">
        <v>9</v>
      </c>
      <c r="G8" s="2" t="s">
        <v>28</v>
      </c>
    </row>
    <row r="9">
      <c r="A9" s="3">
        <v>44293.87559059028</v>
      </c>
      <c r="B9" s="2" t="s">
        <v>13</v>
      </c>
      <c r="C9" s="2" t="s">
        <v>26</v>
      </c>
      <c r="D9" s="2" t="s">
        <v>10</v>
      </c>
      <c r="E9" s="2" t="s">
        <v>10</v>
      </c>
      <c r="F9" s="2" t="s">
        <v>9</v>
      </c>
      <c r="G9" s="2" t="s">
        <v>29</v>
      </c>
    </row>
    <row r="10">
      <c r="A10" s="3">
        <v>44304.85228715278</v>
      </c>
      <c r="B10" s="2" t="s">
        <v>13</v>
      </c>
      <c r="C10" s="2" t="s">
        <v>30</v>
      </c>
      <c r="D10" s="2" t="s">
        <v>14</v>
      </c>
      <c r="E10" s="2" t="s">
        <v>10</v>
      </c>
      <c r="F10" s="2" t="s">
        <v>10</v>
      </c>
      <c r="G10" s="2" t="s">
        <v>31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>
      <c r="A2" s="3">
        <v>44277.65678175926</v>
      </c>
      <c r="B2" s="2" t="s">
        <v>9</v>
      </c>
      <c r="C2" s="2">
        <v>5.0</v>
      </c>
      <c r="D2" s="2">
        <v>8.0</v>
      </c>
      <c r="E2" s="2" t="s">
        <v>37</v>
      </c>
      <c r="F2" s="2" t="s">
        <v>38</v>
      </c>
    </row>
    <row r="3">
      <c r="A3" s="3">
        <v>44277.71685020834</v>
      </c>
      <c r="B3" s="2" t="s">
        <v>9</v>
      </c>
      <c r="C3" s="2">
        <v>3.0</v>
      </c>
      <c r="D3" s="2">
        <v>15.0</v>
      </c>
      <c r="E3" s="2" t="s">
        <v>39</v>
      </c>
      <c r="F3" s="2" t="s">
        <v>23</v>
      </c>
    </row>
    <row r="4">
      <c r="A4" s="3">
        <v>44277.717490740746</v>
      </c>
      <c r="B4" s="2" t="s">
        <v>9</v>
      </c>
      <c r="C4" s="2">
        <v>7.0</v>
      </c>
      <c r="D4" s="2">
        <v>7.0</v>
      </c>
      <c r="E4" s="2" t="s">
        <v>40</v>
      </c>
      <c r="F4" s="2" t="s">
        <v>41</v>
      </c>
    </row>
    <row r="5">
      <c r="A5" s="3">
        <v>44277.71784866898</v>
      </c>
      <c r="B5" s="2" t="s">
        <v>9</v>
      </c>
      <c r="C5" s="2">
        <v>5.0</v>
      </c>
      <c r="D5" s="2">
        <v>7.0</v>
      </c>
      <c r="E5" s="2" t="s">
        <v>42</v>
      </c>
      <c r="F5" s="2" t="s">
        <v>8</v>
      </c>
    </row>
    <row r="6">
      <c r="A6" s="3">
        <v>44277.71864663194</v>
      </c>
      <c r="B6" s="2" t="s">
        <v>9</v>
      </c>
      <c r="C6" s="2">
        <v>15.0</v>
      </c>
      <c r="D6" s="2">
        <v>25.0</v>
      </c>
      <c r="E6" s="2" t="s">
        <v>39</v>
      </c>
      <c r="F6" s="2" t="s">
        <v>43</v>
      </c>
    </row>
    <row r="7">
      <c r="A7" s="3">
        <v>44277.73407947917</v>
      </c>
      <c r="B7" s="2" t="s">
        <v>9</v>
      </c>
      <c r="C7" s="2">
        <v>23.0</v>
      </c>
      <c r="D7" s="2">
        <v>12.0</v>
      </c>
      <c r="E7" s="2" t="s">
        <v>19</v>
      </c>
      <c r="F7" s="2" t="s">
        <v>41</v>
      </c>
    </row>
    <row r="8">
      <c r="A8" s="3">
        <v>44277.73714972222</v>
      </c>
      <c r="B8" s="2" t="s">
        <v>11</v>
      </c>
      <c r="C8" s="2">
        <v>15.0</v>
      </c>
      <c r="D8" s="2">
        <v>30.0</v>
      </c>
      <c r="E8" s="2" t="s">
        <v>16</v>
      </c>
      <c r="F8" s="2" t="s">
        <v>8</v>
      </c>
    </row>
    <row r="9">
      <c r="A9" s="3">
        <v>44277.78704043981</v>
      </c>
      <c r="B9" s="2" t="s">
        <v>10</v>
      </c>
      <c r="C9" s="2">
        <v>15.0</v>
      </c>
      <c r="D9" s="2">
        <v>13.0</v>
      </c>
      <c r="E9" s="2" t="s">
        <v>16</v>
      </c>
      <c r="F9" s="2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9.86"/>
    <col customWidth="1" min="4" max="4" width="11.86"/>
    <col customWidth="1" min="5" max="5" width="10.71"/>
    <col customWidth="1" min="6" max="6" width="22.14"/>
    <col customWidth="1" min="8" max="8" width="9.0"/>
    <col customWidth="1" min="9" max="9" width="9.43"/>
    <col customWidth="1" min="10" max="10" width="22.14"/>
    <col customWidth="1" min="12" max="12" width="9.71"/>
    <col customWidth="1" min="13" max="13" width="10.71"/>
    <col customWidth="1" min="14" max="14" width="24.14"/>
  </cols>
  <sheetData>
    <row r="1">
      <c r="C1" s="4" t="s">
        <v>44</v>
      </c>
      <c r="D1" s="5">
        <v>0.375</v>
      </c>
      <c r="E1" s="6" t="s">
        <v>45</v>
      </c>
      <c r="F1" s="7">
        <v>15.0</v>
      </c>
      <c r="H1" s="2"/>
      <c r="M1" s="2"/>
    </row>
    <row r="2">
      <c r="A2" s="2"/>
      <c r="C2" s="8" t="s">
        <v>9</v>
      </c>
      <c r="D2" s="9"/>
      <c r="E2" s="9"/>
      <c r="F2" s="10"/>
      <c r="G2" s="8" t="s">
        <v>10</v>
      </c>
      <c r="H2" s="9"/>
      <c r="I2" s="9"/>
      <c r="J2" s="10"/>
      <c r="K2" s="8" t="s">
        <v>11</v>
      </c>
      <c r="L2" s="9"/>
      <c r="M2" s="9"/>
      <c r="N2" s="10"/>
    </row>
    <row r="3">
      <c r="A3" s="11" t="s">
        <v>46</v>
      </c>
      <c r="B3" s="12"/>
      <c r="C3" s="13" t="s">
        <v>47</v>
      </c>
      <c r="D3" s="14" t="s">
        <v>48</v>
      </c>
      <c r="E3" s="14" t="s">
        <v>49</v>
      </c>
      <c r="F3" s="15" t="s">
        <v>4</v>
      </c>
      <c r="G3" s="14" t="s">
        <v>47</v>
      </c>
      <c r="H3" s="14" t="s">
        <v>48</v>
      </c>
      <c r="I3" s="14" t="s">
        <v>49</v>
      </c>
      <c r="J3" s="15" t="s">
        <v>4</v>
      </c>
      <c r="K3" s="14" t="s">
        <v>47</v>
      </c>
      <c r="L3" s="14" t="s">
        <v>48</v>
      </c>
      <c r="M3" s="14" t="s">
        <v>49</v>
      </c>
      <c r="N3" s="15" t="s">
        <v>4</v>
      </c>
    </row>
    <row r="4">
      <c r="A4" s="16" t="str">
        <f t="array" ref="A4:A20">INDEX(STATISK_KLASSER,0)</f>
        <v>1AB</v>
      </c>
      <c r="B4" s="17">
        <f>IFERROR(__xludf.DUMMYFUNCTION("
SUMPRODUCT($L$4:$M$26=IF(REGEXMATCH($A4, CONCATENATE(""\b"",$A4,""\b"")), $A4, """")) + 
SUMPRODUCT($H$4:$I$26=IF(REGEXMATCH($A4, CONCATENATE(""\b"",$A4,""\b"")), $A4, """")) + 
SUMPRODUCT($D$4:$E$26=IF(REGEXMATCH($A4, CONCATENATE(""\b"",$A4,""\b"")), $A"&amp;"4, """")) "),11.0)</f>
        <v>11</v>
      </c>
      <c r="C4" s="18">
        <f>$D$1</f>
        <v>0.375</v>
      </c>
      <c r="D4" s="19" t="str">
        <f t="array" ref="D4">INDEX(STATISK_KLASSER,RANDBETWEEN(1,COUNTA(STATISK_KLASSER)))</f>
        <v>3E</v>
      </c>
      <c r="E4" s="19" t="str">
        <f t="array" ref="E4">INDEX(STATISK_KLASSER,RANDBETWEEN(1,COUNTA(STATISK_KLASSER)))</f>
        <v>1D</v>
      </c>
      <c r="F4" s="20" t="str">
        <f t="array" ref="F4">INDEX(DOMARE_FOTBOLL, RANDBETWEEN(1, SUMPRODUCT(LEN(TRIM(DOMARE_FOTBOLL))&gt;0)), 1)</f>
        <v>Hugo Wass 3D</v>
      </c>
      <c r="G4" s="21">
        <f>$D$1</f>
        <v>0.375</v>
      </c>
      <c r="H4" s="19" t="str">
        <f t="array" ref="H4">INDEX(STATISK_KLASSER,RANDBETWEEN(1,COUNTA(STATISK_KLASSER)))</f>
        <v>3C</v>
      </c>
      <c r="I4" s="19" t="str">
        <f t="array" ref="I4">INDEX(STATISK_KLASSER,RANDBETWEEN(1,COUNTA(STATISK_KLASSER)))</f>
        <v>1D</v>
      </c>
      <c r="J4" s="20" t="str">
        <f t="array" ref="J4">INDEX(DOMARE_INNEBANDY, RANDBETWEEN(1, SUMPRODUCT(LEN(TRIM(DOMARE_INNEBANDY))&gt;0)), 1)</f>
        <v>Gustav Olle 2AB</v>
      </c>
      <c r="K4" s="21">
        <f>$D$1</f>
        <v>0.375</v>
      </c>
      <c r="L4" s="22" t="str">
        <f t="array" ref="L4">CONCAT(INDEX(STATISK_KLASSER,RANDBETWEEN(1,COUNTA(STATISK_KLASSER))), "!")</f>
        <v>2F!</v>
      </c>
      <c r="M4" s="23" t="str">
        <f t="array" ref="M4">INDEX(STATISK_KLASSER,RANDBETWEEN(1,COUNTA(STATISK_KLASSER)))</f>
        <v>3D</v>
      </c>
      <c r="N4" s="20" t="str">
        <f t="array" ref="N4">INDEX(DOMARE_SPOKBOLL, RANDBETWEEN(1, SUMPRODUCT(LEN(TRIM(DOMARE_SPOKBOLL))&gt;0)), 1)</f>
        <v>Basketkorg 2AB</v>
      </c>
    </row>
    <row r="5">
      <c r="A5" s="24" t="s">
        <v>37</v>
      </c>
      <c r="B5" s="25">
        <f>IFERROR(__xludf.DUMMYFUNCTION("SUMPRODUCT($L$4:$M$26=IF(REGEXMATCH($A5, CONCATENATE(""\b"",$A5,""\b"")), $A5, """")) + SUMPRODUCT($H$4:$I$26=IF(REGEXMATCH($A5, CONCATENATE(""\b"",$A5,""\b"")), $A5, """")) + SUMPRODUCT($D$4:$E$26=IF(REGEXMATCH($A5, CONCATENATE(""\b"",$A5,""\b"")), $A5, "&amp;""""")) "),12.0)</f>
        <v>12</v>
      </c>
      <c r="C5" s="18">
        <f t="shared" ref="C5:C26" si="1">C4+TIME(0,$F$1,0)</f>
        <v>0.3854166667</v>
      </c>
      <c r="D5" s="19" t="str">
        <f t="array" ref="D5">INDEX(STATISK_KLASSER,RANDBETWEEN(1,COUNTA(STATISK_KLASSER)))</f>
        <v>2AB</v>
      </c>
      <c r="E5" s="19" t="str">
        <f t="array" ref="E5">INDEX(STATISK_KLASSER,RANDBETWEEN(1,COUNTA(STATISK_KLASSER)))</f>
        <v>2D</v>
      </c>
      <c r="F5" s="20" t="str">
        <f t="array" ref="F5">INDEX(DOMARE_FOTBOLL, RANDBETWEEN(1, SUMPRODUCT(LEN(TRIM(DOMARE_FOTBOLL))&gt;0)), 1)</f>
        <v>Hugo Wass 3D</v>
      </c>
      <c r="G5" s="18">
        <f t="shared" ref="G5:G26" si="2">G4+TIME(0,$F$1,0)</f>
        <v>0.3854166667</v>
      </c>
      <c r="H5" s="19" t="str">
        <f t="array" ref="H5">INDEX(STATISK_KLASSER,RANDBETWEEN(1,COUNTA(STATISK_KLASSER)))</f>
        <v>TE4</v>
      </c>
      <c r="I5" s="19" t="str">
        <f t="array" ref="I5">INDEX(STATISK_KLASSER,RANDBETWEEN(1,COUNTA(STATISK_KLASSER)))</f>
        <v>1F</v>
      </c>
      <c r="J5" s="20" t="str">
        <f t="array" ref="J5">INDEX(DOMARE_INNEBANDY, RANDBETWEEN(1, SUMPRODUCT(LEN(TRIM(DOMARE_INNEBANDY))&gt;0)), 1)</f>
        <v>Fredrik  PERS</v>
      </c>
      <c r="K5" s="18">
        <f t="shared" ref="K5:K26" si="3">K4+TIME(0,$F$1,0)</f>
        <v>0.3854166667</v>
      </c>
      <c r="L5" s="23" t="str">
        <f t="array" ref="L5">INDEX(STATISK_KLASSER,RANDBETWEEN(1,COUNTA(STATISK_KLASSER)))</f>
        <v>1F</v>
      </c>
      <c r="M5" s="23" t="str">
        <f t="array" ref="M5">INDEX(STATISK_KLASSER,RANDBETWEEN(1,COUNTA(STATISK_KLASSER)))</f>
        <v>3AB</v>
      </c>
      <c r="N5" s="20" t="str">
        <f t="array" ref="N5">INDEX(DOMARE_SPOKBOLL, RANDBETWEEN(1, SUMPRODUCT(LEN(TRIM(DOMARE_SPOKBOLL))&gt;0)), 1)</f>
        <v>Basketkorg 2AB</v>
      </c>
    </row>
    <row r="6">
      <c r="A6" s="26" t="s">
        <v>42</v>
      </c>
      <c r="B6" s="27">
        <f>IFERROR(__xludf.DUMMYFUNCTION("SUMPRODUCT($L$4:$M$26=IF(REGEXMATCH($A6, CONCATENATE(""\b"",$A6,""\b"")), $A6, """")) + SUMPRODUCT($H$4:$I$26=IF(REGEXMATCH($A6, CONCATENATE(""\b"",$A6,""\b"")), $A6, """")) + SUMPRODUCT($D$4:$E$26=IF(REGEXMATCH($A6, CONCATENATE(""\b"",$A6,""\b"")), $A6, "&amp;""""")) "),11.0)</f>
        <v>11</v>
      </c>
      <c r="C6" s="18">
        <f t="shared" si="1"/>
        <v>0.3958333333</v>
      </c>
      <c r="D6" s="19" t="str">
        <f t="array" ref="D6">INDEX(STATISK_KLASSER,RANDBETWEEN(1,COUNTA(STATISK_KLASSER)))</f>
        <v>TE4</v>
      </c>
      <c r="E6" s="28" t="str">
        <f t="array" ref="E6">INDEX(STATISK_KLASSER,RANDBETWEEN(1,COUNTA(STATISK_KLASSER)))</f>
        <v>2F</v>
      </c>
      <c r="F6" s="20" t="str">
        <f t="array" ref="F6">INDEX(DOMARE_FOTBOLL, RANDBETWEEN(1, SUMPRODUCT(LEN(TRIM(DOMARE_FOTBOLL))&gt;0)), 1)</f>
        <v>Linus Jansson 1F</v>
      </c>
      <c r="G6" s="18">
        <f t="shared" si="2"/>
        <v>0.3958333333</v>
      </c>
      <c r="H6" s="19" t="str">
        <f t="array" ref="H6">INDEX(STATISK_KLASSER,RANDBETWEEN(1,COUNTA(STATISK_KLASSER)))</f>
        <v>2E</v>
      </c>
      <c r="I6" s="29" t="s">
        <v>19</v>
      </c>
      <c r="J6" s="20" t="str">
        <f t="array" ref="J6">INDEX(DOMARE_INNEBANDY, RANDBETWEEN(1, SUMPRODUCT(LEN(TRIM(DOMARE_INNEBANDY))&gt;0)), 1)</f>
        <v>Vilhelm 2F</v>
      </c>
      <c r="K6" s="18">
        <f t="shared" si="3"/>
        <v>0.3958333333</v>
      </c>
      <c r="L6" s="23" t="str">
        <f t="array" ref="L6">INDEX(STATISK_KLASSER,RANDBETWEEN(1,COUNTA(STATISK_KLASSER)))</f>
        <v>3F</v>
      </c>
      <c r="M6" s="23" t="str">
        <f t="array" ref="M6">INDEX(STATISK_KLASSER,RANDBETWEEN(1,COUNTA(STATISK_KLASSER)))</f>
        <v>TE4</v>
      </c>
      <c r="N6" s="20" t="str">
        <f t="array" ref="N6">INDEX(DOMARE_SPOKBOLL, RANDBETWEEN(1, SUMPRODUCT(LEN(TRIM(DOMARE_SPOKBOLL))&gt;0)), 1)</f>
        <v>Kalle kula  TE4</v>
      </c>
    </row>
    <row r="7">
      <c r="A7" s="24" t="s">
        <v>43</v>
      </c>
      <c r="B7" s="25">
        <f>IFERROR(__xludf.DUMMYFUNCTION("SUMPRODUCT($L$4:$M$26=IF(REGEXMATCH($A7, CONCATENATE(""\b"",$A7,""\b"")), $A7, """")) + SUMPRODUCT($H$4:$I$26=IF(REGEXMATCH($A7, CONCATENATE(""\b"",$A7,""\b"")), $A7, """")) + SUMPRODUCT($D$4:$E$26=IF(REGEXMATCH($A7, CONCATENATE(""\b"",$A7,""\b"")), $A7, "&amp;""""")) "),2.0)</f>
        <v>2</v>
      </c>
      <c r="C7" s="18">
        <f t="shared" si="1"/>
        <v>0.40625</v>
      </c>
      <c r="D7" s="19" t="str">
        <f t="array" ref="D7">INDEX(STATISK_KLASSER,RANDBETWEEN(1,COUNTA(STATISK_KLASSER)))</f>
        <v>1C</v>
      </c>
      <c r="E7" s="19" t="str">
        <f t="array" ref="E7">INDEX(STATISK_KLASSER,RANDBETWEEN(1,COUNTA(STATISK_KLASSER)))</f>
        <v>2E</v>
      </c>
      <c r="F7" s="20" t="str">
        <f t="array" ref="F7">INDEX(DOMARE_FOTBOLL, RANDBETWEEN(1, SUMPRODUCT(LEN(TRIM(DOMARE_FOTBOLL))&gt;0)), 1)</f>
        <v>Hugo Wass 3D</v>
      </c>
      <c r="G7" s="18">
        <f t="shared" si="2"/>
        <v>0.40625</v>
      </c>
      <c r="H7" s="19" t="str">
        <f t="array" ref="H7">INDEX(STATISK_KLASSER,RANDBETWEEN(1,COUNTA(STATISK_KLASSER)))</f>
        <v>3E</v>
      </c>
      <c r="I7" s="19" t="str">
        <f t="array" ref="I7">INDEX(STATISK_KLASSER,RANDBETWEEN(1,COUNTA(STATISK_KLASSER)))</f>
        <v>2D</v>
      </c>
      <c r="J7" s="20" t="str">
        <f t="array" ref="J7">INDEX(DOMARE_INNEBANDY, RANDBETWEEN(1, SUMPRODUCT(LEN(TRIM(DOMARE_INNEBANDY))&gt;0)), 1)</f>
        <v>Gustav Olle 2AB</v>
      </c>
      <c r="K7" s="18">
        <f t="shared" si="3"/>
        <v>0.40625</v>
      </c>
      <c r="L7" s="23" t="str">
        <f t="array" ref="L7">INDEX(STATISK_KLASSER,RANDBETWEEN(1,COUNTA(STATISK_KLASSER)))</f>
        <v>2E</v>
      </c>
      <c r="M7" s="23" t="str">
        <f t="array" ref="M7">INDEX(STATISK_KLASSER,RANDBETWEEN(1,COUNTA(STATISK_KLASSER)))</f>
        <v>2AB</v>
      </c>
      <c r="N7" s="20" t="str">
        <f t="array" ref="N7">INDEX(DOMARE_SPOKBOLL, RANDBETWEEN(1, SUMPRODUCT(LEN(TRIM(DOMARE_SPOKBOLL))&gt;0)), 1)</f>
        <v>Basketkorg 2AB</v>
      </c>
    </row>
    <row r="8">
      <c r="A8" s="26" t="s">
        <v>16</v>
      </c>
      <c r="B8" s="27">
        <f>IFERROR(__xludf.DUMMYFUNCTION("SUMPRODUCT($L$4:$M$26=IF(REGEXMATCH($A8, CONCATENATE(""\b"",$A8,""\b"")), $A8, """")) + SUMPRODUCT($H$4:$I$26=IF(REGEXMATCH($A8, CONCATENATE(""\b"",$A8,""\b"")), $A8, """")) + SUMPRODUCT($D$4:$E$26=IF(REGEXMATCH($A8, CONCATENATE(""\b"",$A8,""\b"")), $A8, "&amp;""""")) "),11.0)</f>
        <v>11</v>
      </c>
      <c r="C8" s="18">
        <f t="shared" si="1"/>
        <v>0.4166666667</v>
      </c>
      <c r="D8" s="19" t="str">
        <f t="array" ref="D8">INDEX(STATISK_KLASSER,RANDBETWEEN(1,COUNTA(STATISK_KLASSER)))</f>
        <v>3AB</v>
      </c>
      <c r="E8" s="19" t="str">
        <f t="array" ref="E8">INDEX(STATISK_KLASSER,RANDBETWEEN(1,COUNTA(STATISK_KLASSER)))</f>
        <v>1AB</v>
      </c>
      <c r="F8" s="20" t="str">
        <f t="array" ref="F8">INDEX(DOMARE_FOTBOLL, RANDBETWEEN(1, SUMPRODUCT(LEN(TRIM(DOMARE_FOTBOLL))&gt;0)), 1)</f>
        <v>Linus Jansson 1F</v>
      </c>
      <c r="G8" s="18">
        <f t="shared" si="2"/>
        <v>0.4166666667</v>
      </c>
      <c r="H8" s="19" t="str">
        <f t="array" ref="H8">INDEX(STATISK_KLASSER,RANDBETWEEN(1,COUNTA(STATISK_KLASSER)))</f>
        <v>PERS</v>
      </c>
      <c r="I8" s="19" t="str">
        <f t="array" ref="I8">INDEX(STATISK_KLASSER,RANDBETWEEN(1,COUNTA(STATISK_KLASSER)))</f>
        <v>1E</v>
      </c>
      <c r="J8" s="20" t="str">
        <f t="array" ref="J8">INDEX(DOMARE_INNEBANDY, RANDBETWEEN(1, SUMPRODUCT(LEN(TRIM(DOMARE_INNEBANDY))&gt;0)), 1)</f>
        <v>Gustav Olle 2AB</v>
      </c>
      <c r="K8" s="18">
        <f t="shared" si="3"/>
        <v>0.4166666667</v>
      </c>
      <c r="L8" s="23" t="str">
        <f t="array" ref="L8">INDEX(STATISK_KLASSER,RANDBETWEEN(1,COUNTA(STATISK_KLASSER)))</f>
        <v>3D</v>
      </c>
      <c r="M8" s="23" t="str">
        <f t="array" ref="M8">INDEX(STATISK_KLASSER,RANDBETWEEN(1,COUNTA(STATISK_KLASSER)))</f>
        <v>2D</v>
      </c>
      <c r="N8" s="20" t="str">
        <f t="array" ref="N8">INDEX(DOMARE_SPOKBOLL, RANDBETWEEN(1, SUMPRODUCT(LEN(TRIM(DOMARE_SPOKBOLL))&gt;0)), 1)</f>
        <v>Albin Mäntylä 2F</v>
      </c>
    </row>
    <row r="9">
      <c r="A9" s="24" t="s">
        <v>26</v>
      </c>
      <c r="B9" s="25">
        <f>IFERROR(__xludf.DUMMYFUNCTION("SUMPRODUCT($L$4:$M$26=IF(REGEXMATCH($A9, CONCATENATE(""\b"",$A9,""\b"")), $A9, """")) + SUMPRODUCT($H$4:$I$26=IF(REGEXMATCH($A9, CONCATENATE(""\b"",$A9,""\b"")), $A9, """")) + SUMPRODUCT($D$4:$E$26=IF(REGEXMATCH($A9, CONCATENATE(""\b"",$A9,""\b"")), $A9, "&amp;""""")) "),5.0)</f>
        <v>5</v>
      </c>
      <c r="C9" s="18">
        <f t="shared" si="1"/>
        <v>0.4270833333</v>
      </c>
      <c r="D9" s="19" t="str">
        <f t="array" ref="D9">INDEX(STATISK_KLASSER,RANDBETWEEN(1,COUNTA(STATISK_KLASSER)))</f>
        <v>TE4</v>
      </c>
      <c r="E9" s="19" t="str">
        <f t="array" ref="E9">INDEX(STATISK_KLASSER,RANDBETWEEN(1,COUNTA(STATISK_KLASSER)))</f>
        <v>PERS</v>
      </c>
      <c r="F9" s="20" t="str">
        <f t="array" ref="F9">INDEX(DOMARE_FOTBOLL, RANDBETWEEN(1, SUMPRODUCT(LEN(TRIM(DOMARE_FOTBOLL))&gt;0)), 1)</f>
        <v>Hugo Wass 3D</v>
      </c>
      <c r="G9" s="18">
        <f t="shared" si="2"/>
        <v>0.4270833333</v>
      </c>
      <c r="H9" s="19" t="str">
        <f t="array" ref="H9">INDEX(STATISK_KLASSER,RANDBETWEEN(1,COUNTA(STATISK_KLASSER)))</f>
        <v>1C</v>
      </c>
      <c r="I9" s="28" t="str">
        <f t="array" ref="I9">INDEX(STATISK_KLASSER,RANDBETWEEN(1,COUNTA(STATISK_KLASSER)))</f>
        <v>TE4</v>
      </c>
      <c r="J9" s="20" t="str">
        <f t="array" ref="J9">INDEX(DOMARE_INNEBANDY, RANDBETWEEN(1, SUMPRODUCT(LEN(TRIM(DOMARE_INNEBANDY))&gt;0)), 1)</f>
        <v>Gustav Olle 2AB</v>
      </c>
      <c r="K9" s="18">
        <f t="shared" si="3"/>
        <v>0.4270833333</v>
      </c>
      <c r="L9" s="23" t="str">
        <f t="array" ref="L9">INDEX(STATISK_KLASSER,RANDBETWEEN(1,COUNTA(STATISK_KLASSER)))</f>
        <v>1F</v>
      </c>
      <c r="M9" s="23" t="str">
        <f t="array" ref="M9">INDEX(STATISK_KLASSER,RANDBETWEEN(1,COUNTA(STATISK_KLASSER)))</f>
        <v>2D</v>
      </c>
      <c r="N9" s="20" t="str">
        <f t="array" ref="N9">INDEX(DOMARE_SPOKBOLL, RANDBETWEEN(1, SUMPRODUCT(LEN(TRIM(DOMARE_SPOKBOLL))&gt;0)), 1)</f>
        <v>Kalle kula  TE4</v>
      </c>
    </row>
    <row r="10">
      <c r="A10" s="26" t="s">
        <v>38</v>
      </c>
      <c r="B10" s="27">
        <f>IFERROR(__xludf.DUMMYFUNCTION("SUMPRODUCT($L$4:$M$26=IF(REGEXMATCH($A10, CONCATENATE(""\b"",$A10,""\b"")), $A10, """")) + SUMPRODUCT($H$4:$I$26=IF(REGEXMATCH($A10, CONCATENATE(""\b"",$A10,""\b"")), $A10, """")) + SUMPRODUCT($D$4:$E$26=IF(REGEXMATCH($A10, CONCATENATE(""\b"",$A10,""\b"")"&amp;"), $A10, """")) "),4.0)</f>
        <v>4</v>
      </c>
      <c r="C10" s="18">
        <f t="shared" si="1"/>
        <v>0.4375</v>
      </c>
      <c r="D10" s="28" t="str">
        <f t="array" ref="D10">INDEX(STATISK_KLASSER,RANDBETWEEN(1,COUNTA(STATISK_KLASSER)))</f>
        <v>3C</v>
      </c>
      <c r="E10" s="19" t="str">
        <f t="array" ref="E10">INDEX(STATISK_KLASSER,RANDBETWEEN(1,COUNTA(STATISK_KLASSER)))</f>
        <v>3C</v>
      </c>
      <c r="F10" s="20" t="str">
        <f t="array" ref="F10">INDEX(DOMARE_FOTBOLL, RANDBETWEEN(1, SUMPRODUCT(LEN(TRIM(DOMARE_FOTBOLL))&gt;0)), 1)</f>
        <v>Hugo Wass 3D</v>
      </c>
      <c r="G10" s="18">
        <f t="shared" si="2"/>
        <v>0.4375</v>
      </c>
      <c r="H10" s="19" t="str">
        <f t="array" ref="H10">INDEX(STATISK_KLASSER,RANDBETWEEN(1,COUNTA(STATISK_KLASSER)))</f>
        <v>PERS</v>
      </c>
      <c r="I10" s="19" t="str">
        <f t="array" ref="I10">INDEX(STATISK_KLASSER,RANDBETWEEN(1,COUNTA(STATISK_KLASSER)))</f>
        <v>3E</v>
      </c>
      <c r="J10" s="20" t="str">
        <f t="array" ref="J10">INDEX(DOMARE_INNEBANDY, RANDBETWEEN(1, SUMPRODUCT(LEN(TRIM(DOMARE_INNEBANDY))&gt;0)), 1)</f>
        <v>Erik Hedlund 1AB</v>
      </c>
      <c r="K10" s="18">
        <f t="shared" si="3"/>
        <v>0.4375</v>
      </c>
      <c r="L10" s="23" t="str">
        <f t="array" ref="L10">INDEX(STATISK_KLASSER,RANDBETWEEN(1,COUNTA(STATISK_KLASSER)))</f>
        <v>3AB</v>
      </c>
      <c r="M10" s="23" t="str">
        <f t="array" ref="M10">INDEX(STATISK_KLASSER,RANDBETWEEN(1,COUNTA(STATISK_KLASSER)))</f>
        <v>3F</v>
      </c>
      <c r="N10" s="20" t="str">
        <f t="array" ref="N10">INDEX(DOMARE_SPOKBOLL, RANDBETWEEN(1, SUMPRODUCT(LEN(TRIM(DOMARE_SPOKBOLL))&gt;0)), 1)</f>
        <v>Albin Mäntylä 2F</v>
      </c>
    </row>
    <row r="11">
      <c r="A11" s="24" t="s">
        <v>39</v>
      </c>
      <c r="B11" s="25">
        <f>IFERROR(__xludf.DUMMYFUNCTION("SUMPRODUCT($L$4:$M$26=IF(REGEXMATCH($A11, CONCATENATE(""\b"",$A11,""\b"")), $A11, """")) + SUMPRODUCT($H$4:$I$26=IF(REGEXMATCH($A11, CONCATENATE(""\b"",$A11,""\b"")), $A11, """")) + SUMPRODUCT($D$4:$E$26=IF(REGEXMATCH($A11, CONCATENATE(""\b"",$A11,""\b"")"&amp;"), $A11, """")) "),11.0)</f>
        <v>11</v>
      </c>
      <c r="C11" s="18">
        <f t="shared" si="1"/>
        <v>0.4479166667</v>
      </c>
      <c r="D11" s="19" t="str">
        <f t="array" ref="D11">INDEX(STATISK_KLASSER,RANDBETWEEN(1,COUNTA(STATISK_KLASSER)))</f>
        <v>3E</v>
      </c>
      <c r="E11" s="19" t="str">
        <f t="array" ref="E11">INDEX(STATISK_KLASSER,RANDBETWEEN(1,COUNTA(STATISK_KLASSER)))</f>
        <v>1D</v>
      </c>
      <c r="F11" s="20" t="str">
        <f t="array" ref="F11">INDEX(DOMARE_FOTBOLL, RANDBETWEEN(1, SUMPRODUCT(LEN(TRIM(DOMARE_FOTBOLL))&gt;0)), 1)</f>
        <v>Hugo Wass 3D</v>
      </c>
      <c r="G11" s="18">
        <f t="shared" si="2"/>
        <v>0.4479166667</v>
      </c>
      <c r="H11" s="19" t="str">
        <f t="array" ref="H11">INDEX(STATISK_KLASSER,RANDBETWEEN(1,COUNTA(STATISK_KLASSER)))</f>
        <v>1AB</v>
      </c>
      <c r="I11" s="19" t="str">
        <f t="array" ref="I11">INDEX(STATISK_KLASSER,RANDBETWEEN(1,COUNTA(STATISK_KLASSER)))</f>
        <v>1D</v>
      </c>
      <c r="J11" s="20" t="str">
        <f t="array" ref="J11">INDEX(DOMARE_INNEBANDY, RANDBETWEEN(1, SUMPRODUCT(LEN(TRIM(DOMARE_INNEBANDY))&gt;0)), 1)</f>
        <v>Vilhelm 2F</v>
      </c>
      <c r="K11" s="18">
        <f t="shared" si="3"/>
        <v>0.4479166667</v>
      </c>
      <c r="L11" s="23" t="str">
        <f t="array" ref="L11">INDEX(STATISK_KLASSER,RANDBETWEEN(1,COUNTA(STATISK_KLASSER)))</f>
        <v>PERS</v>
      </c>
      <c r="M11" s="23" t="str">
        <f t="array" ref="M11">INDEX(STATISK_KLASSER,RANDBETWEEN(1,COUNTA(STATISK_KLASSER)))</f>
        <v>TE4</v>
      </c>
      <c r="N11" s="20" t="str">
        <f t="array" ref="N11">INDEX(DOMARE_SPOKBOLL, RANDBETWEEN(1, SUMPRODUCT(LEN(TRIM(DOMARE_SPOKBOLL))&gt;0)), 1)</f>
        <v>Basketkorg 2AB</v>
      </c>
    </row>
    <row r="12">
      <c r="A12" s="26" t="s">
        <v>40</v>
      </c>
      <c r="B12" s="27">
        <f>IFERROR(__xludf.DUMMYFUNCTION("SUMPRODUCT($L$4:$M$26=IF(REGEXMATCH($A12, CONCATENATE(""\b"",$A12,""\b"")), $A12, """")) + SUMPRODUCT($H$4:$I$26=IF(REGEXMATCH($A12, CONCATENATE(""\b"",$A12,""\b"")), $A12, """")) + SUMPRODUCT($D$4:$E$26=IF(REGEXMATCH($A12, CONCATENATE(""\b"",$A12,""\b"")"&amp;"), $A12, """")) "),7.0)</f>
        <v>7</v>
      </c>
      <c r="C12" s="18">
        <f t="shared" si="1"/>
        <v>0.4583333333</v>
      </c>
      <c r="D12" s="19" t="str">
        <f t="array" ref="D12">INDEX(STATISK_KLASSER,RANDBETWEEN(1,COUNTA(STATISK_KLASSER)))</f>
        <v>3C</v>
      </c>
      <c r="E12" s="19" t="str">
        <f t="array" ref="E12">INDEX(STATISK_KLASSER,RANDBETWEEN(1,COUNTA(STATISK_KLASSER)))</f>
        <v>1E</v>
      </c>
      <c r="F12" s="20" t="str">
        <f t="array" ref="F12">INDEX(DOMARE_FOTBOLL, RANDBETWEEN(1, SUMPRODUCT(LEN(TRIM(DOMARE_FOTBOLL))&gt;0)), 1)</f>
        <v>Hugo Wass 3D</v>
      </c>
      <c r="G12" s="18">
        <f t="shared" si="2"/>
        <v>0.4583333333</v>
      </c>
      <c r="H12" s="19" t="str">
        <f t="array" ref="H12">INDEX(STATISK_KLASSER,RANDBETWEEN(1,COUNTA(STATISK_KLASSER)))</f>
        <v>3F</v>
      </c>
      <c r="I12" s="19" t="str">
        <f t="array" ref="I12">INDEX(STATISK_KLASSER,RANDBETWEEN(1,COUNTA(STATISK_KLASSER)))</f>
        <v>PERS</v>
      </c>
      <c r="J12" s="20" t="str">
        <f t="array" ref="J12">INDEX(DOMARE_INNEBANDY, RANDBETWEEN(1, SUMPRODUCT(LEN(TRIM(DOMARE_INNEBANDY))&gt;0)), 1)</f>
        <v>Fredrik  PERS</v>
      </c>
      <c r="K12" s="18">
        <f t="shared" si="3"/>
        <v>0.4583333333</v>
      </c>
      <c r="L12" s="23" t="str">
        <f t="array" ref="L12">INDEX(STATISK_KLASSER,RANDBETWEEN(1,COUNTA(STATISK_KLASSER)))</f>
        <v>2C</v>
      </c>
      <c r="M12" s="23" t="str">
        <f t="array" ref="M12">INDEX(STATISK_KLASSER,RANDBETWEEN(1,COUNTA(STATISK_KLASSER)))</f>
        <v>2D</v>
      </c>
      <c r="N12" s="20" t="str">
        <f t="array" ref="N12">INDEX(DOMARE_SPOKBOLL, RANDBETWEEN(1, SUMPRODUCT(LEN(TRIM(DOMARE_SPOKBOLL))&gt;0)), 1)</f>
        <v>Basketkorg 2AB</v>
      </c>
    </row>
    <row r="13">
      <c r="A13" s="24" t="s">
        <v>8</v>
      </c>
      <c r="B13" s="25">
        <f>IFERROR(__xludf.DUMMYFUNCTION("SUMPRODUCT($L$4:$M$26=IF(REGEXMATCH($A13, CONCATENATE(""\b"",$A13,""\b"")), $A13, """")) + SUMPRODUCT($H$4:$I$26=IF(REGEXMATCH($A13, CONCATENATE(""\b"",$A13,""\b"")), $A13, """")) + SUMPRODUCT($D$4:$E$26=IF(REGEXMATCH($A13, CONCATENATE(""\b"",$A13,""\b"")"&amp;"), $A13, """")) "),4.0)</f>
        <v>4</v>
      </c>
      <c r="C13" s="18">
        <f t="shared" si="1"/>
        <v>0.46875</v>
      </c>
      <c r="D13" s="19" t="str">
        <f t="array" ref="D13">INDEX(STATISK_KLASSER,RANDBETWEEN(1,COUNTA(STATISK_KLASSER)))</f>
        <v>3AB</v>
      </c>
      <c r="E13" s="19" t="str">
        <f t="array" ref="E13">INDEX(STATISK_KLASSER,RANDBETWEEN(1,COUNTA(STATISK_KLASSER)))</f>
        <v>2C</v>
      </c>
      <c r="F13" s="20" t="str">
        <f t="array" ref="F13">INDEX(DOMARE_FOTBOLL, RANDBETWEEN(1, SUMPRODUCT(LEN(TRIM(DOMARE_FOTBOLL))&gt;0)), 1)</f>
        <v>Hugo Wass 3D</v>
      </c>
      <c r="G13" s="18">
        <f t="shared" si="2"/>
        <v>0.46875</v>
      </c>
      <c r="H13" s="19" t="str">
        <f t="array" ref="H13">INDEX(STATISK_KLASSER,RANDBETWEEN(1,COUNTA(STATISK_KLASSER)))</f>
        <v>1D</v>
      </c>
      <c r="I13" s="19" t="str">
        <f t="array" ref="I13">INDEX(STATISK_KLASSER,RANDBETWEEN(1,COUNTA(STATISK_KLASSER)))</f>
        <v>2D</v>
      </c>
      <c r="J13" s="20" t="str">
        <f t="array" ref="J13">INDEX(DOMARE_INNEBANDY, RANDBETWEEN(1, SUMPRODUCT(LEN(TRIM(DOMARE_INNEBANDY))&gt;0)), 1)</f>
        <v>Vilhelm 2F</v>
      </c>
      <c r="K13" s="18">
        <f t="shared" si="3"/>
        <v>0.46875</v>
      </c>
      <c r="L13" s="30" t="str">
        <f t="array" ref="L13">INDEX(STATISK_KLASSER,RANDBETWEEN(1,COUNTA(STATISK_KLASSER)))</f>
        <v>PERS</v>
      </c>
      <c r="M13" s="23" t="str">
        <f t="array" ref="M13">INDEX(STATISK_KLASSER,RANDBETWEEN(1,COUNTA(STATISK_KLASSER)))</f>
        <v>3D</v>
      </c>
      <c r="N13" s="20" t="str">
        <f t="array" ref="N13">INDEX(DOMARE_SPOKBOLL, RANDBETWEEN(1, SUMPRODUCT(LEN(TRIM(DOMARE_SPOKBOLL))&gt;0)), 1)</f>
        <v>Kalle kula  TE4</v>
      </c>
    </row>
    <row r="14">
      <c r="A14" s="26" t="s">
        <v>41</v>
      </c>
      <c r="B14" s="27">
        <f>IFERROR(__xludf.DUMMYFUNCTION("SUMPRODUCT($L$4:$M$26=IF(REGEXMATCH($A14, CONCATENATE(""\b"",$A14,""\b"")), $A14, """")) + SUMPRODUCT($H$4:$I$26=IF(REGEXMATCH($A14, CONCATENATE(""\b"",$A14,""\b"")), $A14, """")) + SUMPRODUCT($D$4:$E$26=IF(REGEXMATCH($A14, CONCATENATE(""\b"",$A14,""\b"")"&amp;"), $A14, """")) "),7.0)</f>
        <v>7</v>
      </c>
      <c r="C14" s="18">
        <f t="shared" si="1"/>
        <v>0.4791666667</v>
      </c>
      <c r="D14" s="19" t="str">
        <f t="array" ref="D14">INDEX(STATISK_KLASSER,RANDBETWEEN(1,COUNTA(STATISK_KLASSER)))</f>
        <v>1F</v>
      </c>
      <c r="E14" s="19" t="str">
        <f t="array" ref="E14">INDEX(STATISK_KLASSER,RANDBETWEEN(1,COUNTA(STATISK_KLASSER)))</f>
        <v>2F</v>
      </c>
      <c r="F14" s="20" t="str">
        <f t="array" ref="F14">INDEX(DOMARE_FOTBOLL, RANDBETWEEN(1, SUMPRODUCT(LEN(TRIM(DOMARE_FOTBOLL))&gt;0)), 1)</f>
        <v>Linus Jansson 1F</v>
      </c>
      <c r="G14" s="18">
        <f t="shared" si="2"/>
        <v>0.4791666667</v>
      </c>
      <c r="H14" s="19" t="str">
        <f t="array" ref="H14">INDEX(STATISK_KLASSER,RANDBETWEEN(1,COUNTA(STATISK_KLASSER)))</f>
        <v>1C</v>
      </c>
      <c r="I14" s="19" t="str">
        <f t="array" ref="I14">INDEX(STATISK_KLASSER,RANDBETWEEN(1,COUNTA(STATISK_KLASSER)))</f>
        <v>1AB</v>
      </c>
      <c r="J14" s="20" t="str">
        <f t="array" ref="J14">INDEX(DOMARE_INNEBANDY, RANDBETWEEN(1, SUMPRODUCT(LEN(TRIM(DOMARE_INNEBANDY))&gt;0)), 1)</f>
        <v>Vilhelm 2F</v>
      </c>
      <c r="K14" s="18">
        <f t="shared" si="3"/>
        <v>0.4791666667</v>
      </c>
      <c r="L14" s="23" t="str">
        <f t="array" ref="L14">INDEX(STATISK_KLASSER,RANDBETWEEN(1,COUNTA(STATISK_KLASSER)))</f>
        <v>1AB</v>
      </c>
      <c r="M14" s="23" t="str">
        <f t="array" ref="M14">INDEX(STATISK_KLASSER,RANDBETWEEN(1,COUNTA(STATISK_KLASSER)))</f>
        <v>2E</v>
      </c>
      <c r="N14" s="20" t="str">
        <f t="array" ref="N14">INDEX(DOMARE_SPOKBOLL, RANDBETWEEN(1, SUMPRODUCT(LEN(TRIM(DOMARE_SPOKBOLL))&gt;0)), 1)</f>
        <v>Kalle kula  TE4</v>
      </c>
    </row>
    <row r="15">
      <c r="A15" s="24" t="s">
        <v>50</v>
      </c>
      <c r="B15" s="25">
        <f>IFERROR(__xludf.DUMMYFUNCTION("SUMPRODUCT($L$4:$M$26=IF(REGEXMATCH($A15, CONCATENATE(""\b"",$A15,""\b"")), $A15, """")) + SUMPRODUCT($H$4:$I$26=IF(REGEXMATCH($A15, CONCATENATE(""\b"",$A15,""\b"")), $A15, """")) + SUMPRODUCT($D$4:$E$26=IF(REGEXMATCH($A15, CONCATENATE(""\b"",$A15,""\b"")"&amp;"), $A15, """")) "),12.0)</f>
        <v>12</v>
      </c>
      <c r="C15" s="18">
        <f t="shared" si="1"/>
        <v>0.4895833333</v>
      </c>
      <c r="D15" s="19" t="str">
        <f t="array" ref="D15">INDEX(STATISK_KLASSER,RANDBETWEEN(1,COUNTA(STATISK_KLASSER)))</f>
        <v>3AB</v>
      </c>
      <c r="E15" s="19" t="str">
        <f t="array" ref="E15">INDEX(STATISK_KLASSER,RANDBETWEEN(1,COUNTA(STATISK_KLASSER)))</f>
        <v>3F</v>
      </c>
      <c r="F15" s="20" t="str">
        <f t="array" ref="F15">INDEX(DOMARE_FOTBOLL, RANDBETWEEN(1, SUMPRODUCT(LEN(TRIM(DOMARE_FOTBOLL))&gt;0)), 1)</f>
        <v>Linus Jansson 1F</v>
      </c>
      <c r="G15" s="18">
        <f t="shared" si="2"/>
        <v>0.4895833333</v>
      </c>
      <c r="H15" s="19" t="str">
        <f t="array" ref="H15">INDEX(STATISK_KLASSER,RANDBETWEEN(1,COUNTA(STATISK_KLASSER)))</f>
        <v>1AB</v>
      </c>
      <c r="I15" s="19" t="str">
        <f t="array" ref="I15">INDEX(STATISK_KLASSER,RANDBETWEEN(1,COUNTA(STATISK_KLASSER)))</f>
        <v>2E</v>
      </c>
      <c r="J15" s="20" t="str">
        <f t="array" ref="J15">INDEX(DOMARE_INNEBANDY, RANDBETWEEN(1, SUMPRODUCT(LEN(TRIM(DOMARE_INNEBANDY))&gt;0)), 1)</f>
        <v>Fredrik  PERS</v>
      </c>
      <c r="K15" s="18">
        <f t="shared" si="3"/>
        <v>0.4895833333</v>
      </c>
      <c r="L15" s="23" t="str">
        <f t="array" ref="L15">INDEX(STATISK_KLASSER,RANDBETWEEN(1,COUNTA(STATISK_KLASSER)))</f>
        <v>1C</v>
      </c>
      <c r="M15" s="23" t="str">
        <f t="array" ref="M15">INDEX(STATISK_KLASSER,RANDBETWEEN(1,COUNTA(STATISK_KLASSER)))</f>
        <v>2AB</v>
      </c>
      <c r="N15" s="20" t="str">
        <f t="array" ref="N15">INDEX(DOMARE_SPOKBOLL, RANDBETWEEN(1, SUMPRODUCT(LEN(TRIM(DOMARE_SPOKBOLL))&gt;0)), 1)</f>
        <v>Albin Mäntylä 2F</v>
      </c>
    </row>
    <row r="16">
      <c r="A16" s="26" t="s">
        <v>21</v>
      </c>
      <c r="B16" s="27">
        <f>IFERROR(__xludf.DUMMYFUNCTION("SUMPRODUCT($L$4:$M$26=IF(REGEXMATCH($A16, CONCATENATE(""\b"",$A16,""\b"")), $A16, """")) + SUMPRODUCT($H$4:$I$26=IF(REGEXMATCH($A16, CONCATENATE(""\b"",$A16,""\b"")), $A16, """")) + SUMPRODUCT($D$4:$E$26=IF(REGEXMATCH($A16, CONCATENATE(""\b"",$A16,""\b"")"&amp;"), $A16, """")) "),8.0)</f>
        <v>8</v>
      </c>
      <c r="C16" s="18">
        <f t="shared" si="1"/>
        <v>0.5</v>
      </c>
      <c r="D16" s="19" t="str">
        <f t="array" ref="D16">INDEX(STATISK_KLASSER,RANDBETWEEN(1,COUNTA(STATISK_KLASSER)))</f>
        <v>3C</v>
      </c>
      <c r="E16" s="19" t="str">
        <f t="array" ref="E16">INDEX(STATISK_KLASSER,RANDBETWEEN(1,COUNTA(STATISK_KLASSER)))</f>
        <v>3D</v>
      </c>
      <c r="F16" s="20" t="str">
        <f t="array" ref="F16">INDEX(DOMARE_FOTBOLL, RANDBETWEEN(1, SUMPRODUCT(LEN(TRIM(DOMARE_FOTBOLL))&gt;0)), 1)</f>
        <v>Hugo Wass 3D</v>
      </c>
      <c r="G16" s="18">
        <f t="shared" si="2"/>
        <v>0.5</v>
      </c>
      <c r="H16" s="19" t="str">
        <f t="array" ref="H16">INDEX(STATISK_KLASSER,RANDBETWEEN(1,COUNTA(STATISK_KLASSER)))</f>
        <v>3E</v>
      </c>
      <c r="I16" s="19" t="str">
        <f t="array" ref="I16">INDEX(STATISK_KLASSER,RANDBETWEEN(1,COUNTA(STATISK_KLASSER)))</f>
        <v>1F</v>
      </c>
      <c r="J16" s="20" t="str">
        <f t="array" ref="J16">INDEX(DOMARE_INNEBANDY, RANDBETWEEN(1, SUMPRODUCT(LEN(TRIM(DOMARE_INNEBANDY))&gt;0)), 1)</f>
        <v>Fredrik  PERS</v>
      </c>
      <c r="K16" s="18">
        <f t="shared" si="3"/>
        <v>0.5</v>
      </c>
      <c r="L16" s="23" t="str">
        <f t="array" ref="L16">INDEX(STATISK_KLASSER,RANDBETWEEN(1,COUNTA(STATISK_KLASSER)))</f>
        <v>1D</v>
      </c>
      <c r="M16" s="23" t="str">
        <f t="array" ref="M16">INDEX(STATISK_KLASSER,RANDBETWEEN(1,COUNTA(STATISK_KLASSER)))</f>
        <v>1D</v>
      </c>
      <c r="N16" s="20" t="str">
        <f t="array" ref="N16">INDEX(DOMARE_SPOKBOLL, RANDBETWEEN(1, SUMPRODUCT(LEN(TRIM(DOMARE_SPOKBOLL))&gt;0)), 1)</f>
        <v>Kalle kula  TE4</v>
      </c>
    </row>
    <row r="17">
      <c r="A17" s="24" t="s">
        <v>51</v>
      </c>
      <c r="B17" s="25">
        <f>IFERROR(__xludf.DUMMYFUNCTION("SUMPRODUCT($L$4:$M$26=IF(REGEXMATCH($A17, CONCATENATE(""\b"",$A17,""\b"")), $A17, """")) + SUMPRODUCT($H$4:$I$26=IF(REGEXMATCH($A17, CONCATENATE(""\b"",$A17,""\b"")), $A17, """")) + SUMPRODUCT($D$4:$E$26=IF(REGEXMATCH($A17, CONCATENATE(""\b"",$A17,""\b"")"&amp;"), $A17, """")) "),7.0)</f>
        <v>7</v>
      </c>
      <c r="C17" s="18">
        <f t="shared" si="1"/>
        <v>0.5104166667</v>
      </c>
      <c r="D17" s="19" t="str">
        <f t="array" ref="D17">INDEX(STATISK_KLASSER,RANDBETWEEN(1,COUNTA(STATISK_KLASSER)))</f>
        <v>2F</v>
      </c>
      <c r="E17" s="19" t="str">
        <f t="array" ref="E17">INDEX(STATISK_KLASSER,RANDBETWEEN(1,COUNTA(STATISK_KLASSER)))</f>
        <v>1AB</v>
      </c>
      <c r="F17" s="20" t="str">
        <f t="array" ref="F17">INDEX(DOMARE_FOTBOLL, RANDBETWEEN(1, SUMPRODUCT(LEN(TRIM(DOMARE_FOTBOLL))&gt;0)), 1)</f>
        <v>Hugo Wass 3D</v>
      </c>
      <c r="G17" s="18">
        <f t="shared" si="2"/>
        <v>0.5104166667</v>
      </c>
      <c r="H17" s="19" t="str">
        <f t="array" ref="H17">INDEX(STATISK_KLASSER,RANDBETWEEN(1,COUNTA(STATISK_KLASSER)))</f>
        <v>1C</v>
      </c>
      <c r="I17" s="19" t="str">
        <f t="array" ref="I17">INDEX(STATISK_KLASSER,RANDBETWEEN(1,COUNTA(STATISK_KLASSER)))</f>
        <v>3C</v>
      </c>
      <c r="J17" s="20" t="str">
        <f t="array" ref="J17">INDEX(DOMARE_INNEBANDY, RANDBETWEEN(1, SUMPRODUCT(LEN(TRIM(DOMARE_INNEBANDY))&gt;0)), 1)</f>
        <v>Fredrik  PERS</v>
      </c>
      <c r="K17" s="18">
        <f t="shared" si="3"/>
        <v>0.5104166667</v>
      </c>
      <c r="L17" s="23" t="str">
        <f t="array" ref="L17">INDEX(STATISK_KLASSER,RANDBETWEEN(1,COUNTA(STATISK_KLASSER)))</f>
        <v>1F</v>
      </c>
      <c r="M17" s="30" t="str">
        <f t="array" ref="M17">INDEX(STATISK_KLASSER,RANDBETWEEN(1,COUNTA(STATISK_KLASSER)))</f>
        <v>3D</v>
      </c>
      <c r="N17" s="20" t="str">
        <f t="array" ref="N17">INDEX(DOMARE_SPOKBOLL, RANDBETWEEN(1, SUMPRODUCT(LEN(TRIM(DOMARE_SPOKBOLL))&gt;0)), 1)</f>
        <v>Basketkorg 2AB</v>
      </c>
    </row>
    <row r="18">
      <c r="A18" s="26" t="s">
        <v>52</v>
      </c>
      <c r="B18" s="27">
        <f>IFERROR(__xludf.DUMMYFUNCTION("SUMPRODUCT($L$4:$M$26=IF(REGEXMATCH($A18, CONCATENATE(""\b"",$A18,""\b"")), $A18, """")) + SUMPRODUCT($H$4:$I$26=IF(REGEXMATCH($A18, CONCATENATE(""\b"",$A18,""\b"")), $A18, """")) + SUMPRODUCT($D$4:$E$26=IF(REGEXMATCH($A18, CONCATENATE(""\b"",$A18,""\b"")"&amp;"), $A18, """")) "),6.0)</f>
        <v>6</v>
      </c>
      <c r="C18" s="18">
        <f t="shared" si="1"/>
        <v>0.5208333333</v>
      </c>
      <c r="D18" s="19" t="str">
        <f t="array" ref="D18">INDEX(STATISK_KLASSER,RANDBETWEEN(1,COUNTA(STATISK_KLASSER)))</f>
        <v>PERS</v>
      </c>
      <c r="E18" s="19" t="str">
        <f t="array" ref="E18">INDEX(STATISK_KLASSER,RANDBETWEEN(1,COUNTA(STATISK_KLASSER)))</f>
        <v>3E</v>
      </c>
      <c r="F18" s="20" t="str">
        <f t="array" ref="F18">INDEX(DOMARE_FOTBOLL, RANDBETWEEN(1, SUMPRODUCT(LEN(TRIM(DOMARE_FOTBOLL))&gt;0)), 1)</f>
        <v>Hugo Wass 3D</v>
      </c>
      <c r="G18" s="18">
        <f t="shared" si="2"/>
        <v>0.5208333333</v>
      </c>
      <c r="H18" s="19" t="str">
        <f t="array" ref="H18">INDEX(STATISK_KLASSER,RANDBETWEEN(1,COUNTA(STATISK_KLASSER)))</f>
        <v>TE4</v>
      </c>
      <c r="I18" s="19" t="str">
        <f t="array" ref="I18">INDEX(STATISK_KLASSER,RANDBETWEEN(1,COUNTA(STATISK_KLASSER)))</f>
        <v>1F</v>
      </c>
      <c r="J18" s="20" t="str">
        <f t="array" ref="J18">INDEX(DOMARE_INNEBANDY, RANDBETWEEN(1, SUMPRODUCT(LEN(TRIM(DOMARE_INNEBANDY))&gt;0)), 1)</f>
        <v>Fredrik  PERS</v>
      </c>
      <c r="K18" s="18">
        <f t="shared" si="3"/>
        <v>0.5208333333</v>
      </c>
      <c r="L18" s="23" t="str">
        <f t="array" ref="L18">INDEX(STATISK_KLASSER,RANDBETWEEN(1,COUNTA(STATISK_KLASSER)))</f>
        <v>2D</v>
      </c>
      <c r="M18" s="23" t="str">
        <f t="array" ref="M18">INDEX(STATISK_KLASSER,RANDBETWEEN(1,COUNTA(STATISK_KLASSER)))</f>
        <v>PERS</v>
      </c>
      <c r="N18" s="20" t="str">
        <f t="array" ref="N18">INDEX(DOMARE_SPOKBOLL, RANDBETWEEN(1, SUMPRODUCT(LEN(TRIM(DOMARE_SPOKBOLL))&gt;0)), 1)</f>
        <v>Kalle kula  TE4</v>
      </c>
    </row>
    <row r="19">
      <c r="A19" s="24" t="s">
        <v>23</v>
      </c>
      <c r="B19" s="25">
        <f>IFERROR(__xludf.DUMMYFUNCTION("SUMPRODUCT($L$4:$M$26=IF(REGEXMATCH($A19, CONCATENATE(""\b"",$A19,""\b"")), $A19, """")) + SUMPRODUCT($H$4:$I$26=IF(REGEXMATCH($A19, CONCATENATE(""\b"",$A19,""\b"")), $A19, """")) + SUMPRODUCT($D$4:$E$26=IF(REGEXMATCH($A19, CONCATENATE(""\b"",$A19,""\b"")"&amp;"), $A19, """")) "),11.0)</f>
        <v>11</v>
      </c>
      <c r="C19" s="18">
        <f t="shared" si="1"/>
        <v>0.53125</v>
      </c>
      <c r="D19" s="19" t="str">
        <f t="array" ref="D19">INDEX(STATISK_KLASSER,RANDBETWEEN(1,COUNTA(STATISK_KLASSER)))</f>
        <v>3C</v>
      </c>
      <c r="E19" s="19" t="str">
        <f t="array" ref="E19">INDEX(STATISK_KLASSER,RANDBETWEEN(1,COUNTA(STATISK_KLASSER)))</f>
        <v>1F</v>
      </c>
      <c r="F19" s="20" t="str">
        <f t="array" ref="F19">INDEX(DOMARE_FOTBOLL, RANDBETWEEN(1, SUMPRODUCT(LEN(TRIM(DOMARE_FOTBOLL))&gt;0)), 1)</f>
        <v>Linus Jansson 1F</v>
      </c>
      <c r="G19" s="18">
        <f t="shared" si="2"/>
        <v>0.53125</v>
      </c>
      <c r="H19" s="19" t="str">
        <f t="array" ref="H19">INDEX(STATISK_KLASSER,RANDBETWEEN(1,COUNTA(STATISK_KLASSER)))</f>
        <v>1C</v>
      </c>
      <c r="I19" s="19" t="str">
        <f t="array" ref="I19">INDEX(STATISK_KLASSER,RANDBETWEEN(1,COUNTA(STATISK_KLASSER)))</f>
        <v>2AB</v>
      </c>
      <c r="J19" s="20" t="str">
        <f t="array" ref="J19">INDEX(DOMARE_INNEBANDY, RANDBETWEEN(1, SUMPRODUCT(LEN(TRIM(DOMARE_INNEBANDY))&gt;0)), 1)</f>
        <v>Fredrik  PERS</v>
      </c>
      <c r="K19" s="18">
        <f t="shared" si="3"/>
        <v>0.53125</v>
      </c>
      <c r="L19" s="23" t="str">
        <f t="array" ref="L19">INDEX(STATISK_KLASSER,RANDBETWEEN(1,COUNTA(STATISK_KLASSER)))</f>
        <v>3E</v>
      </c>
      <c r="M19" s="23" t="str">
        <f t="array" ref="M19">INDEX(STATISK_KLASSER,RANDBETWEEN(1,COUNTA(STATISK_KLASSER)))</f>
        <v>1C</v>
      </c>
      <c r="N19" s="20" t="str">
        <f t="array" ref="N19">INDEX(DOMARE_SPOKBOLL, RANDBETWEEN(1, SUMPRODUCT(LEN(TRIM(DOMARE_SPOKBOLL))&gt;0)), 1)</f>
        <v>Albin Mäntylä 2F</v>
      </c>
    </row>
    <row r="20">
      <c r="A20" s="31" t="s">
        <v>30</v>
      </c>
      <c r="B20" s="32">
        <f>IFERROR(__xludf.DUMMYFUNCTION("SUMPRODUCT($L$4:$M$26=IF(REGEXMATCH($A20, CONCATENATE(""\b"",$A20,""\b"")), $A20, """")) + SUMPRODUCT($H$4:$I$26=IF(REGEXMATCH($A20, CONCATENATE(""\b"",$A20,""\b"")), $A20, """")) + SUMPRODUCT($D$4:$E$26=IF(REGEXMATCH($A20, CONCATENATE(""\b"",$A20,""\b"")"&amp;"), $A20, """")) "),8.0)</f>
        <v>8</v>
      </c>
      <c r="C20" s="18">
        <f t="shared" si="1"/>
        <v>0.5416666667</v>
      </c>
      <c r="D20" s="19" t="str">
        <f t="array" ref="D20">INDEX(STATISK_KLASSER,RANDBETWEEN(1,COUNTA(STATISK_KLASSER)))</f>
        <v>1AB</v>
      </c>
      <c r="E20" s="19" t="str">
        <f t="array" ref="E20">INDEX(STATISK_KLASSER,RANDBETWEEN(1,COUNTA(STATISK_KLASSER)))</f>
        <v>2D</v>
      </c>
      <c r="F20" s="20" t="str">
        <f t="array" ref="F20">INDEX(DOMARE_FOTBOLL, RANDBETWEEN(1, SUMPRODUCT(LEN(TRIM(DOMARE_FOTBOLL))&gt;0)), 1)</f>
        <v>Linus Jansson 1F</v>
      </c>
      <c r="G20" s="18">
        <f t="shared" si="2"/>
        <v>0.5416666667</v>
      </c>
      <c r="H20" s="19" t="str">
        <f t="array" ref="H20">INDEX(STATISK_KLASSER,RANDBETWEEN(1,COUNTA(STATISK_KLASSER)))</f>
        <v>1F</v>
      </c>
      <c r="I20" s="19" t="str">
        <f t="array" ref="I20">INDEX(STATISK_KLASSER,RANDBETWEEN(1,COUNTA(STATISK_KLASSER)))</f>
        <v>1D</v>
      </c>
      <c r="J20" s="20" t="str">
        <f t="array" ref="J20">INDEX(DOMARE_INNEBANDY, RANDBETWEEN(1, SUMPRODUCT(LEN(TRIM(DOMARE_INNEBANDY))&gt;0)), 1)</f>
        <v>Erik Hedlund 1AB</v>
      </c>
      <c r="K20" s="18">
        <f t="shared" si="3"/>
        <v>0.5416666667</v>
      </c>
      <c r="L20" s="23" t="str">
        <f t="array" ref="L20">INDEX(STATISK_KLASSER,RANDBETWEEN(1,COUNTA(STATISK_KLASSER)))</f>
        <v>3F</v>
      </c>
      <c r="M20" s="23" t="str">
        <f t="array" ref="M20">INDEX(STATISK_KLASSER,RANDBETWEEN(1,COUNTA(STATISK_KLASSER)))</f>
        <v>1C</v>
      </c>
      <c r="N20" s="20" t="str">
        <f t="array" ref="N20">INDEX(DOMARE_SPOKBOLL, RANDBETWEEN(1, SUMPRODUCT(LEN(TRIM(DOMARE_SPOKBOLL))&gt;0)), 1)</f>
        <v>Basketkorg 2AB</v>
      </c>
    </row>
    <row r="21">
      <c r="A21" s="33" t="s">
        <v>53</v>
      </c>
      <c r="B21" s="34">
        <f>SUMPRODUCT(B4:B20) / count(B4:B20)</f>
        <v>8.058823529</v>
      </c>
      <c r="C21" s="21">
        <f t="shared" si="1"/>
        <v>0.5520833333</v>
      </c>
      <c r="D21" s="19" t="str">
        <f t="array" ref="D21">INDEX(STATISK_KLASSER,RANDBETWEEN(1,COUNTA(STATISK_KLASSER)))</f>
        <v>3C</v>
      </c>
      <c r="E21" s="19" t="str">
        <f t="array" ref="E21">INDEX(STATISK_KLASSER,RANDBETWEEN(1,COUNTA(STATISK_KLASSER)))</f>
        <v>3C</v>
      </c>
      <c r="F21" s="20" t="str">
        <f t="array" ref="F21">INDEX(DOMARE_FOTBOLL, RANDBETWEEN(1, SUMPRODUCT(LEN(TRIM(DOMARE_FOTBOLL))&gt;0)), 1)</f>
        <v>Linus Jansson 1F</v>
      </c>
      <c r="G21" s="18">
        <f t="shared" si="2"/>
        <v>0.5520833333</v>
      </c>
      <c r="H21" s="19" t="str">
        <f t="array" ref="H21">INDEX(STATISK_KLASSER,RANDBETWEEN(1,COUNTA(STATISK_KLASSER)))</f>
        <v>3C</v>
      </c>
      <c r="I21" s="19" t="str">
        <f t="array" ref="I21">INDEX(STATISK_KLASSER,RANDBETWEEN(1,COUNTA(STATISK_KLASSER)))</f>
        <v>3C</v>
      </c>
      <c r="J21" s="20" t="str">
        <f t="array" ref="J21">INDEX(DOMARE_INNEBANDY, RANDBETWEEN(1, SUMPRODUCT(LEN(TRIM(DOMARE_INNEBANDY))&gt;0)), 1)</f>
        <v>Vilhelm 2F</v>
      </c>
      <c r="K21" s="18">
        <f t="shared" si="3"/>
        <v>0.5520833333</v>
      </c>
      <c r="L21" s="23" t="str">
        <f t="array" ref="L21">INDEX(STATISK_KLASSER,RANDBETWEEN(1,COUNTA(STATISK_KLASSER)))</f>
        <v>1AB</v>
      </c>
      <c r="M21" s="23" t="str">
        <f t="array" ref="M21">INDEX(STATISK_KLASSER,RANDBETWEEN(1,COUNTA(STATISK_KLASSER)))</f>
        <v>1C</v>
      </c>
      <c r="N21" s="20" t="str">
        <f t="array" ref="N21">INDEX(DOMARE_SPOKBOLL, RANDBETWEEN(1, SUMPRODUCT(LEN(TRIM(DOMARE_SPOKBOLL))&gt;0)), 1)</f>
        <v>Kalle kula  TE4</v>
      </c>
    </row>
    <row r="22">
      <c r="A22" s="35" t="s">
        <v>54</v>
      </c>
      <c r="B22" s="36">
        <v>0.35</v>
      </c>
      <c r="C22" s="21">
        <f t="shared" si="1"/>
        <v>0.5625</v>
      </c>
      <c r="D22" s="19" t="str">
        <f t="array" ref="D22">INDEX(STATISK_KLASSER,RANDBETWEEN(1,COUNTA(STATISK_KLASSER)))</f>
        <v>1F</v>
      </c>
      <c r="E22" s="19" t="str">
        <f t="array" ref="E22">INDEX(STATISK_KLASSER,RANDBETWEEN(1,COUNTA(STATISK_KLASSER)))</f>
        <v>1AB</v>
      </c>
      <c r="F22" s="20" t="str">
        <f t="array" ref="F22">INDEX(DOMARE_FOTBOLL, RANDBETWEEN(1, SUMPRODUCT(LEN(TRIM(DOMARE_FOTBOLL))&gt;0)), 1)</f>
        <v>Linus Jansson 1F</v>
      </c>
      <c r="G22" s="18">
        <f t="shared" si="2"/>
        <v>0.5625</v>
      </c>
      <c r="H22" s="19" t="str">
        <f t="array" ref="H22">INDEX(STATISK_KLASSER,RANDBETWEEN(1,COUNTA(STATISK_KLASSER)))</f>
        <v>1C</v>
      </c>
      <c r="I22" s="19" t="str">
        <f t="array" ref="I22">INDEX(STATISK_KLASSER,RANDBETWEEN(1,COUNTA(STATISK_KLASSER)))</f>
        <v>3AB</v>
      </c>
      <c r="J22" s="20" t="str">
        <f t="array" ref="J22">INDEX(DOMARE_INNEBANDY, RANDBETWEEN(1, SUMPRODUCT(LEN(TRIM(DOMARE_INNEBANDY))&gt;0)), 1)</f>
        <v>Fredrik  PERS</v>
      </c>
      <c r="K22" s="18">
        <f t="shared" si="3"/>
        <v>0.5625</v>
      </c>
      <c r="L22" s="23" t="str">
        <f t="array" ref="L22">INDEX(STATISK_KLASSER,RANDBETWEEN(1,COUNTA(STATISK_KLASSER)))</f>
        <v>3D</v>
      </c>
      <c r="M22" s="23" t="str">
        <f t="array" ref="M22">INDEX(STATISK_KLASSER,RANDBETWEEN(1,COUNTA(STATISK_KLASSER)))</f>
        <v>2D</v>
      </c>
      <c r="N22" s="20" t="str">
        <f t="array" ref="N22">INDEX(DOMARE_SPOKBOLL, RANDBETWEEN(1, SUMPRODUCT(LEN(TRIM(DOMARE_SPOKBOLL))&gt;0)), 1)</f>
        <v>Albin Mäntylä 2F</v>
      </c>
    </row>
    <row r="23">
      <c r="C23" s="21">
        <f t="shared" si="1"/>
        <v>0.5729166667</v>
      </c>
      <c r="D23" s="19" t="str">
        <f t="array" ref="D23">INDEX(STATISK_KLASSER,RANDBETWEEN(1,COUNTA(STATISK_KLASSER)))</f>
        <v>2E</v>
      </c>
      <c r="E23" s="19" t="str">
        <f t="array" ref="E23">INDEX(STATISK_KLASSER,RANDBETWEEN(1,COUNTA(STATISK_KLASSER)))</f>
        <v>TE4</v>
      </c>
      <c r="F23" s="20" t="str">
        <f t="array" ref="F23">INDEX(DOMARE_FOTBOLL, RANDBETWEEN(1, SUMPRODUCT(LEN(TRIM(DOMARE_FOTBOLL))&gt;0)), 1)</f>
        <v>Hugo Wass 3D</v>
      </c>
      <c r="G23" s="18">
        <f t="shared" si="2"/>
        <v>0.5729166667</v>
      </c>
      <c r="H23" s="19" t="str">
        <f t="array" ref="H23">INDEX(STATISK_KLASSER,RANDBETWEEN(1,COUNTA(STATISK_KLASSER)))</f>
        <v>1C</v>
      </c>
      <c r="I23" s="19" t="str">
        <f t="array" ref="I23">INDEX(STATISK_KLASSER,RANDBETWEEN(1,COUNTA(STATISK_KLASSER)))</f>
        <v>2D</v>
      </c>
      <c r="J23" s="20" t="str">
        <f t="array" ref="J23">INDEX(DOMARE_INNEBANDY, RANDBETWEEN(1, SUMPRODUCT(LEN(TRIM(DOMARE_INNEBANDY))&gt;0)), 1)</f>
        <v>Fredrik  PERS</v>
      </c>
      <c r="K23" s="18">
        <f t="shared" si="3"/>
        <v>0.5729166667</v>
      </c>
      <c r="L23" s="23" t="str">
        <f t="array" ref="L23">INDEX(STATISK_KLASSER,RANDBETWEEN(1,COUNTA(STATISK_KLASSER)))</f>
        <v>2F</v>
      </c>
      <c r="M23" s="23" t="str">
        <f t="array" ref="M23">INDEX(STATISK_KLASSER,RANDBETWEEN(1,COUNTA(STATISK_KLASSER)))</f>
        <v>3D</v>
      </c>
      <c r="N23" s="20" t="str">
        <f t="array" ref="N23">INDEX(DOMARE_SPOKBOLL, RANDBETWEEN(1, SUMPRODUCT(LEN(TRIM(DOMARE_SPOKBOLL))&gt;0)), 1)</f>
        <v>Kalle kula  TE4</v>
      </c>
    </row>
    <row r="24">
      <c r="C24" s="21">
        <f t="shared" si="1"/>
        <v>0.5833333333</v>
      </c>
      <c r="D24" s="19" t="str">
        <f t="array" ref="D24">INDEX(STATISK_KLASSER,RANDBETWEEN(1,COUNTA(STATISK_KLASSER)))</f>
        <v>1F</v>
      </c>
      <c r="E24" s="19" t="str">
        <f t="array" ref="E24">INDEX(STATISK_KLASSER,RANDBETWEEN(1,COUNTA(STATISK_KLASSER)))</f>
        <v>2D</v>
      </c>
      <c r="F24" s="20" t="str">
        <f t="array" ref="F24">INDEX(DOMARE_FOTBOLL, RANDBETWEEN(1, SUMPRODUCT(LEN(TRIM(DOMARE_FOTBOLL))&gt;0)), 1)</f>
        <v>Linus Jansson 1F</v>
      </c>
      <c r="G24" s="18">
        <f t="shared" si="2"/>
        <v>0.5833333333</v>
      </c>
      <c r="H24" s="19" t="str">
        <f t="array" ref="H24">INDEX(STATISK_KLASSER,RANDBETWEEN(1,COUNTA(STATISK_KLASSER)))</f>
        <v>2C</v>
      </c>
      <c r="I24" s="19" t="str">
        <f t="array" ref="I24">INDEX(STATISK_KLASSER,RANDBETWEEN(1,COUNTA(STATISK_KLASSER)))</f>
        <v>3C</v>
      </c>
      <c r="J24" s="20" t="str">
        <f t="array" ref="J24">INDEX(DOMARE_INNEBANDY, RANDBETWEEN(1, SUMPRODUCT(LEN(TRIM(DOMARE_INNEBANDY))&gt;0)), 1)</f>
        <v>Erik Hedlund 1AB</v>
      </c>
      <c r="K24" s="18">
        <f t="shared" si="3"/>
        <v>0.5833333333</v>
      </c>
      <c r="L24" s="23" t="str">
        <f t="array" ref="L24">INDEX(STATISK_KLASSER,RANDBETWEEN(1,COUNTA(STATISK_KLASSER)))</f>
        <v>1AB</v>
      </c>
      <c r="M24" s="23" t="str">
        <f t="array" ref="M24">INDEX(STATISK_KLASSER,RANDBETWEEN(1,COUNTA(STATISK_KLASSER)))</f>
        <v>2E</v>
      </c>
      <c r="N24" s="20" t="str">
        <f t="array" ref="N24">INDEX(DOMARE_SPOKBOLL, RANDBETWEEN(1, SUMPRODUCT(LEN(TRIM(DOMARE_SPOKBOLL))&gt;0)), 1)</f>
        <v>Albin Mäntylä 2F</v>
      </c>
    </row>
    <row r="25">
      <c r="B25" s="37"/>
      <c r="C25" s="21">
        <f t="shared" si="1"/>
        <v>0.59375</v>
      </c>
      <c r="D25" s="19" t="str">
        <f t="array" ref="D25">INDEX(STATISK_KLASSER,RANDBETWEEN(1,COUNTA(STATISK_KLASSER)))</f>
        <v>1D</v>
      </c>
      <c r="E25" s="19" t="str">
        <f t="array" ref="E25">INDEX(STATISK_KLASSER,RANDBETWEEN(1,COUNTA(STATISK_KLASSER)))</f>
        <v>3AB</v>
      </c>
      <c r="F25" s="20" t="str">
        <f t="array" ref="F25">INDEX(DOMARE_FOTBOLL, RANDBETWEEN(1, SUMPRODUCT(LEN(TRIM(DOMARE_FOTBOLL))&gt;0)), 1)</f>
        <v>Hugo Wass 3D</v>
      </c>
      <c r="G25" s="18">
        <f t="shared" si="2"/>
        <v>0.59375</v>
      </c>
      <c r="H25" s="19" t="str">
        <f t="array" ref="H25">INDEX(STATISK_KLASSER,RANDBETWEEN(1,COUNTA(STATISK_KLASSER)))</f>
        <v>TE4</v>
      </c>
      <c r="I25" s="19" t="str">
        <f t="array" ref="I25">INDEX(STATISK_KLASSER,RANDBETWEEN(1,COUNTA(STATISK_KLASSER)))</f>
        <v>1C</v>
      </c>
      <c r="J25" s="20" t="str">
        <f t="array" ref="J25">INDEX(DOMARE_INNEBANDY, RANDBETWEEN(1, SUMPRODUCT(LEN(TRIM(DOMARE_INNEBANDY))&gt;0)), 1)</f>
        <v>Fredrik  PERS</v>
      </c>
      <c r="K25" s="18">
        <f t="shared" si="3"/>
        <v>0.59375</v>
      </c>
      <c r="L25" s="23" t="str">
        <f t="array" ref="L25">INDEX(STATISK_KLASSER,RANDBETWEEN(1,COUNTA(STATISK_KLASSER)))</f>
        <v>TE4</v>
      </c>
      <c r="M25" s="23" t="str">
        <f t="array" ref="M25">INDEX(STATISK_KLASSER,RANDBETWEEN(1,COUNTA(STATISK_KLASSER)))</f>
        <v>1D</v>
      </c>
      <c r="N25" s="20" t="str">
        <f t="array" ref="N25">INDEX(DOMARE_SPOKBOLL, RANDBETWEEN(1, SUMPRODUCT(LEN(TRIM(DOMARE_SPOKBOLL))&gt;0)), 1)</f>
        <v>Albin Mäntylä 2F</v>
      </c>
    </row>
    <row r="26">
      <c r="A26" s="37"/>
      <c r="C26" s="21">
        <f t="shared" si="1"/>
        <v>0.6041666667</v>
      </c>
      <c r="D26" s="19" t="str">
        <f t="array" ref="D26">INDEX(STATISK_KLASSER,RANDBETWEEN(1,COUNTA(STATISK_KLASSER)))</f>
        <v>1D</v>
      </c>
      <c r="E26" s="19" t="str">
        <f t="array" ref="E26">INDEX(STATISK_KLASSER,RANDBETWEEN(1,COUNTA(STATISK_KLASSER)))</f>
        <v>3F</v>
      </c>
      <c r="F26" s="20" t="str">
        <f t="array" ref="F26">INDEX(DOMARE_FOTBOLL, RANDBETWEEN(1, SUMPRODUCT(LEN(TRIM(DOMARE_FOTBOLL))&gt;0)), 1)</f>
        <v>Linus Jansson 1F</v>
      </c>
      <c r="G26" s="18">
        <f t="shared" si="2"/>
        <v>0.6041666667</v>
      </c>
      <c r="H26" s="19" t="str">
        <f t="array" ref="H26">INDEX(STATISK_KLASSER,RANDBETWEEN(1,COUNTA(STATISK_KLASSER)))</f>
        <v>3D</v>
      </c>
      <c r="I26" s="19" t="str">
        <f t="array" ref="I26">INDEX(STATISK_KLASSER,RANDBETWEEN(1,COUNTA(STATISK_KLASSER)))</f>
        <v>TE4</v>
      </c>
      <c r="J26" s="20" t="str">
        <f t="array" ref="J26">INDEX(DOMARE_INNEBANDY, RANDBETWEEN(1, SUMPRODUCT(LEN(TRIM(DOMARE_INNEBANDY))&gt;0)), 1)</f>
        <v>Fredrik  PERS</v>
      </c>
      <c r="K26" s="18">
        <f t="shared" si="3"/>
        <v>0.6041666667</v>
      </c>
      <c r="L26" s="23" t="str">
        <f t="array" ref="L26">INDEX(STATISK_KLASSER,RANDBETWEEN(1,COUNTA(STATISK_KLASSER)))</f>
        <v>2AB</v>
      </c>
      <c r="M26" s="23" t="str">
        <f t="array" ref="M26">INDEX(STATISK_KLASSER,RANDBETWEEN(1,COUNTA(STATISK_KLASSER)))</f>
        <v>2C</v>
      </c>
      <c r="N26" s="20" t="str">
        <f t="array" ref="N26">INDEX(DOMARE_SPOKBOLL, RANDBETWEEN(1, SUMPRODUCT(LEN(TRIM(DOMARE_SPOKBOLL))&gt;0)), 1)</f>
        <v>Kalle kula  TE4</v>
      </c>
    </row>
    <row r="27"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</sheetData>
  <mergeCells count="4">
    <mergeCell ref="C2:F2"/>
    <mergeCell ref="G2:J2"/>
    <mergeCell ref="K2:N2"/>
    <mergeCell ref="A3:B3"/>
  </mergeCells>
  <conditionalFormatting sqref="D4:E26 H4:I26 L4:M26">
    <cfRule type="expression" dxfId="0" priority="1">
      <formula>REGEXMATCH(D4,".\!")</formula>
    </cfRule>
  </conditionalFormatting>
  <conditionalFormatting sqref="D4:E26">
    <cfRule type="expression" dxfId="1" priority="2">
      <formula>COUNTIFS($D$4:$D26, $D4, $E$4:$E26, $E4) &gt; 1</formula>
    </cfRule>
  </conditionalFormatting>
  <conditionalFormatting sqref="L4:M26">
    <cfRule type="expression" dxfId="1" priority="3">
      <formula>COUNTIFS($L$4:$L26, $L4, $M$4:$M26, $M4) &gt; 1</formula>
    </cfRule>
  </conditionalFormatting>
  <conditionalFormatting sqref="H4:I26">
    <cfRule type="expression" dxfId="1" priority="4">
      <formula>COUNTIFS($H$4:$H26, $H4, $I$4:$I26, $I4) &gt; 1</formula>
    </cfRule>
  </conditionalFormatting>
  <conditionalFormatting sqref="D4:E26 H4:I26 L4:M26">
    <cfRule type="expression" dxfId="2" priority="5">
      <formula>COUNTIF($D4:$M4,D4)&gt;1</formula>
    </cfRule>
  </conditionalFormatting>
  <conditionalFormatting sqref="D4:E26">
    <cfRule type="expression" dxfId="3" priority="6">
      <formula>COUNTIF($H5:$I5,D4)&gt;1</formula>
    </cfRule>
  </conditionalFormatting>
  <conditionalFormatting sqref="H4:I26">
    <cfRule type="expression" dxfId="3" priority="7">
      <formula>COUNTIF($D5:$E5,H4)&gt;1</formula>
    </cfRule>
  </conditionalFormatting>
  <conditionalFormatting sqref="H4:I26">
    <cfRule type="expression" dxfId="3" priority="8">
      <formula>COUNTIF($L5:$M5,H4)&gt;1</formula>
    </cfRule>
  </conditionalFormatting>
  <conditionalFormatting sqref="D4:E26">
    <cfRule type="expression" dxfId="4" priority="9">
      <formula>COUNTIF($D3:$E3,D4)&gt;0</formula>
    </cfRule>
  </conditionalFormatting>
  <conditionalFormatting sqref="A1">
    <cfRule type="notContainsBlanks" dxfId="4" priority="10">
      <formula>LEN(TRIM(A1))&gt;0</formula>
    </cfRule>
  </conditionalFormatting>
  <conditionalFormatting sqref="H4:I26">
    <cfRule type="expression" dxfId="4" priority="11">
      <formula>COUNTIF($H3,H4)&gt;0</formula>
    </cfRule>
  </conditionalFormatting>
  <conditionalFormatting sqref="L4:M26">
    <cfRule type="expression" dxfId="4" priority="12">
      <formula>COUNTIF($L3:$M3,L4)&gt;0</formula>
    </cfRule>
  </conditionalFormatting>
  <conditionalFormatting sqref="F4:F26 J4:J26 N4:N26">
    <cfRule type="expression" dxfId="2" priority="13">
      <formula>COUNTIF(D4:M4, REGEXEXTRACT(F4, "\d[A-z][A-z]|\d[A-z]|[A-z][A-z]\d|PERS") )&gt;0</formula>
    </cfRule>
  </conditionalFormatting>
  <conditionalFormatting sqref="F4:F26">
    <cfRule type="expression" dxfId="3" priority="14">
      <formula>COUNTIF(H3:I3, REGEXEXTRACT(F4, "\d[A-z][A-z]|\d[A-z]|[A-z][A-z]\d|PERS") )&gt;0</formula>
    </cfRule>
  </conditionalFormatting>
  <conditionalFormatting sqref="F4:F26">
    <cfRule type="expression" dxfId="3" priority="15">
      <formula>COUNTIF(L3:M3, REGEXEXTRACT(F4, "\d[A-z][A-z]|\d[A-z]|[A-z][A-z]\d|PERS") )&gt;0</formula>
    </cfRule>
  </conditionalFormatting>
  <conditionalFormatting sqref="J4:J26">
    <cfRule type="expression" dxfId="3" priority="16">
      <formula>COUNTIF(D3:E3, REGEXEXTRACT(J4, "\d[A-z][A-z]|\d[A-z]|[A-z][A-z]\d|PERS") )&gt;0</formula>
    </cfRule>
  </conditionalFormatting>
  <conditionalFormatting sqref="N4:N26">
    <cfRule type="expression" dxfId="3" priority="17">
      <formula>COUNTIF(D3:E3, REGEXEXTRACT(N4, "\d[A-z][A-z]|\d[A-z]|[A-z][A-z]\d|PERS") )&gt;0</formula>
    </cfRule>
  </conditionalFormatting>
  <conditionalFormatting sqref="J4:J26">
    <cfRule type="expression" dxfId="3" priority="18">
      <formula>COUNTIF(L3:M3, REGEXEXTRACT(J4, "\d[A-z][A-z]|\d[A-z]|[A-z][A-z]\d|PERS") )&gt;0</formula>
    </cfRule>
  </conditionalFormatting>
  <conditionalFormatting sqref="N4:N26">
    <cfRule type="expression" dxfId="3" priority="19">
      <formula>COUNTIF(H3:I3, REGEXEXTRACT(N4, "\d[A-z][A-z]|\d[A-z]|[A-z][A-z]\d|PERS") )&gt;0</formula>
    </cfRule>
  </conditionalFormatting>
  <conditionalFormatting sqref="B4:B20">
    <cfRule type="expression" dxfId="3" priority="20">
      <formula> $B4 &gt; ($B$21 * (100% + $B$22) )</formula>
    </cfRule>
  </conditionalFormatting>
  <conditionalFormatting sqref="B4:B20">
    <cfRule type="expression" dxfId="3" priority="21">
      <formula> $B4 &lt; $B$21 * $B$22</formula>
    </cfRule>
  </conditionalFormatting>
  <dataValidations>
    <dataValidation type="list" allowBlank="1" sqref="D4:E26 H4:I26 L4:M26">
      <formula1>$A$4:$A$20</formula1>
    </dataValidation>
    <dataValidation type="list" allowBlank="1" sqref="F4:F26">
      <formula1>'Domare fotboll'!$A$2:$A$29</formula1>
    </dataValidation>
    <dataValidation type="list" allowBlank="1" sqref="J4:J26">
      <formula1>'Domare innebandy'!$A$2:$A$29</formula1>
    </dataValidation>
    <dataValidation type="list" allowBlank="1" sqref="N4:N26">
      <formula1>'Domare spökboll'!$A$2:$A$29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71"/>
    <col customWidth="1" min="10" max="10" width="17.29"/>
    <col customWidth="1" min="11" max="11" width="15.71"/>
  </cols>
  <sheetData>
    <row r="1">
      <c r="A1" s="40" t="s">
        <v>55</v>
      </c>
    </row>
    <row r="2">
      <c r="A2" s="41" t="str">
        <f t="shared" ref="A2:A30" si="1">CONCATENATE(B2, " ", C2)</f>
        <v>Hugo Wass 3D</v>
      </c>
      <c r="F2" s="42"/>
      <c r="G2" s="42"/>
    </row>
    <row r="3">
      <c r="A3" s="41" t="str">
        <f t="shared" si="1"/>
        <v>Linus Jansson 1F</v>
      </c>
      <c r="F3" s="42"/>
      <c r="G3" s="42"/>
    </row>
    <row r="4">
      <c r="A4" s="41" t="str">
        <f t="shared" si="1"/>
        <v> </v>
      </c>
      <c r="E4" s="42"/>
      <c r="F4" s="42"/>
      <c r="G4" s="42"/>
    </row>
    <row r="5">
      <c r="A5" s="41" t="str">
        <f t="shared" si="1"/>
        <v> </v>
      </c>
      <c r="E5" s="42"/>
      <c r="F5" s="42"/>
      <c r="G5" s="42"/>
    </row>
    <row r="6">
      <c r="A6" s="41" t="str">
        <f t="shared" si="1"/>
        <v> </v>
      </c>
      <c r="E6" s="42"/>
      <c r="F6" s="42"/>
      <c r="G6" s="42"/>
    </row>
    <row r="7">
      <c r="A7" s="41" t="str">
        <f t="shared" si="1"/>
        <v> </v>
      </c>
      <c r="E7" s="42"/>
      <c r="F7" s="42"/>
      <c r="G7" s="42"/>
    </row>
    <row r="8">
      <c r="A8" s="41" t="str">
        <f t="shared" si="1"/>
        <v> </v>
      </c>
      <c r="E8" s="42"/>
      <c r="F8" s="42"/>
      <c r="G8" s="42"/>
    </row>
    <row r="9">
      <c r="A9" s="41" t="str">
        <f t="shared" si="1"/>
        <v> </v>
      </c>
      <c r="E9" s="42"/>
      <c r="F9" s="42"/>
      <c r="G9" s="42"/>
    </row>
    <row r="10">
      <c r="A10" s="41" t="str">
        <f t="shared" si="1"/>
        <v> </v>
      </c>
      <c r="E10" s="42"/>
      <c r="F10" s="42"/>
      <c r="G10" s="42"/>
    </row>
    <row r="11">
      <c r="A11" s="41" t="str">
        <f t="shared" si="1"/>
        <v> </v>
      </c>
      <c r="E11" s="42"/>
      <c r="F11" s="42"/>
      <c r="G11" s="42"/>
    </row>
    <row r="12">
      <c r="A12" s="41" t="str">
        <f t="shared" si="1"/>
        <v> </v>
      </c>
      <c r="E12" s="42"/>
      <c r="F12" s="42"/>
      <c r="G12" s="42"/>
    </row>
    <row r="13">
      <c r="A13" s="41" t="str">
        <f t="shared" si="1"/>
        <v> </v>
      </c>
      <c r="E13" s="42"/>
      <c r="F13" s="42"/>
      <c r="G13" s="42"/>
    </row>
    <row r="14">
      <c r="A14" s="41" t="str">
        <f t="shared" si="1"/>
        <v> </v>
      </c>
      <c r="E14" s="42"/>
      <c r="F14" s="42"/>
      <c r="G14" s="42"/>
    </row>
    <row r="15">
      <c r="A15" s="41" t="str">
        <f t="shared" si="1"/>
        <v> </v>
      </c>
      <c r="E15" s="42"/>
      <c r="F15" s="42"/>
      <c r="G15" s="42"/>
    </row>
    <row r="16">
      <c r="A16" s="41" t="str">
        <f t="shared" si="1"/>
        <v> </v>
      </c>
      <c r="E16" s="42"/>
      <c r="F16" s="42"/>
      <c r="G16" s="42"/>
    </row>
    <row r="17">
      <c r="A17" s="41" t="str">
        <f t="shared" si="1"/>
        <v> </v>
      </c>
      <c r="E17" s="42"/>
      <c r="F17" s="42"/>
      <c r="G17" s="42"/>
    </row>
    <row r="18">
      <c r="A18" s="41" t="str">
        <f t="shared" si="1"/>
        <v> </v>
      </c>
      <c r="E18" s="42"/>
      <c r="F18" s="42"/>
      <c r="G18" s="42"/>
    </row>
    <row r="19">
      <c r="A19" s="41" t="str">
        <f t="shared" si="1"/>
        <v> </v>
      </c>
      <c r="E19" s="42"/>
      <c r="F19" s="42"/>
      <c r="G19" s="42"/>
    </row>
    <row r="20">
      <c r="A20" s="41" t="str">
        <f t="shared" si="1"/>
        <v> </v>
      </c>
      <c r="E20" s="42"/>
      <c r="F20" s="42"/>
      <c r="G20" s="42"/>
    </row>
    <row r="21">
      <c r="A21" s="41" t="str">
        <f t="shared" si="1"/>
        <v> </v>
      </c>
      <c r="E21" s="42"/>
      <c r="F21" s="42"/>
      <c r="G21" s="42"/>
    </row>
    <row r="22">
      <c r="A22" s="41" t="str">
        <f t="shared" si="1"/>
        <v> </v>
      </c>
      <c r="E22" s="42"/>
      <c r="F22" s="42"/>
      <c r="G22" s="42"/>
    </row>
    <row r="23">
      <c r="A23" s="41" t="str">
        <f t="shared" si="1"/>
        <v> </v>
      </c>
      <c r="E23" s="42"/>
      <c r="F23" s="42"/>
      <c r="G23" s="42"/>
    </row>
    <row r="24">
      <c r="A24" s="41" t="str">
        <f t="shared" si="1"/>
        <v> </v>
      </c>
      <c r="E24" s="42"/>
      <c r="F24" s="42"/>
      <c r="G24" s="42"/>
    </row>
    <row r="25">
      <c r="A25" s="41" t="str">
        <f t="shared" si="1"/>
        <v> </v>
      </c>
      <c r="E25" s="42"/>
      <c r="F25" s="42"/>
      <c r="G25" s="42"/>
    </row>
    <row r="26">
      <c r="A26" s="41" t="str">
        <f t="shared" si="1"/>
        <v> </v>
      </c>
      <c r="E26" s="42"/>
      <c r="F26" s="42"/>
      <c r="G26" s="42"/>
    </row>
    <row r="27">
      <c r="A27" s="41" t="str">
        <f t="shared" si="1"/>
        <v> </v>
      </c>
      <c r="E27" s="42"/>
      <c r="F27" s="42"/>
      <c r="G27" s="42"/>
    </row>
    <row r="28">
      <c r="A28" s="41" t="str">
        <f t="shared" si="1"/>
        <v> </v>
      </c>
      <c r="E28" s="42"/>
      <c r="F28" s="42"/>
      <c r="G28" s="42"/>
    </row>
    <row r="29">
      <c r="A29" s="43" t="str">
        <f t="shared" si="1"/>
        <v> </v>
      </c>
      <c r="E29" s="42"/>
      <c r="F29" s="42"/>
      <c r="G29" s="42"/>
    </row>
    <row r="30">
      <c r="A30" s="44" t="str">
        <f t="shared" si="1"/>
        <v> </v>
      </c>
      <c r="E30" s="42"/>
      <c r="F30" s="42"/>
      <c r="G30" s="42"/>
    </row>
    <row r="31">
      <c r="E31" s="42"/>
      <c r="F31" s="42"/>
      <c r="G31" s="42"/>
    </row>
    <row r="32">
      <c r="E32" s="42"/>
      <c r="F32" s="42"/>
      <c r="G32" s="42"/>
    </row>
    <row r="33">
      <c r="E33" s="42"/>
      <c r="F33" s="42"/>
      <c r="G33" s="42"/>
    </row>
    <row r="34">
      <c r="E34" s="42"/>
      <c r="F34" s="42"/>
      <c r="G34" s="42"/>
    </row>
    <row r="35">
      <c r="E35" s="42"/>
      <c r="F35" s="42"/>
      <c r="G35" s="42"/>
    </row>
    <row r="36">
      <c r="E36" s="42"/>
      <c r="F36" s="42"/>
      <c r="G36" s="42"/>
    </row>
    <row r="37">
      <c r="E37" s="42"/>
      <c r="F37" s="42"/>
      <c r="G37" s="42"/>
    </row>
    <row r="38">
      <c r="E38" s="42"/>
      <c r="F38" s="42"/>
      <c r="G38" s="42"/>
    </row>
    <row r="39">
      <c r="E39" s="42"/>
      <c r="F39" s="42"/>
      <c r="G39" s="42"/>
    </row>
    <row r="40">
      <c r="E40" s="42"/>
      <c r="F40" s="42"/>
      <c r="G40" s="42"/>
    </row>
    <row r="41">
      <c r="E41" s="42"/>
      <c r="F41" s="42"/>
      <c r="G41" s="42"/>
    </row>
    <row r="42">
      <c r="E42" s="42"/>
      <c r="F42" s="42"/>
      <c r="G42" s="42"/>
    </row>
    <row r="43">
      <c r="E43" s="42"/>
      <c r="F43" s="42"/>
      <c r="G43" s="42"/>
    </row>
    <row r="44">
      <c r="E44" s="42"/>
      <c r="F44" s="42"/>
      <c r="G44" s="42"/>
    </row>
    <row r="45">
      <c r="E45" s="42"/>
      <c r="F45" s="42"/>
      <c r="G45" s="42"/>
    </row>
    <row r="46">
      <c r="E46" s="42"/>
      <c r="F46" s="42"/>
      <c r="G46" s="42"/>
    </row>
    <row r="47">
      <c r="E47" s="42"/>
      <c r="F47" s="42"/>
      <c r="G47" s="42"/>
    </row>
    <row r="48">
      <c r="E48" s="42"/>
      <c r="F48" s="42"/>
      <c r="G48" s="42"/>
    </row>
    <row r="49">
      <c r="E49" s="42"/>
      <c r="F49" s="42"/>
      <c r="G49" s="42"/>
    </row>
    <row r="50">
      <c r="E50" s="42"/>
      <c r="F50" s="42"/>
      <c r="G50" s="42"/>
    </row>
    <row r="51">
      <c r="E51" s="42"/>
      <c r="F51" s="42"/>
      <c r="G51" s="42"/>
    </row>
    <row r="52">
      <c r="E52" s="42"/>
      <c r="F52" s="42"/>
      <c r="G52" s="42"/>
    </row>
    <row r="53">
      <c r="E53" s="42"/>
      <c r="F53" s="42"/>
      <c r="G53" s="42"/>
    </row>
    <row r="54">
      <c r="E54" s="42"/>
      <c r="F54" s="42"/>
      <c r="G54" s="42"/>
    </row>
    <row r="55">
      <c r="E55" s="42"/>
      <c r="F55" s="42"/>
      <c r="G55" s="42"/>
    </row>
    <row r="56">
      <c r="E56" s="42"/>
      <c r="F56" s="42"/>
      <c r="G56" s="42"/>
    </row>
    <row r="57">
      <c r="E57" s="42"/>
      <c r="F57" s="42"/>
      <c r="G57" s="42"/>
    </row>
    <row r="58">
      <c r="E58" s="42"/>
      <c r="F58" s="42"/>
      <c r="G58" s="42"/>
    </row>
    <row r="59">
      <c r="E59" s="42"/>
      <c r="F59" s="42"/>
      <c r="G59" s="42"/>
    </row>
    <row r="60">
      <c r="E60" s="42"/>
      <c r="F60" s="42"/>
      <c r="G60" s="42"/>
    </row>
    <row r="61">
      <c r="E61" s="42"/>
      <c r="F61" s="42"/>
      <c r="G61" s="42"/>
    </row>
    <row r="62">
      <c r="E62" s="42"/>
      <c r="F62" s="42"/>
      <c r="G62" s="42"/>
    </row>
    <row r="63">
      <c r="E63" s="42"/>
      <c r="F63" s="42"/>
      <c r="G63" s="42"/>
    </row>
    <row r="64">
      <c r="E64" s="42"/>
      <c r="F64" s="42"/>
      <c r="G64" s="42"/>
    </row>
    <row r="65">
      <c r="E65" s="42"/>
      <c r="F65" s="42"/>
      <c r="G65" s="42"/>
    </row>
    <row r="66">
      <c r="E66" s="42"/>
      <c r="F66" s="42"/>
      <c r="G66" s="42"/>
    </row>
    <row r="67">
      <c r="E67" s="42"/>
      <c r="F67" s="42"/>
      <c r="G67" s="42"/>
    </row>
    <row r="68">
      <c r="E68" s="42"/>
      <c r="F68" s="42"/>
      <c r="G68" s="42"/>
    </row>
    <row r="69">
      <c r="E69" s="42"/>
      <c r="F69" s="42"/>
      <c r="G69" s="42"/>
    </row>
    <row r="70">
      <c r="E70" s="42"/>
      <c r="F70" s="42"/>
      <c r="G70" s="42"/>
    </row>
    <row r="71">
      <c r="E71" s="42"/>
      <c r="F71" s="42"/>
      <c r="G71" s="42"/>
    </row>
    <row r="72">
      <c r="E72" s="42"/>
      <c r="F72" s="42"/>
      <c r="G72" s="42"/>
    </row>
    <row r="73">
      <c r="E73" s="42"/>
      <c r="F73" s="42"/>
      <c r="G73" s="42"/>
    </row>
    <row r="74">
      <c r="E74" s="42"/>
      <c r="F74" s="42"/>
      <c r="G74" s="42"/>
    </row>
    <row r="75">
      <c r="E75" s="42"/>
      <c r="F75" s="42"/>
      <c r="G75" s="42"/>
    </row>
    <row r="76">
      <c r="E76" s="42"/>
      <c r="F76" s="42"/>
      <c r="G76" s="42"/>
    </row>
    <row r="77">
      <c r="E77" s="42"/>
      <c r="F77" s="42"/>
      <c r="G77" s="42"/>
    </row>
    <row r="78">
      <c r="E78" s="42"/>
      <c r="F78" s="42"/>
      <c r="G78" s="42"/>
    </row>
    <row r="79">
      <c r="E79" s="42"/>
      <c r="F79" s="42"/>
      <c r="G79" s="42"/>
    </row>
    <row r="80">
      <c r="E80" s="42"/>
      <c r="F80" s="42"/>
      <c r="G80" s="42"/>
    </row>
    <row r="81">
      <c r="E81" s="42"/>
      <c r="F81" s="42"/>
      <c r="G81" s="42"/>
    </row>
    <row r="82">
      <c r="E82" s="42"/>
      <c r="F82" s="42"/>
      <c r="G82" s="42"/>
    </row>
    <row r="83">
      <c r="E83" s="42"/>
      <c r="F83" s="42"/>
      <c r="G83" s="42"/>
    </row>
    <row r="84">
      <c r="E84" s="42"/>
      <c r="F84" s="42"/>
      <c r="G84" s="42"/>
    </row>
    <row r="85">
      <c r="E85" s="42"/>
      <c r="F85" s="42"/>
      <c r="G85" s="42"/>
    </row>
    <row r="86">
      <c r="E86" s="42"/>
      <c r="F86" s="42"/>
      <c r="G86" s="42"/>
    </row>
    <row r="87">
      <c r="E87" s="42"/>
      <c r="F87" s="42"/>
      <c r="G87" s="42"/>
    </row>
    <row r="88">
      <c r="E88" s="42"/>
      <c r="F88" s="42"/>
      <c r="G88" s="42"/>
    </row>
    <row r="89">
      <c r="E89" s="42"/>
      <c r="F89" s="42"/>
      <c r="G89" s="42"/>
    </row>
    <row r="90">
      <c r="E90" s="42"/>
      <c r="F90" s="42"/>
      <c r="G90" s="42"/>
    </row>
    <row r="91">
      <c r="E91" s="42"/>
      <c r="F91" s="42"/>
      <c r="G91" s="42"/>
    </row>
    <row r="92">
      <c r="E92" s="42"/>
      <c r="F92" s="42"/>
      <c r="G92" s="42"/>
    </row>
    <row r="93">
      <c r="E93" s="42"/>
      <c r="F93" s="42"/>
      <c r="G93" s="42"/>
    </row>
    <row r="94">
      <c r="E94" s="42"/>
      <c r="F94" s="42"/>
      <c r="G94" s="42"/>
    </row>
    <row r="95">
      <c r="E95" s="42"/>
      <c r="F95" s="42"/>
      <c r="G95" s="42"/>
    </row>
    <row r="96">
      <c r="E96" s="42"/>
      <c r="F96" s="42"/>
      <c r="G96" s="42"/>
    </row>
    <row r="97">
      <c r="E97" s="42"/>
      <c r="F97" s="42"/>
      <c r="G97" s="42"/>
    </row>
    <row r="98">
      <c r="E98" s="42"/>
      <c r="F98" s="42"/>
      <c r="G98" s="42"/>
    </row>
    <row r="99">
      <c r="E99" s="42"/>
      <c r="F99" s="42"/>
      <c r="G99" s="42"/>
    </row>
    <row r="100">
      <c r="E100" s="42"/>
      <c r="F100" s="42"/>
      <c r="G100" s="42"/>
    </row>
    <row r="101">
      <c r="E101" s="42"/>
      <c r="F101" s="42"/>
      <c r="G101" s="42"/>
    </row>
    <row r="102">
      <c r="E102" s="42"/>
      <c r="F102" s="42"/>
      <c r="G102" s="42"/>
    </row>
    <row r="103">
      <c r="E103" s="42"/>
      <c r="F103" s="42"/>
      <c r="G103" s="42"/>
    </row>
    <row r="104">
      <c r="E104" s="42"/>
      <c r="F104" s="42"/>
      <c r="G104" s="42"/>
    </row>
    <row r="105">
      <c r="E105" s="42"/>
      <c r="F105" s="42"/>
      <c r="G105" s="42"/>
    </row>
    <row r="106">
      <c r="E106" s="42"/>
      <c r="F106" s="42"/>
      <c r="G106" s="42"/>
    </row>
    <row r="107">
      <c r="E107" s="42"/>
      <c r="F107" s="42"/>
      <c r="G107" s="42"/>
    </row>
    <row r="108">
      <c r="E108" s="42"/>
      <c r="F108" s="42"/>
      <c r="G108" s="42"/>
    </row>
    <row r="109">
      <c r="E109" s="42"/>
      <c r="F109" s="42"/>
      <c r="G109" s="42"/>
    </row>
    <row r="110">
      <c r="E110" s="42"/>
      <c r="F110" s="42"/>
      <c r="G110" s="42"/>
    </row>
    <row r="111">
      <c r="E111" s="42"/>
      <c r="F111" s="42"/>
      <c r="G111" s="42"/>
    </row>
    <row r="112">
      <c r="E112" s="42"/>
      <c r="F112" s="42"/>
      <c r="G112" s="42"/>
    </row>
    <row r="113">
      <c r="E113" s="42"/>
      <c r="F113" s="42"/>
      <c r="G113" s="42"/>
    </row>
    <row r="114">
      <c r="E114" s="42"/>
      <c r="F114" s="42"/>
      <c r="G114" s="42"/>
    </row>
    <row r="115">
      <c r="E115" s="42"/>
      <c r="F115" s="42"/>
      <c r="G115" s="42"/>
    </row>
    <row r="116">
      <c r="E116" s="42"/>
      <c r="F116" s="42"/>
      <c r="G116" s="42"/>
    </row>
    <row r="117">
      <c r="E117" s="42"/>
      <c r="F117" s="42"/>
      <c r="G117" s="42"/>
    </row>
    <row r="118">
      <c r="E118" s="42"/>
      <c r="F118" s="42"/>
      <c r="G118" s="42"/>
    </row>
    <row r="119">
      <c r="E119" s="42"/>
      <c r="F119" s="42"/>
      <c r="G119" s="42"/>
    </row>
    <row r="120">
      <c r="E120" s="42"/>
      <c r="F120" s="42"/>
      <c r="G120" s="42"/>
    </row>
    <row r="121">
      <c r="E121" s="42"/>
      <c r="F121" s="42"/>
      <c r="G121" s="42"/>
    </row>
    <row r="122">
      <c r="E122" s="42"/>
      <c r="F122" s="42"/>
      <c r="G122" s="42"/>
    </row>
    <row r="123">
      <c r="E123" s="42"/>
      <c r="F123" s="42"/>
      <c r="G123" s="42"/>
    </row>
    <row r="124">
      <c r="E124" s="42"/>
      <c r="F124" s="42"/>
      <c r="G124" s="42"/>
    </row>
    <row r="125">
      <c r="E125" s="42"/>
      <c r="F125" s="42"/>
      <c r="G125" s="42"/>
    </row>
    <row r="126">
      <c r="E126" s="42"/>
      <c r="F126" s="42"/>
      <c r="G126" s="42"/>
    </row>
    <row r="127">
      <c r="E127" s="42"/>
      <c r="F127" s="42"/>
      <c r="G127" s="42"/>
    </row>
    <row r="128">
      <c r="E128" s="42"/>
      <c r="F128" s="42"/>
      <c r="G128" s="42"/>
    </row>
    <row r="129">
      <c r="E129" s="42"/>
      <c r="F129" s="42"/>
      <c r="G129" s="42"/>
    </row>
    <row r="130">
      <c r="E130" s="42"/>
      <c r="F130" s="42"/>
      <c r="G130" s="42"/>
    </row>
    <row r="131">
      <c r="E131" s="42"/>
      <c r="F131" s="42"/>
      <c r="G131" s="42"/>
    </row>
    <row r="132">
      <c r="E132" s="42"/>
      <c r="F132" s="42"/>
      <c r="G132" s="42"/>
    </row>
    <row r="133">
      <c r="E133" s="42"/>
      <c r="F133" s="42"/>
      <c r="G133" s="42"/>
    </row>
    <row r="134">
      <c r="E134" s="42"/>
      <c r="F134" s="42"/>
      <c r="G134" s="42"/>
    </row>
    <row r="135">
      <c r="E135" s="42"/>
      <c r="F135" s="42"/>
      <c r="G135" s="42"/>
    </row>
    <row r="136">
      <c r="E136" s="42"/>
      <c r="F136" s="42"/>
      <c r="G136" s="42"/>
    </row>
    <row r="137">
      <c r="E137" s="42"/>
      <c r="F137" s="42"/>
      <c r="G137" s="42"/>
    </row>
    <row r="138">
      <c r="E138" s="42"/>
      <c r="F138" s="42"/>
      <c r="G138" s="42"/>
    </row>
    <row r="139">
      <c r="E139" s="42"/>
      <c r="F139" s="42"/>
      <c r="G139" s="42"/>
    </row>
    <row r="140">
      <c r="E140" s="42"/>
      <c r="F140" s="42"/>
      <c r="G140" s="42"/>
    </row>
    <row r="141">
      <c r="E141" s="42"/>
      <c r="F141" s="42"/>
      <c r="G141" s="42"/>
    </row>
    <row r="142">
      <c r="E142" s="42"/>
      <c r="F142" s="42"/>
      <c r="G142" s="42"/>
    </row>
    <row r="143">
      <c r="E143" s="42"/>
      <c r="F143" s="42"/>
      <c r="G143" s="42"/>
    </row>
    <row r="144">
      <c r="E144" s="42"/>
      <c r="F144" s="42"/>
      <c r="G144" s="42"/>
    </row>
    <row r="145">
      <c r="E145" s="42"/>
      <c r="F145" s="42"/>
      <c r="G145" s="42"/>
    </row>
    <row r="146">
      <c r="E146" s="42"/>
      <c r="F146" s="42"/>
      <c r="G146" s="42"/>
    </row>
    <row r="147">
      <c r="E147" s="42"/>
      <c r="F147" s="42"/>
      <c r="G147" s="42"/>
    </row>
    <row r="148">
      <c r="E148" s="42"/>
      <c r="F148" s="42"/>
      <c r="G148" s="42"/>
    </row>
    <row r="149">
      <c r="E149" s="42"/>
      <c r="F149" s="42"/>
      <c r="G149" s="42"/>
    </row>
    <row r="150">
      <c r="E150" s="42"/>
      <c r="F150" s="42"/>
      <c r="G150" s="42"/>
    </row>
    <row r="151">
      <c r="E151" s="42"/>
      <c r="F151" s="42"/>
      <c r="G151" s="42"/>
    </row>
    <row r="152">
      <c r="E152" s="42"/>
      <c r="F152" s="42"/>
      <c r="G152" s="42"/>
    </row>
    <row r="153">
      <c r="E153" s="42"/>
      <c r="F153" s="42"/>
      <c r="G153" s="42"/>
    </row>
    <row r="154">
      <c r="E154" s="42"/>
      <c r="F154" s="42"/>
      <c r="G154" s="42"/>
    </row>
    <row r="155">
      <c r="E155" s="42"/>
      <c r="F155" s="42"/>
      <c r="G155" s="42"/>
    </row>
    <row r="156">
      <c r="E156" s="42"/>
      <c r="F156" s="42"/>
      <c r="G156" s="42"/>
    </row>
    <row r="157">
      <c r="E157" s="42"/>
      <c r="F157" s="42"/>
      <c r="G157" s="42"/>
    </row>
    <row r="158">
      <c r="E158" s="42"/>
      <c r="F158" s="42"/>
      <c r="G158" s="42"/>
    </row>
    <row r="159">
      <c r="E159" s="42"/>
      <c r="F159" s="42"/>
      <c r="G159" s="42"/>
    </row>
    <row r="160">
      <c r="E160" s="42"/>
      <c r="F160" s="42"/>
      <c r="G160" s="42"/>
    </row>
    <row r="161">
      <c r="E161" s="42"/>
      <c r="F161" s="42"/>
      <c r="G161" s="42"/>
    </row>
    <row r="162">
      <c r="E162" s="42"/>
      <c r="F162" s="42"/>
      <c r="G162" s="42"/>
    </row>
    <row r="163">
      <c r="E163" s="42"/>
      <c r="F163" s="42"/>
      <c r="G163" s="42"/>
    </row>
    <row r="164">
      <c r="E164" s="42"/>
      <c r="F164" s="42"/>
      <c r="G164" s="42"/>
    </row>
    <row r="165">
      <c r="E165" s="42"/>
      <c r="F165" s="42"/>
      <c r="G165" s="42"/>
    </row>
    <row r="166">
      <c r="E166" s="42"/>
      <c r="F166" s="42"/>
      <c r="G166" s="42"/>
    </row>
    <row r="167">
      <c r="E167" s="42"/>
      <c r="F167" s="42"/>
      <c r="G167" s="42"/>
    </row>
    <row r="168">
      <c r="E168" s="42"/>
      <c r="F168" s="42"/>
      <c r="G168" s="42"/>
    </row>
    <row r="169">
      <c r="E169" s="42"/>
      <c r="F169" s="42"/>
      <c r="G169" s="42"/>
    </row>
    <row r="170">
      <c r="E170" s="42"/>
      <c r="F170" s="42"/>
      <c r="G170" s="42"/>
    </row>
    <row r="171">
      <c r="E171" s="42"/>
      <c r="F171" s="42"/>
      <c r="G171" s="42"/>
    </row>
    <row r="172">
      <c r="E172" s="42"/>
      <c r="F172" s="42"/>
      <c r="G172" s="42"/>
    </row>
    <row r="173">
      <c r="E173" s="42"/>
      <c r="F173" s="42"/>
      <c r="G173" s="42"/>
    </row>
    <row r="174">
      <c r="E174" s="42"/>
      <c r="F174" s="42"/>
      <c r="G174" s="42"/>
    </row>
    <row r="175">
      <c r="E175" s="42"/>
      <c r="F175" s="42"/>
      <c r="G175" s="42"/>
    </row>
    <row r="176">
      <c r="E176" s="42"/>
      <c r="F176" s="42"/>
      <c r="G176" s="42"/>
    </row>
    <row r="177">
      <c r="E177" s="42"/>
      <c r="F177" s="42"/>
      <c r="G177" s="42"/>
    </row>
    <row r="178">
      <c r="E178" s="42"/>
      <c r="F178" s="42"/>
      <c r="G178" s="42"/>
    </row>
    <row r="179">
      <c r="E179" s="42"/>
      <c r="F179" s="42"/>
      <c r="G179" s="42"/>
    </row>
    <row r="180">
      <c r="E180" s="42"/>
      <c r="F180" s="42"/>
      <c r="G180" s="42"/>
    </row>
    <row r="181">
      <c r="E181" s="42"/>
      <c r="F181" s="42"/>
      <c r="G181" s="42"/>
    </row>
    <row r="182">
      <c r="E182" s="42"/>
      <c r="F182" s="42"/>
      <c r="G182" s="42"/>
    </row>
    <row r="183">
      <c r="E183" s="42"/>
      <c r="F183" s="42"/>
      <c r="G183" s="42"/>
    </row>
    <row r="184">
      <c r="E184" s="42"/>
      <c r="F184" s="42"/>
      <c r="G184" s="42"/>
    </row>
    <row r="185">
      <c r="E185" s="42"/>
      <c r="F185" s="42"/>
      <c r="G185" s="42"/>
    </row>
    <row r="186">
      <c r="E186" s="42"/>
      <c r="F186" s="42"/>
      <c r="G186" s="42"/>
    </row>
    <row r="187">
      <c r="E187" s="42"/>
      <c r="F187" s="42"/>
      <c r="G187" s="42"/>
    </row>
    <row r="188">
      <c r="E188" s="42"/>
      <c r="F188" s="42"/>
      <c r="G188" s="42"/>
    </row>
    <row r="189">
      <c r="E189" s="42"/>
      <c r="F189" s="42"/>
      <c r="G189" s="42"/>
    </row>
    <row r="190">
      <c r="E190" s="42"/>
      <c r="F190" s="42"/>
      <c r="G190" s="42"/>
    </row>
    <row r="191">
      <c r="E191" s="42"/>
      <c r="F191" s="42"/>
      <c r="G191" s="42"/>
    </row>
    <row r="192">
      <c r="E192" s="42"/>
      <c r="F192" s="42"/>
      <c r="G192" s="42"/>
    </row>
    <row r="193">
      <c r="E193" s="42"/>
      <c r="F193" s="42"/>
      <c r="G193" s="42"/>
    </row>
    <row r="194">
      <c r="E194" s="42"/>
      <c r="F194" s="42"/>
      <c r="G194" s="42"/>
    </row>
    <row r="195">
      <c r="E195" s="42"/>
      <c r="F195" s="42"/>
      <c r="G195" s="42"/>
    </row>
    <row r="196">
      <c r="E196" s="42"/>
      <c r="F196" s="42"/>
      <c r="G196" s="42"/>
    </row>
    <row r="197">
      <c r="E197" s="42"/>
      <c r="F197" s="42"/>
      <c r="G197" s="42"/>
    </row>
    <row r="198">
      <c r="E198" s="42"/>
      <c r="F198" s="42"/>
      <c r="G198" s="42"/>
    </row>
    <row r="199">
      <c r="E199" s="42"/>
      <c r="F199" s="42"/>
      <c r="G199" s="42"/>
    </row>
    <row r="200">
      <c r="E200" s="42"/>
      <c r="F200" s="42"/>
      <c r="G200" s="42"/>
    </row>
    <row r="201">
      <c r="E201" s="42"/>
      <c r="F201" s="42"/>
      <c r="G201" s="42"/>
    </row>
    <row r="202">
      <c r="E202" s="42"/>
      <c r="F202" s="42"/>
      <c r="G202" s="42"/>
    </row>
    <row r="203">
      <c r="E203" s="42"/>
      <c r="F203" s="42"/>
      <c r="G203" s="42"/>
    </row>
    <row r="204">
      <c r="E204" s="42"/>
      <c r="F204" s="42"/>
      <c r="G204" s="42"/>
    </row>
    <row r="205">
      <c r="E205" s="42"/>
      <c r="F205" s="42"/>
      <c r="G205" s="42"/>
    </row>
    <row r="206">
      <c r="E206" s="42"/>
      <c r="F206" s="42"/>
      <c r="G206" s="42"/>
    </row>
    <row r="207">
      <c r="E207" s="42"/>
      <c r="F207" s="42"/>
      <c r="G207" s="42"/>
    </row>
    <row r="208">
      <c r="E208" s="42"/>
      <c r="F208" s="42"/>
      <c r="G208" s="42"/>
    </row>
    <row r="209">
      <c r="E209" s="42"/>
      <c r="F209" s="42"/>
      <c r="G209" s="42"/>
    </row>
    <row r="210">
      <c r="E210" s="42"/>
      <c r="F210" s="42"/>
      <c r="G210" s="42"/>
    </row>
    <row r="211">
      <c r="E211" s="42"/>
      <c r="F211" s="42"/>
      <c r="G211" s="42"/>
    </row>
    <row r="212">
      <c r="E212" s="42"/>
      <c r="F212" s="42"/>
      <c r="G212" s="42"/>
    </row>
    <row r="213">
      <c r="E213" s="42"/>
      <c r="F213" s="42"/>
      <c r="G213" s="42"/>
    </row>
    <row r="214">
      <c r="E214" s="42"/>
      <c r="F214" s="42"/>
      <c r="G214" s="42"/>
    </row>
    <row r="215">
      <c r="E215" s="42"/>
      <c r="F215" s="42"/>
      <c r="G215" s="42"/>
    </row>
    <row r="216">
      <c r="E216" s="42"/>
      <c r="F216" s="42"/>
      <c r="G216" s="42"/>
    </row>
    <row r="217">
      <c r="E217" s="42"/>
      <c r="F217" s="42"/>
      <c r="G217" s="42"/>
    </row>
    <row r="218">
      <c r="E218" s="42"/>
      <c r="F218" s="42"/>
      <c r="G218" s="42"/>
    </row>
    <row r="219">
      <c r="E219" s="42"/>
      <c r="F219" s="42"/>
      <c r="G219" s="42"/>
    </row>
    <row r="220">
      <c r="E220" s="42"/>
      <c r="F220" s="42"/>
      <c r="G220" s="42"/>
    </row>
    <row r="221">
      <c r="E221" s="42"/>
      <c r="F221" s="42"/>
      <c r="G221" s="42"/>
    </row>
    <row r="222">
      <c r="E222" s="42"/>
      <c r="F222" s="42"/>
      <c r="G222" s="42"/>
    </row>
    <row r="223">
      <c r="E223" s="42"/>
      <c r="F223" s="42"/>
      <c r="G223" s="42"/>
    </row>
    <row r="224">
      <c r="E224" s="42"/>
      <c r="F224" s="42"/>
      <c r="G224" s="42"/>
    </row>
    <row r="225">
      <c r="E225" s="42"/>
      <c r="F225" s="42"/>
      <c r="G225" s="42"/>
    </row>
    <row r="226">
      <c r="E226" s="42"/>
      <c r="F226" s="42"/>
      <c r="G226" s="42"/>
    </row>
    <row r="227">
      <c r="E227" s="42"/>
      <c r="F227" s="42"/>
      <c r="G227" s="42"/>
    </row>
    <row r="228">
      <c r="E228" s="42"/>
      <c r="F228" s="42"/>
      <c r="G228" s="42"/>
    </row>
    <row r="229">
      <c r="E229" s="42"/>
      <c r="F229" s="42"/>
      <c r="G229" s="42"/>
    </row>
    <row r="230">
      <c r="E230" s="42"/>
      <c r="F230" s="42"/>
      <c r="G230" s="42"/>
    </row>
    <row r="231">
      <c r="E231" s="42"/>
      <c r="F231" s="42"/>
      <c r="G231" s="42"/>
    </row>
    <row r="232">
      <c r="E232" s="42"/>
      <c r="F232" s="42"/>
      <c r="G232" s="42"/>
    </row>
    <row r="233">
      <c r="E233" s="42"/>
      <c r="F233" s="42"/>
      <c r="G233" s="42"/>
    </row>
    <row r="234">
      <c r="E234" s="42"/>
      <c r="F234" s="42"/>
      <c r="G234" s="42"/>
    </row>
    <row r="235">
      <c r="E235" s="42"/>
      <c r="F235" s="42"/>
      <c r="G235" s="42"/>
    </row>
    <row r="236">
      <c r="E236" s="42"/>
      <c r="F236" s="42"/>
      <c r="G236" s="42"/>
    </row>
    <row r="237">
      <c r="E237" s="42"/>
      <c r="F237" s="42"/>
      <c r="G237" s="42"/>
    </row>
    <row r="238">
      <c r="E238" s="42"/>
      <c r="F238" s="42"/>
      <c r="G238" s="42"/>
    </row>
    <row r="239">
      <c r="E239" s="42"/>
      <c r="F239" s="42"/>
      <c r="G239" s="42"/>
    </row>
    <row r="240">
      <c r="E240" s="42"/>
      <c r="F240" s="42"/>
      <c r="G240" s="42"/>
    </row>
    <row r="241">
      <c r="E241" s="42"/>
      <c r="F241" s="42"/>
      <c r="G241" s="42"/>
    </row>
    <row r="242">
      <c r="E242" s="42"/>
      <c r="F242" s="42"/>
      <c r="G242" s="42"/>
    </row>
    <row r="243">
      <c r="E243" s="42"/>
      <c r="F243" s="42"/>
      <c r="G243" s="42"/>
    </row>
    <row r="244">
      <c r="E244" s="42"/>
      <c r="F244" s="42"/>
      <c r="G244" s="42"/>
    </row>
    <row r="245">
      <c r="E245" s="42"/>
      <c r="F245" s="42"/>
      <c r="G245" s="42"/>
    </row>
    <row r="246">
      <c r="E246" s="42"/>
      <c r="F246" s="42"/>
      <c r="G246" s="42"/>
    </row>
    <row r="247">
      <c r="E247" s="42"/>
      <c r="F247" s="42"/>
      <c r="G247" s="42"/>
    </row>
    <row r="248">
      <c r="E248" s="42"/>
      <c r="F248" s="42"/>
      <c r="G248" s="42"/>
    </row>
    <row r="249">
      <c r="E249" s="42"/>
      <c r="F249" s="42"/>
      <c r="G249" s="42"/>
    </row>
    <row r="250">
      <c r="E250" s="42"/>
      <c r="F250" s="42"/>
      <c r="G250" s="42"/>
    </row>
    <row r="251">
      <c r="E251" s="42"/>
      <c r="F251" s="42"/>
      <c r="G251" s="42"/>
    </row>
    <row r="252">
      <c r="E252" s="42"/>
      <c r="F252" s="42"/>
      <c r="G252" s="42"/>
    </row>
    <row r="253">
      <c r="E253" s="42"/>
      <c r="F253" s="42"/>
      <c r="G253" s="42"/>
    </row>
    <row r="254">
      <c r="E254" s="42"/>
      <c r="F254" s="42"/>
      <c r="G254" s="42"/>
    </row>
    <row r="255">
      <c r="E255" s="42"/>
      <c r="F255" s="42"/>
      <c r="G255" s="42"/>
    </row>
    <row r="256">
      <c r="E256" s="42"/>
      <c r="F256" s="42"/>
      <c r="G256" s="42"/>
    </row>
    <row r="257">
      <c r="E257" s="42"/>
      <c r="F257" s="42"/>
      <c r="G257" s="42"/>
    </row>
    <row r="258">
      <c r="E258" s="42"/>
      <c r="F258" s="42"/>
      <c r="G258" s="42"/>
    </row>
    <row r="259">
      <c r="E259" s="42"/>
      <c r="F259" s="42"/>
      <c r="G259" s="42"/>
    </row>
    <row r="260">
      <c r="E260" s="42"/>
      <c r="F260" s="42"/>
      <c r="G260" s="42"/>
    </row>
    <row r="261">
      <c r="E261" s="42"/>
      <c r="F261" s="42"/>
      <c r="G261" s="42"/>
    </row>
    <row r="262">
      <c r="E262" s="42"/>
      <c r="F262" s="42"/>
      <c r="G262" s="42"/>
    </row>
    <row r="263">
      <c r="E263" s="42"/>
      <c r="F263" s="42"/>
      <c r="G263" s="42"/>
    </row>
    <row r="264">
      <c r="E264" s="42"/>
      <c r="F264" s="42"/>
      <c r="G264" s="42"/>
    </row>
    <row r="265">
      <c r="E265" s="42"/>
      <c r="F265" s="42"/>
      <c r="G265" s="42"/>
    </row>
    <row r="266">
      <c r="E266" s="42"/>
      <c r="F266" s="42"/>
      <c r="G266" s="42"/>
    </row>
    <row r="267">
      <c r="E267" s="42"/>
      <c r="F267" s="42"/>
      <c r="G267" s="42"/>
    </row>
    <row r="268">
      <c r="E268" s="42"/>
      <c r="F268" s="42"/>
      <c r="G268" s="42"/>
    </row>
    <row r="269">
      <c r="E269" s="42"/>
      <c r="F269" s="42"/>
      <c r="G269" s="42"/>
    </row>
    <row r="270">
      <c r="E270" s="42"/>
      <c r="F270" s="42"/>
      <c r="G270" s="42"/>
    </row>
    <row r="271">
      <c r="E271" s="42"/>
      <c r="F271" s="42"/>
      <c r="G271" s="42"/>
    </row>
    <row r="272">
      <c r="E272" s="42"/>
      <c r="F272" s="42"/>
      <c r="G272" s="42"/>
    </row>
    <row r="273">
      <c r="E273" s="42"/>
      <c r="F273" s="42"/>
      <c r="G273" s="42"/>
    </row>
    <row r="274">
      <c r="E274" s="42"/>
      <c r="F274" s="42"/>
      <c r="G274" s="42"/>
    </row>
    <row r="275">
      <c r="E275" s="42"/>
      <c r="F275" s="42"/>
      <c r="G275" s="42"/>
    </row>
    <row r="276">
      <c r="E276" s="42"/>
      <c r="F276" s="42"/>
      <c r="G276" s="42"/>
    </row>
    <row r="277">
      <c r="E277" s="42"/>
      <c r="F277" s="42"/>
      <c r="G277" s="42"/>
    </row>
    <row r="278">
      <c r="E278" s="42"/>
      <c r="F278" s="42"/>
      <c r="G278" s="42"/>
    </row>
    <row r="279">
      <c r="E279" s="42"/>
      <c r="F279" s="42"/>
      <c r="G279" s="42"/>
    </row>
    <row r="280">
      <c r="E280" s="42"/>
      <c r="F280" s="42"/>
      <c r="G280" s="42"/>
    </row>
    <row r="281">
      <c r="E281" s="42"/>
      <c r="F281" s="42"/>
      <c r="G281" s="42"/>
    </row>
    <row r="282">
      <c r="E282" s="42"/>
      <c r="F282" s="42"/>
      <c r="G282" s="42"/>
    </row>
    <row r="283">
      <c r="E283" s="42"/>
      <c r="F283" s="42"/>
      <c r="G283" s="42"/>
    </row>
    <row r="284">
      <c r="E284" s="42"/>
      <c r="F284" s="42"/>
      <c r="G284" s="42"/>
    </row>
    <row r="285">
      <c r="E285" s="42"/>
      <c r="F285" s="42"/>
      <c r="G285" s="42"/>
    </row>
    <row r="286">
      <c r="E286" s="42"/>
      <c r="F286" s="42"/>
      <c r="G286" s="42"/>
    </row>
    <row r="287">
      <c r="E287" s="42"/>
      <c r="F287" s="42"/>
      <c r="G287" s="42"/>
    </row>
    <row r="288">
      <c r="E288" s="42"/>
      <c r="F288" s="42"/>
      <c r="G288" s="42"/>
    </row>
    <row r="289">
      <c r="E289" s="42"/>
      <c r="F289" s="42"/>
      <c r="G289" s="42"/>
    </row>
    <row r="290">
      <c r="E290" s="42"/>
      <c r="F290" s="42"/>
      <c r="G290" s="42"/>
    </row>
    <row r="291">
      <c r="E291" s="42"/>
      <c r="F291" s="42"/>
      <c r="G291" s="42"/>
    </row>
    <row r="292">
      <c r="E292" s="42"/>
      <c r="F292" s="42"/>
      <c r="G292" s="42"/>
    </row>
    <row r="293">
      <c r="E293" s="42"/>
      <c r="F293" s="42"/>
      <c r="G293" s="42"/>
    </row>
    <row r="294">
      <c r="E294" s="42"/>
      <c r="F294" s="42"/>
      <c r="G294" s="42"/>
    </row>
    <row r="295">
      <c r="E295" s="42"/>
      <c r="F295" s="42"/>
      <c r="G295" s="42"/>
    </row>
    <row r="296">
      <c r="E296" s="42"/>
      <c r="F296" s="42"/>
      <c r="G296" s="42"/>
    </row>
    <row r="297">
      <c r="E297" s="42"/>
      <c r="F297" s="42"/>
      <c r="G297" s="42"/>
    </row>
    <row r="298">
      <c r="E298" s="42"/>
      <c r="F298" s="42"/>
      <c r="G298" s="42"/>
    </row>
    <row r="299">
      <c r="E299" s="42"/>
      <c r="F299" s="42"/>
      <c r="G299" s="42"/>
    </row>
    <row r="300">
      <c r="E300" s="42"/>
      <c r="F300" s="42"/>
      <c r="G300" s="42"/>
    </row>
    <row r="301">
      <c r="E301" s="42"/>
      <c r="F301" s="42"/>
      <c r="G301" s="42"/>
    </row>
    <row r="302">
      <c r="E302" s="42"/>
      <c r="F302" s="42"/>
      <c r="G302" s="42"/>
    </row>
    <row r="303">
      <c r="E303" s="42"/>
      <c r="F303" s="42"/>
      <c r="G303" s="42"/>
    </row>
    <row r="304">
      <c r="E304" s="42"/>
      <c r="F304" s="42"/>
      <c r="G304" s="42"/>
    </row>
    <row r="305">
      <c r="E305" s="42"/>
      <c r="F305" s="42"/>
      <c r="G305" s="42"/>
    </row>
    <row r="306">
      <c r="E306" s="42"/>
      <c r="F306" s="42"/>
      <c r="G306" s="42"/>
    </row>
    <row r="307">
      <c r="E307" s="42"/>
      <c r="F307" s="42"/>
      <c r="G307" s="42"/>
    </row>
    <row r="308">
      <c r="E308" s="42"/>
      <c r="F308" s="42"/>
      <c r="G308" s="42"/>
    </row>
    <row r="309">
      <c r="E309" s="42"/>
      <c r="F309" s="42"/>
      <c r="G309" s="42"/>
    </row>
    <row r="310">
      <c r="E310" s="42"/>
      <c r="F310" s="42"/>
      <c r="G310" s="42"/>
    </row>
    <row r="311">
      <c r="E311" s="42"/>
      <c r="F311" s="42"/>
      <c r="G311" s="42"/>
    </row>
    <row r="312">
      <c r="E312" s="42"/>
      <c r="F312" s="42"/>
      <c r="G312" s="42"/>
    </row>
    <row r="313">
      <c r="E313" s="42"/>
      <c r="F313" s="42"/>
      <c r="G313" s="42"/>
    </row>
    <row r="314">
      <c r="E314" s="42"/>
      <c r="F314" s="42"/>
      <c r="G314" s="42"/>
    </row>
    <row r="315">
      <c r="E315" s="42"/>
      <c r="F315" s="42"/>
      <c r="G315" s="42"/>
    </row>
    <row r="316">
      <c r="E316" s="42"/>
      <c r="F316" s="42"/>
      <c r="G316" s="42"/>
    </row>
    <row r="317">
      <c r="E317" s="42"/>
      <c r="F317" s="42"/>
      <c r="G317" s="42"/>
    </row>
    <row r="318">
      <c r="E318" s="42"/>
      <c r="F318" s="42"/>
      <c r="G318" s="42"/>
    </row>
    <row r="319">
      <c r="E319" s="42"/>
      <c r="F319" s="42"/>
      <c r="G319" s="42"/>
    </row>
    <row r="320">
      <c r="E320" s="42"/>
      <c r="F320" s="42"/>
      <c r="G320" s="42"/>
    </row>
    <row r="321">
      <c r="E321" s="42"/>
      <c r="F321" s="42"/>
      <c r="G321" s="42"/>
    </row>
    <row r="322">
      <c r="E322" s="42"/>
      <c r="F322" s="42"/>
      <c r="G322" s="42"/>
    </row>
    <row r="323">
      <c r="E323" s="42"/>
      <c r="F323" s="42"/>
      <c r="G323" s="42"/>
    </row>
    <row r="324">
      <c r="E324" s="42"/>
      <c r="F324" s="42"/>
      <c r="G324" s="42"/>
    </row>
    <row r="325">
      <c r="E325" s="42"/>
      <c r="F325" s="42"/>
      <c r="G325" s="42"/>
    </row>
    <row r="326">
      <c r="E326" s="42"/>
      <c r="F326" s="42"/>
      <c r="G326" s="42"/>
    </row>
    <row r="327">
      <c r="E327" s="42"/>
      <c r="F327" s="42"/>
      <c r="G327" s="42"/>
    </row>
    <row r="328">
      <c r="E328" s="42"/>
      <c r="F328" s="42"/>
      <c r="G328" s="42"/>
    </row>
    <row r="329">
      <c r="E329" s="42"/>
      <c r="F329" s="42"/>
      <c r="G329" s="42"/>
    </row>
    <row r="330">
      <c r="E330" s="42"/>
      <c r="F330" s="42"/>
      <c r="G330" s="42"/>
    </row>
    <row r="331">
      <c r="E331" s="42"/>
      <c r="F331" s="42"/>
      <c r="G331" s="42"/>
    </row>
    <row r="332">
      <c r="E332" s="42"/>
      <c r="F332" s="42"/>
      <c r="G332" s="42"/>
    </row>
    <row r="333">
      <c r="E333" s="42"/>
      <c r="F333" s="42"/>
      <c r="G333" s="42"/>
    </row>
    <row r="334">
      <c r="E334" s="42"/>
      <c r="F334" s="42"/>
      <c r="G334" s="42"/>
    </row>
    <row r="335">
      <c r="E335" s="42"/>
      <c r="F335" s="42"/>
      <c r="G335" s="42"/>
    </row>
    <row r="336">
      <c r="E336" s="42"/>
      <c r="F336" s="42"/>
      <c r="G336" s="42"/>
    </row>
    <row r="337">
      <c r="E337" s="42"/>
      <c r="F337" s="42"/>
      <c r="G337" s="42"/>
    </row>
    <row r="338">
      <c r="E338" s="42"/>
      <c r="F338" s="42"/>
      <c r="G338" s="42"/>
    </row>
    <row r="339">
      <c r="E339" s="42"/>
      <c r="F339" s="42"/>
      <c r="G339" s="42"/>
    </row>
    <row r="340">
      <c r="E340" s="42"/>
      <c r="F340" s="42"/>
      <c r="G340" s="42"/>
    </row>
    <row r="341">
      <c r="E341" s="42"/>
      <c r="F341" s="42"/>
      <c r="G341" s="42"/>
    </row>
    <row r="342">
      <c r="E342" s="42"/>
      <c r="F342" s="42"/>
      <c r="G342" s="42"/>
    </row>
    <row r="343">
      <c r="E343" s="42"/>
      <c r="F343" s="42"/>
      <c r="G343" s="42"/>
    </row>
    <row r="344">
      <c r="E344" s="42"/>
      <c r="F344" s="42"/>
      <c r="G344" s="42"/>
    </row>
    <row r="345">
      <c r="E345" s="42"/>
      <c r="F345" s="42"/>
      <c r="G345" s="42"/>
    </row>
    <row r="346">
      <c r="E346" s="42"/>
      <c r="F346" s="42"/>
      <c r="G346" s="42"/>
    </row>
    <row r="347">
      <c r="E347" s="42"/>
      <c r="F347" s="42"/>
      <c r="G347" s="42"/>
    </row>
    <row r="348">
      <c r="E348" s="42"/>
      <c r="F348" s="42"/>
      <c r="G348" s="42"/>
    </row>
    <row r="349">
      <c r="E349" s="42"/>
      <c r="F349" s="42"/>
      <c r="G349" s="42"/>
    </row>
    <row r="350">
      <c r="E350" s="42"/>
      <c r="F350" s="42"/>
      <c r="G350" s="42"/>
    </row>
    <row r="351">
      <c r="E351" s="42"/>
      <c r="F351" s="42"/>
      <c r="G351" s="42"/>
    </row>
    <row r="352">
      <c r="E352" s="42"/>
      <c r="F352" s="42"/>
      <c r="G352" s="42"/>
    </row>
    <row r="353">
      <c r="E353" s="42"/>
      <c r="F353" s="42"/>
      <c r="G353" s="42"/>
    </row>
    <row r="354">
      <c r="E354" s="42"/>
      <c r="F354" s="42"/>
      <c r="G354" s="42"/>
    </row>
    <row r="355">
      <c r="E355" s="42"/>
      <c r="F355" s="42"/>
      <c r="G355" s="42"/>
    </row>
    <row r="356">
      <c r="E356" s="42"/>
      <c r="F356" s="42"/>
      <c r="G356" s="42"/>
    </row>
    <row r="357">
      <c r="E357" s="42"/>
      <c r="F357" s="42"/>
      <c r="G357" s="42"/>
    </row>
    <row r="358">
      <c r="E358" s="42"/>
      <c r="F358" s="42"/>
      <c r="G358" s="42"/>
    </row>
    <row r="359">
      <c r="E359" s="42"/>
      <c r="F359" s="42"/>
      <c r="G359" s="42"/>
    </row>
    <row r="360">
      <c r="E360" s="42"/>
      <c r="F360" s="42"/>
      <c r="G360" s="42"/>
    </row>
    <row r="361">
      <c r="E361" s="42"/>
      <c r="F361" s="42"/>
      <c r="G361" s="42"/>
    </row>
    <row r="362">
      <c r="E362" s="42"/>
      <c r="F362" s="42"/>
      <c r="G362" s="42"/>
    </row>
    <row r="363">
      <c r="E363" s="42"/>
      <c r="F363" s="42"/>
      <c r="G363" s="42"/>
    </row>
    <row r="364">
      <c r="E364" s="42"/>
      <c r="F364" s="42"/>
      <c r="G364" s="42"/>
    </row>
    <row r="365">
      <c r="E365" s="42"/>
      <c r="F365" s="42"/>
      <c r="G365" s="42"/>
    </row>
    <row r="366">
      <c r="E366" s="42"/>
      <c r="F366" s="42"/>
      <c r="G366" s="42"/>
    </row>
    <row r="367">
      <c r="E367" s="42"/>
      <c r="F367" s="42"/>
      <c r="G367" s="42"/>
    </row>
    <row r="368">
      <c r="E368" s="42"/>
      <c r="F368" s="42"/>
      <c r="G368" s="42"/>
    </row>
    <row r="369">
      <c r="E369" s="42"/>
      <c r="F369" s="42"/>
      <c r="G369" s="42"/>
    </row>
    <row r="370">
      <c r="E370" s="42"/>
      <c r="F370" s="42"/>
      <c r="G370" s="42"/>
    </row>
    <row r="371">
      <c r="E371" s="42"/>
      <c r="F371" s="42"/>
      <c r="G371" s="42"/>
    </row>
    <row r="372">
      <c r="E372" s="42"/>
      <c r="F372" s="42"/>
      <c r="G372" s="42"/>
    </row>
    <row r="373">
      <c r="E373" s="42"/>
      <c r="F373" s="42"/>
      <c r="G373" s="42"/>
    </row>
    <row r="374">
      <c r="E374" s="42"/>
      <c r="F374" s="42"/>
      <c r="G374" s="42"/>
    </row>
    <row r="375">
      <c r="E375" s="42"/>
      <c r="F375" s="42"/>
      <c r="G375" s="42"/>
    </row>
    <row r="376">
      <c r="E376" s="42"/>
      <c r="F376" s="42"/>
      <c r="G376" s="42"/>
    </row>
    <row r="377">
      <c r="E377" s="42"/>
      <c r="F377" s="42"/>
      <c r="G377" s="42"/>
    </row>
    <row r="378">
      <c r="E378" s="42"/>
      <c r="F378" s="42"/>
      <c r="G378" s="42"/>
    </row>
    <row r="379">
      <c r="E379" s="42"/>
      <c r="F379" s="42"/>
      <c r="G379" s="42"/>
    </row>
    <row r="380">
      <c r="E380" s="42"/>
      <c r="F380" s="42"/>
      <c r="G380" s="42"/>
    </row>
    <row r="381">
      <c r="E381" s="42"/>
      <c r="F381" s="42"/>
      <c r="G381" s="42"/>
    </row>
    <row r="382">
      <c r="E382" s="42"/>
      <c r="F382" s="42"/>
      <c r="G382" s="42"/>
    </row>
    <row r="383">
      <c r="E383" s="42"/>
      <c r="F383" s="42"/>
      <c r="G383" s="42"/>
    </row>
    <row r="384">
      <c r="E384" s="42"/>
      <c r="F384" s="42"/>
      <c r="G384" s="42"/>
    </row>
    <row r="385">
      <c r="E385" s="42"/>
      <c r="F385" s="42"/>
      <c r="G385" s="42"/>
    </row>
    <row r="386">
      <c r="E386" s="42"/>
      <c r="F386" s="42"/>
      <c r="G386" s="42"/>
    </row>
    <row r="387">
      <c r="E387" s="42"/>
      <c r="F387" s="42"/>
      <c r="G387" s="42"/>
    </row>
    <row r="388">
      <c r="E388" s="42"/>
      <c r="F388" s="42"/>
      <c r="G388" s="42"/>
    </row>
    <row r="389">
      <c r="E389" s="42"/>
      <c r="F389" s="42"/>
      <c r="G389" s="42"/>
    </row>
    <row r="390">
      <c r="E390" s="42"/>
      <c r="F390" s="42"/>
      <c r="G390" s="42"/>
    </row>
    <row r="391">
      <c r="E391" s="42"/>
      <c r="F391" s="42"/>
      <c r="G391" s="42"/>
    </row>
    <row r="392">
      <c r="E392" s="42"/>
      <c r="F392" s="42"/>
      <c r="G392" s="42"/>
    </row>
    <row r="393">
      <c r="E393" s="42"/>
      <c r="F393" s="42"/>
      <c r="G393" s="42"/>
    </row>
    <row r="394">
      <c r="E394" s="42"/>
      <c r="F394" s="42"/>
      <c r="G394" s="42"/>
    </row>
    <row r="395">
      <c r="E395" s="42"/>
      <c r="F395" s="42"/>
      <c r="G395" s="42"/>
    </row>
    <row r="396">
      <c r="E396" s="42"/>
      <c r="F396" s="42"/>
      <c r="G396" s="42"/>
    </row>
    <row r="397">
      <c r="E397" s="42"/>
      <c r="F397" s="42"/>
      <c r="G397" s="42"/>
    </row>
    <row r="398">
      <c r="E398" s="42"/>
      <c r="F398" s="42"/>
      <c r="G398" s="42"/>
    </row>
    <row r="399">
      <c r="E399" s="42"/>
      <c r="F399" s="42"/>
      <c r="G399" s="42"/>
    </row>
    <row r="400">
      <c r="E400" s="42"/>
      <c r="F400" s="42"/>
      <c r="G400" s="42"/>
    </row>
    <row r="401">
      <c r="E401" s="42"/>
      <c r="F401" s="42"/>
      <c r="G401" s="42"/>
    </row>
    <row r="402">
      <c r="E402" s="42"/>
      <c r="F402" s="42"/>
      <c r="G402" s="42"/>
    </row>
    <row r="403">
      <c r="E403" s="42"/>
      <c r="F403" s="42"/>
      <c r="G403" s="42"/>
    </row>
    <row r="404">
      <c r="E404" s="42"/>
      <c r="F404" s="42"/>
      <c r="G404" s="42"/>
    </row>
    <row r="405">
      <c r="E405" s="42"/>
      <c r="F405" s="42"/>
      <c r="G405" s="42"/>
    </row>
    <row r="406">
      <c r="E406" s="42"/>
      <c r="F406" s="42"/>
      <c r="G406" s="42"/>
    </row>
    <row r="407">
      <c r="E407" s="42"/>
      <c r="F407" s="42"/>
      <c r="G407" s="42"/>
    </row>
    <row r="408">
      <c r="E408" s="42"/>
      <c r="F408" s="42"/>
      <c r="G408" s="42"/>
    </row>
    <row r="409">
      <c r="E409" s="42"/>
      <c r="F409" s="42"/>
      <c r="G409" s="42"/>
    </row>
    <row r="410">
      <c r="E410" s="42"/>
      <c r="F410" s="42"/>
      <c r="G410" s="42"/>
    </row>
    <row r="411">
      <c r="E411" s="42"/>
      <c r="F411" s="42"/>
      <c r="G411" s="42"/>
    </row>
    <row r="412">
      <c r="E412" s="42"/>
      <c r="F412" s="42"/>
      <c r="G412" s="42"/>
    </row>
    <row r="413">
      <c r="E413" s="42"/>
      <c r="F413" s="42"/>
      <c r="G413" s="42"/>
    </row>
    <row r="414">
      <c r="E414" s="42"/>
      <c r="F414" s="42"/>
      <c r="G414" s="42"/>
    </row>
    <row r="415">
      <c r="E415" s="42"/>
      <c r="F415" s="42"/>
      <c r="G415" s="42"/>
    </row>
    <row r="416">
      <c r="E416" s="42"/>
      <c r="F416" s="42"/>
      <c r="G416" s="42"/>
    </row>
    <row r="417">
      <c r="E417" s="42"/>
      <c r="F417" s="42"/>
      <c r="G417" s="42"/>
    </row>
    <row r="418">
      <c r="E418" s="42"/>
      <c r="F418" s="42"/>
      <c r="G418" s="42"/>
    </row>
    <row r="419">
      <c r="E419" s="42"/>
      <c r="F419" s="42"/>
      <c r="G419" s="42"/>
    </row>
    <row r="420">
      <c r="E420" s="42"/>
      <c r="F420" s="42"/>
      <c r="G420" s="42"/>
    </row>
    <row r="421">
      <c r="E421" s="42"/>
      <c r="F421" s="42"/>
      <c r="G421" s="42"/>
    </row>
    <row r="422">
      <c r="E422" s="42"/>
      <c r="F422" s="42"/>
      <c r="G422" s="42"/>
    </row>
    <row r="423">
      <c r="E423" s="42"/>
      <c r="F423" s="42"/>
      <c r="G423" s="42"/>
    </row>
    <row r="424">
      <c r="E424" s="42"/>
      <c r="F424" s="42"/>
      <c r="G424" s="42"/>
    </row>
    <row r="425">
      <c r="E425" s="42"/>
      <c r="F425" s="42"/>
      <c r="G425" s="42"/>
    </row>
    <row r="426">
      <c r="E426" s="42"/>
      <c r="F426" s="42"/>
      <c r="G426" s="42"/>
    </row>
    <row r="427">
      <c r="E427" s="42"/>
      <c r="F427" s="42"/>
      <c r="G427" s="42"/>
    </row>
    <row r="428">
      <c r="E428" s="42"/>
      <c r="F428" s="42"/>
      <c r="G428" s="42"/>
    </row>
    <row r="429">
      <c r="E429" s="42"/>
      <c r="F429" s="42"/>
      <c r="G429" s="42"/>
    </row>
    <row r="430">
      <c r="E430" s="42"/>
      <c r="F430" s="42"/>
      <c r="G430" s="42"/>
    </row>
    <row r="431">
      <c r="E431" s="42"/>
      <c r="F431" s="42"/>
      <c r="G431" s="42"/>
    </row>
    <row r="432">
      <c r="E432" s="42"/>
      <c r="F432" s="42"/>
      <c r="G432" s="42"/>
    </row>
    <row r="433">
      <c r="E433" s="42"/>
      <c r="F433" s="42"/>
      <c r="G433" s="42"/>
    </row>
    <row r="434">
      <c r="E434" s="42"/>
      <c r="F434" s="42"/>
      <c r="G434" s="42"/>
    </row>
    <row r="435">
      <c r="E435" s="42"/>
      <c r="F435" s="42"/>
      <c r="G435" s="42"/>
    </row>
    <row r="436">
      <c r="E436" s="42"/>
      <c r="F436" s="42"/>
      <c r="G436" s="42"/>
    </row>
    <row r="437">
      <c r="E437" s="42"/>
      <c r="F437" s="42"/>
      <c r="G437" s="42"/>
    </row>
    <row r="438">
      <c r="E438" s="42"/>
      <c r="F438" s="42"/>
      <c r="G438" s="42"/>
    </row>
    <row r="439">
      <c r="E439" s="42"/>
      <c r="F439" s="42"/>
      <c r="G439" s="42"/>
    </row>
    <row r="440">
      <c r="E440" s="42"/>
      <c r="F440" s="42"/>
      <c r="G440" s="42"/>
    </row>
    <row r="441">
      <c r="E441" s="42"/>
      <c r="F441" s="42"/>
      <c r="G441" s="42"/>
    </row>
    <row r="442">
      <c r="E442" s="42"/>
      <c r="F442" s="42"/>
      <c r="G442" s="42"/>
    </row>
    <row r="443">
      <c r="E443" s="42"/>
      <c r="F443" s="42"/>
      <c r="G443" s="42"/>
    </row>
    <row r="444">
      <c r="E444" s="42"/>
      <c r="F444" s="42"/>
      <c r="G444" s="42"/>
    </row>
    <row r="445">
      <c r="E445" s="42"/>
      <c r="F445" s="42"/>
      <c r="G445" s="42"/>
    </row>
    <row r="446">
      <c r="E446" s="42"/>
      <c r="F446" s="42"/>
      <c r="G446" s="42"/>
    </row>
    <row r="447">
      <c r="E447" s="42"/>
      <c r="F447" s="42"/>
      <c r="G447" s="42"/>
    </row>
    <row r="448">
      <c r="E448" s="42"/>
      <c r="F448" s="42"/>
      <c r="G448" s="42"/>
    </row>
    <row r="449">
      <c r="E449" s="42"/>
      <c r="F449" s="42"/>
      <c r="G449" s="42"/>
    </row>
    <row r="450">
      <c r="E450" s="42"/>
      <c r="F450" s="42"/>
      <c r="G450" s="42"/>
    </row>
    <row r="451">
      <c r="E451" s="42"/>
      <c r="F451" s="42"/>
      <c r="G451" s="42"/>
    </row>
    <row r="452">
      <c r="E452" s="42"/>
      <c r="F452" s="42"/>
      <c r="G452" s="42"/>
    </row>
    <row r="453">
      <c r="E453" s="42"/>
      <c r="F453" s="42"/>
      <c r="G453" s="42"/>
    </row>
    <row r="454">
      <c r="E454" s="42"/>
      <c r="F454" s="42"/>
      <c r="G454" s="42"/>
    </row>
    <row r="455">
      <c r="E455" s="42"/>
      <c r="F455" s="42"/>
      <c r="G455" s="42"/>
    </row>
    <row r="456">
      <c r="E456" s="42"/>
      <c r="F456" s="42"/>
      <c r="G456" s="42"/>
    </row>
    <row r="457">
      <c r="E457" s="42"/>
      <c r="F457" s="42"/>
      <c r="G457" s="42"/>
    </row>
    <row r="458">
      <c r="E458" s="42"/>
      <c r="F458" s="42"/>
      <c r="G458" s="42"/>
    </row>
    <row r="459">
      <c r="E459" s="42"/>
      <c r="F459" s="42"/>
      <c r="G459" s="42"/>
    </row>
    <row r="460">
      <c r="E460" s="42"/>
      <c r="F460" s="42"/>
      <c r="G460" s="42"/>
    </row>
    <row r="461">
      <c r="E461" s="42"/>
      <c r="F461" s="42"/>
      <c r="G461" s="42"/>
    </row>
    <row r="462">
      <c r="E462" s="42"/>
      <c r="F462" s="42"/>
      <c r="G462" s="42"/>
    </row>
    <row r="463">
      <c r="E463" s="42"/>
      <c r="F463" s="42"/>
      <c r="G463" s="42"/>
    </row>
    <row r="464">
      <c r="E464" s="42"/>
      <c r="F464" s="42"/>
      <c r="G464" s="42"/>
    </row>
    <row r="465">
      <c r="E465" s="42"/>
      <c r="F465" s="42"/>
      <c r="G465" s="42"/>
    </row>
    <row r="466">
      <c r="E466" s="42"/>
      <c r="F466" s="42"/>
      <c r="G466" s="42"/>
    </row>
    <row r="467">
      <c r="E467" s="42"/>
      <c r="F467" s="42"/>
      <c r="G467" s="42"/>
    </row>
    <row r="468">
      <c r="E468" s="42"/>
      <c r="F468" s="42"/>
      <c r="G468" s="42"/>
    </row>
    <row r="469">
      <c r="E469" s="42"/>
      <c r="F469" s="42"/>
      <c r="G469" s="42"/>
    </row>
    <row r="470">
      <c r="E470" s="42"/>
      <c r="F470" s="42"/>
      <c r="G470" s="42"/>
    </row>
    <row r="471">
      <c r="E471" s="42"/>
      <c r="F471" s="42"/>
      <c r="G471" s="42"/>
    </row>
    <row r="472">
      <c r="E472" s="42"/>
      <c r="F472" s="42"/>
      <c r="G472" s="42"/>
    </row>
    <row r="473">
      <c r="E473" s="42"/>
      <c r="F473" s="42"/>
      <c r="G473" s="42"/>
    </row>
    <row r="474">
      <c r="E474" s="42"/>
      <c r="F474" s="42"/>
      <c r="G474" s="42"/>
    </row>
    <row r="475">
      <c r="E475" s="42"/>
      <c r="F475" s="42"/>
      <c r="G475" s="42"/>
    </row>
    <row r="476">
      <c r="E476" s="42"/>
      <c r="F476" s="42"/>
      <c r="G476" s="42"/>
    </row>
    <row r="477">
      <c r="E477" s="42"/>
      <c r="F477" s="42"/>
      <c r="G477" s="42"/>
    </row>
    <row r="478">
      <c r="E478" s="42"/>
      <c r="F478" s="42"/>
      <c r="G478" s="42"/>
    </row>
    <row r="479">
      <c r="E479" s="42"/>
      <c r="F479" s="42"/>
      <c r="G479" s="42"/>
    </row>
    <row r="480">
      <c r="E480" s="42"/>
      <c r="F480" s="42"/>
      <c r="G480" s="42"/>
    </row>
    <row r="481">
      <c r="E481" s="42"/>
      <c r="F481" s="42"/>
      <c r="G481" s="42"/>
    </row>
    <row r="482">
      <c r="E482" s="42"/>
      <c r="F482" s="42"/>
      <c r="G482" s="42"/>
    </row>
    <row r="483">
      <c r="E483" s="42"/>
      <c r="F483" s="42"/>
      <c r="G483" s="42"/>
    </row>
    <row r="484">
      <c r="E484" s="42"/>
      <c r="F484" s="42"/>
      <c r="G484" s="42"/>
    </row>
    <row r="485">
      <c r="E485" s="42"/>
      <c r="F485" s="42"/>
      <c r="G485" s="42"/>
    </row>
    <row r="486">
      <c r="E486" s="42"/>
      <c r="F486" s="42"/>
      <c r="G486" s="42"/>
    </row>
    <row r="487">
      <c r="E487" s="42"/>
      <c r="F487" s="42"/>
      <c r="G487" s="42"/>
    </row>
    <row r="488">
      <c r="E488" s="42"/>
      <c r="F488" s="42"/>
      <c r="G488" s="42"/>
    </row>
    <row r="489">
      <c r="E489" s="42"/>
      <c r="F489" s="42"/>
      <c r="G489" s="42"/>
    </row>
    <row r="490">
      <c r="E490" s="42"/>
      <c r="F490" s="42"/>
      <c r="G490" s="42"/>
    </row>
    <row r="491">
      <c r="E491" s="42"/>
      <c r="F491" s="42"/>
      <c r="G491" s="42"/>
    </row>
    <row r="492">
      <c r="E492" s="42"/>
      <c r="F492" s="42"/>
      <c r="G492" s="42"/>
    </row>
    <row r="493">
      <c r="E493" s="42"/>
      <c r="F493" s="42"/>
      <c r="G493" s="42"/>
    </row>
    <row r="494">
      <c r="E494" s="42"/>
      <c r="F494" s="42"/>
      <c r="G494" s="42"/>
    </row>
    <row r="495">
      <c r="E495" s="42"/>
      <c r="F495" s="42"/>
      <c r="G495" s="42"/>
    </row>
    <row r="496">
      <c r="E496" s="42"/>
      <c r="F496" s="42"/>
      <c r="G496" s="42"/>
    </row>
    <row r="497">
      <c r="E497" s="42"/>
      <c r="F497" s="42"/>
      <c r="G497" s="42"/>
    </row>
    <row r="498">
      <c r="E498" s="42"/>
      <c r="F498" s="42"/>
      <c r="G498" s="42"/>
    </row>
    <row r="499">
      <c r="E499" s="42"/>
      <c r="F499" s="42"/>
      <c r="G499" s="42"/>
    </row>
    <row r="500">
      <c r="E500" s="42"/>
      <c r="F500" s="42"/>
      <c r="G500" s="42"/>
    </row>
    <row r="501">
      <c r="E501" s="42"/>
      <c r="F501" s="42"/>
      <c r="G501" s="42"/>
    </row>
    <row r="502">
      <c r="E502" s="42"/>
      <c r="F502" s="42"/>
      <c r="G502" s="42"/>
    </row>
    <row r="503">
      <c r="E503" s="42"/>
      <c r="F503" s="42"/>
      <c r="G503" s="42"/>
    </row>
    <row r="504">
      <c r="E504" s="42"/>
      <c r="F504" s="42"/>
      <c r="G504" s="42"/>
    </row>
    <row r="505">
      <c r="E505" s="42"/>
      <c r="F505" s="42"/>
      <c r="G505" s="42"/>
    </row>
    <row r="506">
      <c r="E506" s="42"/>
      <c r="F506" s="42"/>
      <c r="G506" s="42"/>
    </row>
    <row r="507">
      <c r="E507" s="42"/>
      <c r="F507" s="42"/>
      <c r="G507" s="42"/>
    </row>
    <row r="508">
      <c r="E508" s="42"/>
      <c r="F508" s="42"/>
      <c r="G508" s="42"/>
    </row>
    <row r="509">
      <c r="E509" s="42"/>
      <c r="F509" s="42"/>
      <c r="G509" s="42"/>
    </row>
    <row r="510">
      <c r="E510" s="42"/>
      <c r="F510" s="42"/>
      <c r="G510" s="42"/>
    </row>
    <row r="511">
      <c r="E511" s="42"/>
      <c r="F511" s="42"/>
      <c r="G511" s="42"/>
    </row>
    <row r="512">
      <c r="E512" s="42"/>
      <c r="F512" s="42"/>
      <c r="G512" s="42"/>
    </row>
    <row r="513">
      <c r="E513" s="42"/>
      <c r="F513" s="42"/>
      <c r="G513" s="42"/>
    </row>
    <row r="514">
      <c r="E514" s="42"/>
      <c r="F514" s="42"/>
      <c r="G514" s="42"/>
    </row>
    <row r="515">
      <c r="E515" s="42"/>
      <c r="F515" s="42"/>
      <c r="G515" s="42"/>
    </row>
    <row r="516">
      <c r="E516" s="42"/>
      <c r="F516" s="42"/>
      <c r="G516" s="42"/>
    </row>
    <row r="517">
      <c r="E517" s="42"/>
      <c r="F517" s="42"/>
      <c r="G517" s="42"/>
    </row>
    <row r="518">
      <c r="E518" s="42"/>
      <c r="F518" s="42"/>
      <c r="G518" s="42"/>
    </row>
    <row r="519">
      <c r="E519" s="42"/>
      <c r="F519" s="42"/>
      <c r="G519" s="42"/>
    </row>
    <row r="520">
      <c r="E520" s="42"/>
      <c r="F520" s="42"/>
      <c r="G520" s="42"/>
    </row>
    <row r="521">
      <c r="E521" s="42"/>
      <c r="F521" s="42"/>
      <c r="G521" s="42"/>
    </row>
    <row r="522">
      <c r="E522" s="42"/>
      <c r="F522" s="42"/>
      <c r="G522" s="42"/>
    </row>
    <row r="523">
      <c r="E523" s="42"/>
      <c r="F523" s="42"/>
      <c r="G523" s="42"/>
    </row>
    <row r="524">
      <c r="E524" s="42"/>
      <c r="F524" s="42"/>
      <c r="G524" s="42"/>
    </row>
    <row r="525">
      <c r="E525" s="42"/>
      <c r="F525" s="42"/>
      <c r="G525" s="42"/>
    </row>
    <row r="526">
      <c r="E526" s="42"/>
      <c r="F526" s="42"/>
      <c r="G526" s="42"/>
    </row>
    <row r="527">
      <c r="E527" s="42"/>
      <c r="F527" s="42"/>
      <c r="G527" s="42"/>
    </row>
    <row r="528">
      <c r="E528" s="42"/>
      <c r="F528" s="42"/>
      <c r="G528" s="42"/>
    </row>
    <row r="529">
      <c r="E529" s="42"/>
      <c r="F529" s="42"/>
      <c r="G529" s="42"/>
    </row>
    <row r="530">
      <c r="E530" s="42"/>
      <c r="F530" s="42"/>
      <c r="G530" s="42"/>
    </row>
    <row r="531">
      <c r="E531" s="42"/>
      <c r="F531" s="42"/>
      <c r="G531" s="42"/>
    </row>
    <row r="532">
      <c r="E532" s="42"/>
      <c r="F532" s="42"/>
      <c r="G532" s="42"/>
    </row>
    <row r="533">
      <c r="E533" s="42"/>
      <c r="F533" s="42"/>
      <c r="G533" s="42"/>
    </row>
    <row r="534">
      <c r="E534" s="42"/>
      <c r="F534" s="42"/>
      <c r="G534" s="42"/>
    </row>
    <row r="535">
      <c r="E535" s="42"/>
      <c r="F535" s="42"/>
      <c r="G535" s="42"/>
    </row>
    <row r="536">
      <c r="E536" s="42"/>
      <c r="F536" s="42"/>
      <c r="G536" s="42"/>
    </row>
    <row r="537">
      <c r="E537" s="42"/>
      <c r="F537" s="42"/>
      <c r="G537" s="42"/>
    </row>
    <row r="538">
      <c r="E538" s="42"/>
      <c r="F538" s="42"/>
      <c r="G538" s="42"/>
    </row>
    <row r="539">
      <c r="E539" s="42"/>
      <c r="F539" s="42"/>
      <c r="G539" s="42"/>
    </row>
    <row r="540">
      <c r="E540" s="42"/>
      <c r="F540" s="42"/>
      <c r="G540" s="42"/>
    </row>
    <row r="541">
      <c r="E541" s="42"/>
      <c r="F541" s="42"/>
      <c r="G541" s="42"/>
    </row>
    <row r="542">
      <c r="E542" s="42"/>
      <c r="F542" s="42"/>
      <c r="G542" s="42"/>
    </row>
    <row r="543">
      <c r="E543" s="42"/>
      <c r="F543" s="42"/>
      <c r="G543" s="42"/>
    </row>
    <row r="544">
      <c r="E544" s="42"/>
      <c r="F544" s="42"/>
      <c r="G544" s="42"/>
    </row>
    <row r="545">
      <c r="E545" s="42"/>
      <c r="F545" s="42"/>
      <c r="G545" s="42"/>
    </row>
    <row r="546">
      <c r="E546" s="42"/>
      <c r="F546" s="42"/>
      <c r="G546" s="42"/>
    </row>
    <row r="547">
      <c r="E547" s="42"/>
      <c r="F547" s="42"/>
      <c r="G547" s="42"/>
    </row>
    <row r="548">
      <c r="E548" s="42"/>
      <c r="F548" s="42"/>
      <c r="G548" s="42"/>
    </row>
    <row r="549">
      <c r="E549" s="42"/>
      <c r="F549" s="42"/>
      <c r="G549" s="42"/>
    </row>
    <row r="550">
      <c r="E550" s="42"/>
      <c r="F550" s="42"/>
      <c r="G550" s="42"/>
    </row>
    <row r="551">
      <c r="E551" s="42"/>
      <c r="F551" s="42"/>
      <c r="G551" s="42"/>
    </row>
    <row r="552">
      <c r="E552" s="42"/>
      <c r="F552" s="42"/>
      <c r="G552" s="42"/>
    </row>
    <row r="553">
      <c r="E553" s="42"/>
      <c r="F553" s="42"/>
      <c r="G553" s="42"/>
    </row>
    <row r="554">
      <c r="E554" s="42"/>
      <c r="F554" s="42"/>
      <c r="G554" s="42"/>
    </row>
    <row r="555">
      <c r="E555" s="42"/>
      <c r="F555" s="42"/>
      <c r="G555" s="42"/>
    </row>
    <row r="556">
      <c r="E556" s="42"/>
      <c r="F556" s="42"/>
      <c r="G556" s="42"/>
    </row>
    <row r="557">
      <c r="E557" s="42"/>
      <c r="F557" s="42"/>
      <c r="G557" s="42"/>
    </row>
    <row r="558">
      <c r="E558" s="42"/>
      <c r="F558" s="42"/>
      <c r="G558" s="42"/>
    </row>
    <row r="559">
      <c r="E559" s="42"/>
      <c r="F559" s="42"/>
      <c r="G559" s="42"/>
    </row>
    <row r="560">
      <c r="E560" s="42"/>
      <c r="F560" s="42"/>
      <c r="G560" s="42"/>
    </row>
    <row r="561">
      <c r="E561" s="42"/>
      <c r="F561" s="42"/>
      <c r="G561" s="42"/>
    </row>
    <row r="562">
      <c r="E562" s="42"/>
      <c r="F562" s="42"/>
      <c r="G562" s="42"/>
    </row>
    <row r="563">
      <c r="E563" s="42"/>
      <c r="F563" s="42"/>
      <c r="G563" s="42"/>
    </row>
    <row r="564">
      <c r="E564" s="42"/>
      <c r="F564" s="42"/>
      <c r="G564" s="42"/>
    </row>
    <row r="565">
      <c r="E565" s="42"/>
      <c r="F565" s="42"/>
      <c r="G565" s="42"/>
    </row>
    <row r="566">
      <c r="E566" s="42"/>
      <c r="F566" s="42"/>
      <c r="G566" s="42"/>
    </row>
    <row r="567">
      <c r="E567" s="42"/>
      <c r="F567" s="42"/>
      <c r="G567" s="42"/>
    </row>
    <row r="568">
      <c r="E568" s="42"/>
      <c r="F568" s="42"/>
      <c r="G568" s="42"/>
    </row>
    <row r="569">
      <c r="E569" s="42"/>
      <c r="F569" s="42"/>
      <c r="G569" s="42"/>
    </row>
    <row r="570">
      <c r="E570" s="42"/>
      <c r="F570" s="42"/>
      <c r="G570" s="42"/>
    </row>
    <row r="571">
      <c r="E571" s="42"/>
      <c r="F571" s="42"/>
      <c r="G571" s="42"/>
    </row>
    <row r="572">
      <c r="E572" s="42"/>
      <c r="F572" s="42"/>
      <c r="G572" s="42"/>
    </row>
    <row r="573">
      <c r="E573" s="42"/>
      <c r="F573" s="42"/>
      <c r="G573" s="42"/>
    </row>
    <row r="574">
      <c r="E574" s="42"/>
      <c r="F574" s="42"/>
      <c r="G574" s="42"/>
    </row>
    <row r="575">
      <c r="E575" s="42"/>
      <c r="F575" s="42"/>
      <c r="G575" s="42"/>
    </row>
    <row r="576">
      <c r="E576" s="42"/>
      <c r="F576" s="42"/>
      <c r="G576" s="42"/>
    </row>
    <row r="577">
      <c r="E577" s="42"/>
      <c r="F577" s="42"/>
      <c r="G577" s="42"/>
    </row>
    <row r="578">
      <c r="E578" s="42"/>
      <c r="F578" s="42"/>
      <c r="G578" s="42"/>
    </row>
    <row r="579">
      <c r="E579" s="42"/>
      <c r="F579" s="42"/>
      <c r="G579" s="42"/>
    </row>
    <row r="580">
      <c r="E580" s="42"/>
      <c r="F580" s="42"/>
      <c r="G580" s="42"/>
    </row>
    <row r="581">
      <c r="E581" s="42"/>
      <c r="F581" s="42"/>
      <c r="G581" s="42"/>
    </row>
    <row r="582">
      <c r="E582" s="42"/>
      <c r="F582" s="42"/>
      <c r="G582" s="42"/>
    </row>
    <row r="583">
      <c r="E583" s="42"/>
      <c r="F583" s="42"/>
      <c r="G583" s="42"/>
    </row>
    <row r="584">
      <c r="E584" s="42"/>
      <c r="F584" s="42"/>
      <c r="G584" s="42"/>
    </row>
    <row r="585">
      <c r="E585" s="42"/>
      <c r="F585" s="42"/>
      <c r="G585" s="42"/>
    </row>
    <row r="586">
      <c r="E586" s="42"/>
      <c r="F586" s="42"/>
      <c r="G586" s="42"/>
    </row>
    <row r="587">
      <c r="E587" s="42"/>
      <c r="F587" s="42"/>
      <c r="G587" s="42"/>
    </row>
    <row r="588">
      <c r="E588" s="42"/>
      <c r="F588" s="42"/>
      <c r="G588" s="42"/>
    </row>
    <row r="589">
      <c r="E589" s="42"/>
      <c r="F589" s="42"/>
      <c r="G589" s="42"/>
    </row>
    <row r="590">
      <c r="E590" s="42"/>
      <c r="F590" s="42"/>
      <c r="G590" s="42"/>
    </row>
    <row r="591">
      <c r="E591" s="42"/>
      <c r="F591" s="42"/>
      <c r="G591" s="42"/>
    </row>
    <row r="592">
      <c r="E592" s="42"/>
      <c r="F592" s="42"/>
      <c r="G592" s="42"/>
    </row>
    <row r="593">
      <c r="E593" s="42"/>
      <c r="F593" s="42"/>
      <c r="G593" s="42"/>
    </row>
    <row r="594">
      <c r="E594" s="42"/>
      <c r="F594" s="42"/>
      <c r="G594" s="42"/>
    </row>
    <row r="595">
      <c r="E595" s="42"/>
      <c r="F595" s="42"/>
      <c r="G595" s="42"/>
    </row>
    <row r="596">
      <c r="E596" s="42"/>
      <c r="F596" s="42"/>
      <c r="G596" s="42"/>
    </row>
    <row r="597">
      <c r="E597" s="42"/>
      <c r="F597" s="42"/>
      <c r="G597" s="42"/>
    </row>
    <row r="598">
      <c r="E598" s="42"/>
      <c r="F598" s="42"/>
      <c r="G598" s="42"/>
    </row>
    <row r="599">
      <c r="E599" s="42"/>
      <c r="F599" s="42"/>
      <c r="G599" s="42"/>
    </row>
    <row r="600">
      <c r="E600" s="42"/>
      <c r="F600" s="42"/>
      <c r="G600" s="42"/>
    </row>
    <row r="601">
      <c r="E601" s="42"/>
      <c r="F601" s="42"/>
      <c r="G601" s="42"/>
    </row>
    <row r="602">
      <c r="E602" s="42"/>
      <c r="F602" s="42"/>
      <c r="G602" s="42"/>
    </row>
    <row r="603">
      <c r="E603" s="42"/>
      <c r="F603" s="42"/>
      <c r="G603" s="42"/>
    </row>
    <row r="604">
      <c r="E604" s="42"/>
      <c r="F604" s="42"/>
      <c r="G604" s="42"/>
    </row>
    <row r="605">
      <c r="E605" s="42"/>
      <c r="F605" s="42"/>
      <c r="G605" s="42"/>
    </row>
    <row r="606">
      <c r="E606" s="42"/>
      <c r="F606" s="42"/>
      <c r="G606" s="42"/>
    </row>
    <row r="607">
      <c r="E607" s="42"/>
      <c r="F607" s="42"/>
      <c r="G607" s="42"/>
    </row>
    <row r="608">
      <c r="E608" s="42"/>
      <c r="F608" s="42"/>
      <c r="G608" s="42"/>
    </row>
    <row r="609">
      <c r="E609" s="42"/>
      <c r="F609" s="42"/>
      <c r="G609" s="42"/>
    </row>
    <row r="610">
      <c r="E610" s="42"/>
      <c r="F610" s="42"/>
      <c r="G610" s="42"/>
    </row>
    <row r="611">
      <c r="E611" s="42"/>
      <c r="F611" s="42"/>
      <c r="G611" s="42"/>
    </row>
    <row r="612">
      <c r="E612" s="42"/>
      <c r="F612" s="42"/>
      <c r="G612" s="42"/>
    </row>
    <row r="613">
      <c r="E613" s="42"/>
      <c r="F613" s="42"/>
      <c r="G613" s="42"/>
    </row>
    <row r="614">
      <c r="E614" s="42"/>
      <c r="F614" s="42"/>
      <c r="G614" s="42"/>
    </row>
    <row r="615">
      <c r="E615" s="42"/>
      <c r="F615" s="42"/>
      <c r="G615" s="42"/>
    </row>
    <row r="616">
      <c r="E616" s="42"/>
      <c r="F616" s="42"/>
      <c r="G616" s="42"/>
    </row>
    <row r="617">
      <c r="E617" s="42"/>
      <c r="F617" s="42"/>
      <c r="G617" s="42"/>
    </row>
    <row r="618">
      <c r="E618" s="42"/>
      <c r="F618" s="42"/>
      <c r="G618" s="42"/>
    </row>
    <row r="619">
      <c r="E619" s="42"/>
      <c r="F619" s="42"/>
      <c r="G619" s="42"/>
    </row>
    <row r="620">
      <c r="E620" s="42"/>
      <c r="F620" s="42"/>
      <c r="G620" s="42"/>
    </row>
    <row r="621">
      <c r="E621" s="42"/>
      <c r="F621" s="42"/>
      <c r="G621" s="42"/>
    </row>
    <row r="622">
      <c r="E622" s="42"/>
      <c r="F622" s="42"/>
      <c r="G622" s="42"/>
    </row>
    <row r="623">
      <c r="E623" s="42"/>
      <c r="F623" s="42"/>
      <c r="G623" s="42"/>
    </row>
    <row r="624">
      <c r="E624" s="42"/>
      <c r="F624" s="42"/>
      <c r="G624" s="42"/>
    </row>
    <row r="625">
      <c r="E625" s="42"/>
      <c r="F625" s="42"/>
      <c r="G625" s="42"/>
    </row>
    <row r="626">
      <c r="E626" s="42"/>
      <c r="F626" s="42"/>
      <c r="G626" s="42"/>
    </row>
    <row r="627">
      <c r="E627" s="42"/>
      <c r="F627" s="42"/>
      <c r="G627" s="42"/>
    </row>
    <row r="628">
      <c r="E628" s="42"/>
      <c r="F628" s="42"/>
      <c r="G628" s="42"/>
    </row>
    <row r="629">
      <c r="E629" s="42"/>
      <c r="F629" s="42"/>
      <c r="G629" s="42"/>
    </row>
    <row r="630">
      <c r="E630" s="42"/>
      <c r="F630" s="42"/>
      <c r="G630" s="42"/>
    </row>
    <row r="631">
      <c r="E631" s="42"/>
      <c r="F631" s="42"/>
      <c r="G631" s="42"/>
    </row>
    <row r="632">
      <c r="E632" s="42"/>
      <c r="F632" s="42"/>
      <c r="G632" s="42"/>
    </row>
    <row r="633">
      <c r="E633" s="42"/>
      <c r="F633" s="42"/>
      <c r="G633" s="42"/>
    </row>
    <row r="634">
      <c r="E634" s="42"/>
      <c r="F634" s="42"/>
      <c r="G634" s="42"/>
    </row>
    <row r="635">
      <c r="E635" s="42"/>
      <c r="F635" s="42"/>
      <c r="G635" s="42"/>
    </row>
    <row r="636">
      <c r="E636" s="42"/>
      <c r="F636" s="42"/>
      <c r="G636" s="42"/>
    </row>
    <row r="637">
      <c r="E637" s="42"/>
      <c r="F637" s="42"/>
      <c r="G637" s="42"/>
    </row>
    <row r="638">
      <c r="E638" s="42"/>
      <c r="F638" s="42"/>
      <c r="G638" s="42"/>
    </row>
    <row r="639">
      <c r="E639" s="42"/>
      <c r="F639" s="42"/>
      <c r="G639" s="42"/>
    </row>
    <row r="640">
      <c r="E640" s="42"/>
      <c r="F640" s="42"/>
      <c r="G640" s="42"/>
    </row>
    <row r="641">
      <c r="E641" s="42"/>
      <c r="F641" s="42"/>
      <c r="G641" s="42"/>
    </row>
    <row r="642">
      <c r="E642" s="42"/>
      <c r="F642" s="42"/>
      <c r="G642" s="42"/>
    </row>
    <row r="643">
      <c r="E643" s="42"/>
      <c r="F643" s="42"/>
      <c r="G643" s="42"/>
    </row>
    <row r="644">
      <c r="E644" s="42"/>
      <c r="F644" s="42"/>
      <c r="G644" s="42"/>
    </row>
    <row r="645">
      <c r="E645" s="42"/>
      <c r="F645" s="42"/>
      <c r="G645" s="42"/>
    </row>
    <row r="646">
      <c r="E646" s="42"/>
      <c r="F646" s="42"/>
      <c r="G646" s="42"/>
    </row>
    <row r="647">
      <c r="E647" s="42"/>
      <c r="F647" s="42"/>
      <c r="G647" s="42"/>
    </row>
    <row r="648">
      <c r="E648" s="42"/>
      <c r="F648" s="42"/>
      <c r="G648" s="42"/>
    </row>
    <row r="649">
      <c r="E649" s="42"/>
      <c r="F649" s="42"/>
      <c r="G649" s="42"/>
    </row>
    <row r="650">
      <c r="E650" s="42"/>
      <c r="F650" s="42"/>
      <c r="G650" s="42"/>
    </row>
    <row r="651">
      <c r="E651" s="42"/>
      <c r="F651" s="42"/>
      <c r="G651" s="42"/>
    </row>
    <row r="652">
      <c r="E652" s="42"/>
      <c r="F652" s="42"/>
      <c r="G652" s="42"/>
    </row>
    <row r="653">
      <c r="E653" s="42"/>
      <c r="F653" s="42"/>
      <c r="G653" s="42"/>
    </row>
    <row r="654">
      <c r="E654" s="42"/>
      <c r="F654" s="42"/>
      <c r="G654" s="42"/>
    </row>
    <row r="655">
      <c r="E655" s="42"/>
      <c r="F655" s="42"/>
      <c r="G655" s="42"/>
    </row>
    <row r="656">
      <c r="E656" s="42"/>
      <c r="F656" s="42"/>
      <c r="G656" s="42"/>
    </row>
    <row r="657">
      <c r="E657" s="42"/>
      <c r="F657" s="42"/>
      <c r="G657" s="42"/>
    </row>
    <row r="658">
      <c r="E658" s="42"/>
      <c r="F658" s="42"/>
      <c r="G658" s="42"/>
    </row>
    <row r="659">
      <c r="E659" s="42"/>
      <c r="F659" s="42"/>
      <c r="G659" s="42"/>
    </row>
    <row r="660">
      <c r="E660" s="42"/>
      <c r="F660" s="42"/>
      <c r="G660" s="42"/>
    </row>
    <row r="661">
      <c r="E661" s="42"/>
      <c r="F661" s="42"/>
      <c r="G661" s="42"/>
    </row>
    <row r="662">
      <c r="E662" s="42"/>
      <c r="F662" s="42"/>
      <c r="G662" s="42"/>
    </row>
    <row r="663">
      <c r="E663" s="42"/>
      <c r="F663" s="42"/>
      <c r="G663" s="42"/>
    </row>
    <row r="664">
      <c r="E664" s="42"/>
      <c r="F664" s="42"/>
      <c r="G664" s="42"/>
    </row>
    <row r="665">
      <c r="E665" s="42"/>
      <c r="F665" s="42"/>
      <c r="G665" s="42"/>
    </row>
    <row r="666">
      <c r="E666" s="42"/>
      <c r="F666" s="42"/>
      <c r="G666" s="42"/>
    </row>
    <row r="667">
      <c r="E667" s="42"/>
      <c r="F667" s="42"/>
      <c r="G667" s="42"/>
    </row>
    <row r="668">
      <c r="E668" s="42"/>
      <c r="F668" s="42"/>
      <c r="G668" s="42"/>
    </row>
    <row r="669">
      <c r="E669" s="42"/>
      <c r="F669" s="42"/>
      <c r="G669" s="42"/>
    </row>
    <row r="670">
      <c r="E670" s="42"/>
      <c r="F670" s="42"/>
      <c r="G670" s="42"/>
    </row>
    <row r="671">
      <c r="E671" s="42"/>
      <c r="F671" s="42"/>
      <c r="G671" s="42"/>
    </row>
    <row r="672">
      <c r="E672" s="42"/>
      <c r="F672" s="42"/>
      <c r="G672" s="42"/>
    </row>
    <row r="673">
      <c r="E673" s="42"/>
      <c r="F673" s="42"/>
      <c r="G673" s="42"/>
    </row>
    <row r="674">
      <c r="E674" s="42"/>
      <c r="F674" s="42"/>
      <c r="G674" s="42"/>
    </row>
    <row r="675">
      <c r="E675" s="42"/>
      <c r="F675" s="42"/>
      <c r="G675" s="42"/>
    </row>
    <row r="676">
      <c r="E676" s="42"/>
      <c r="F676" s="42"/>
      <c r="G676" s="42"/>
    </row>
    <row r="677">
      <c r="E677" s="42"/>
      <c r="F677" s="42"/>
      <c r="G677" s="42"/>
    </row>
    <row r="678">
      <c r="E678" s="42"/>
      <c r="F678" s="42"/>
      <c r="G678" s="42"/>
    </row>
    <row r="679">
      <c r="E679" s="42"/>
      <c r="F679" s="42"/>
      <c r="G679" s="42"/>
    </row>
    <row r="680">
      <c r="E680" s="42"/>
      <c r="F680" s="42"/>
      <c r="G680" s="42"/>
    </row>
    <row r="681">
      <c r="E681" s="42"/>
      <c r="F681" s="42"/>
      <c r="G681" s="42"/>
    </row>
    <row r="682">
      <c r="E682" s="42"/>
      <c r="F682" s="42"/>
      <c r="G682" s="42"/>
    </row>
    <row r="683">
      <c r="E683" s="42"/>
      <c r="F683" s="42"/>
      <c r="G683" s="42"/>
    </row>
    <row r="684">
      <c r="E684" s="42"/>
      <c r="F684" s="42"/>
      <c r="G684" s="42"/>
    </row>
    <row r="685">
      <c r="E685" s="42"/>
      <c r="F685" s="42"/>
      <c r="G685" s="42"/>
    </row>
    <row r="686">
      <c r="E686" s="42"/>
      <c r="F686" s="42"/>
      <c r="G686" s="42"/>
    </row>
    <row r="687">
      <c r="E687" s="42"/>
      <c r="F687" s="42"/>
      <c r="G687" s="42"/>
    </row>
    <row r="688">
      <c r="E688" s="42"/>
      <c r="F688" s="42"/>
      <c r="G688" s="42"/>
    </row>
    <row r="689">
      <c r="E689" s="42"/>
      <c r="F689" s="42"/>
      <c r="G689" s="42"/>
    </row>
    <row r="690">
      <c r="E690" s="42"/>
      <c r="F690" s="42"/>
      <c r="G690" s="42"/>
    </row>
    <row r="691">
      <c r="E691" s="42"/>
      <c r="F691" s="42"/>
      <c r="G691" s="42"/>
    </row>
    <row r="692">
      <c r="E692" s="42"/>
      <c r="F692" s="42"/>
      <c r="G692" s="42"/>
    </row>
    <row r="693">
      <c r="E693" s="42"/>
      <c r="F693" s="42"/>
      <c r="G693" s="42"/>
    </row>
    <row r="694">
      <c r="E694" s="42"/>
      <c r="F694" s="42"/>
      <c r="G694" s="42"/>
    </row>
    <row r="695">
      <c r="E695" s="42"/>
      <c r="F695" s="42"/>
      <c r="G695" s="42"/>
    </row>
    <row r="696">
      <c r="E696" s="42"/>
      <c r="F696" s="42"/>
      <c r="G696" s="42"/>
    </row>
    <row r="697">
      <c r="E697" s="42"/>
      <c r="F697" s="42"/>
      <c r="G697" s="42"/>
    </row>
    <row r="698">
      <c r="E698" s="42"/>
      <c r="F698" s="42"/>
      <c r="G698" s="42"/>
    </row>
    <row r="699">
      <c r="E699" s="42"/>
      <c r="F699" s="42"/>
      <c r="G699" s="42"/>
    </row>
    <row r="700">
      <c r="E700" s="42"/>
      <c r="F700" s="42"/>
      <c r="G700" s="42"/>
    </row>
    <row r="701">
      <c r="E701" s="42"/>
      <c r="F701" s="42"/>
      <c r="G701" s="42"/>
    </row>
    <row r="702">
      <c r="E702" s="42"/>
      <c r="F702" s="42"/>
      <c r="G702" s="42"/>
    </row>
    <row r="703">
      <c r="E703" s="42"/>
      <c r="F703" s="42"/>
      <c r="G703" s="42"/>
    </row>
    <row r="704">
      <c r="E704" s="42"/>
      <c r="F704" s="42"/>
      <c r="G704" s="42"/>
    </row>
    <row r="705">
      <c r="E705" s="42"/>
      <c r="F705" s="42"/>
      <c r="G705" s="42"/>
    </row>
    <row r="706">
      <c r="E706" s="42"/>
      <c r="F706" s="42"/>
      <c r="G706" s="42"/>
    </row>
    <row r="707">
      <c r="E707" s="42"/>
      <c r="F707" s="42"/>
      <c r="G707" s="42"/>
    </row>
    <row r="708">
      <c r="E708" s="42"/>
      <c r="F708" s="42"/>
      <c r="G708" s="42"/>
    </row>
    <row r="709">
      <c r="E709" s="42"/>
      <c r="F709" s="42"/>
      <c r="G709" s="42"/>
    </row>
    <row r="710">
      <c r="E710" s="42"/>
      <c r="F710" s="42"/>
      <c r="G710" s="42"/>
    </row>
    <row r="711">
      <c r="E711" s="42"/>
      <c r="F711" s="42"/>
      <c r="G711" s="42"/>
    </row>
    <row r="712">
      <c r="E712" s="42"/>
      <c r="F712" s="42"/>
      <c r="G712" s="42"/>
    </row>
    <row r="713">
      <c r="E713" s="42"/>
      <c r="F713" s="42"/>
      <c r="G713" s="42"/>
    </row>
    <row r="714">
      <c r="E714" s="42"/>
      <c r="F714" s="42"/>
      <c r="G714" s="42"/>
    </row>
    <row r="715">
      <c r="E715" s="42"/>
      <c r="F715" s="42"/>
      <c r="G715" s="42"/>
    </row>
    <row r="716">
      <c r="E716" s="42"/>
      <c r="F716" s="42"/>
      <c r="G716" s="42"/>
    </row>
    <row r="717">
      <c r="E717" s="42"/>
      <c r="F717" s="42"/>
      <c r="G717" s="42"/>
    </row>
    <row r="718">
      <c r="E718" s="42"/>
      <c r="F718" s="42"/>
      <c r="G718" s="42"/>
    </row>
    <row r="719">
      <c r="E719" s="42"/>
      <c r="F719" s="42"/>
      <c r="G719" s="42"/>
    </row>
    <row r="720">
      <c r="E720" s="42"/>
      <c r="F720" s="42"/>
      <c r="G720" s="42"/>
    </row>
    <row r="721">
      <c r="E721" s="42"/>
      <c r="F721" s="42"/>
      <c r="G721" s="42"/>
    </row>
    <row r="722">
      <c r="E722" s="42"/>
      <c r="F722" s="42"/>
      <c r="G722" s="42"/>
    </row>
    <row r="723">
      <c r="E723" s="42"/>
      <c r="F723" s="42"/>
      <c r="G723" s="42"/>
    </row>
    <row r="724">
      <c r="E724" s="42"/>
      <c r="F724" s="42"/>
      <c r="G724" s="42"/>
    </row>
    <row r="725">
      <c r="E725" s="42"/>
      <c r="F725" s="42"/>
      <c r="G725" s="42"/>
    </row>
    <row r="726">
      <c r="E726" s="42"/>
      <c r="F726" s="42"/>
      <c r="G726" s="42"/>
    </row>
    <row r="727">
      <c r="E727" s="42"/>
      <c r="F727" s="42"/>
      <c r="G727" s="42"/>
    </row>
    <row r="728">
      <c r="E728" s="42"/>
      <c r="F728" s="42"/>
      <c r="G728" s="42"/>
    </row>
    <row r="729">
      <c r="E729" s="42"/>
      <c r="F729" s="42"/>
      <c r="G729" s="42"/>
    </row>
    <row r="730">
      <c r="E730" s="42"/>
      <c r="F730" s="42"/>
      <c r="G730" s="42"/>
    </row>
    <row r="731">
      <c r="E731" s="42"/>
      <c r="F731" s="42"/>
      <c r="G731" s="42"/>
    </row>
    <row r="732">
      <c r="E732" s="42"/>
      <c r="F732" s="42"/>
      <c r="G732" s="42"/>
    </row>
    <row r="733">
      <c r="E733" s="42"/>
      <c r="F733" s="42"/>
      <c r="G733" s="42"/>
    </row>
    <row r="734">
      <c r="E734" s="42"/>
      <c r="F734" s="42"/>
      <c r="G734" s="42"/>
    </row>
    <row r="735">
      <c r="E735" s="42"/>
      <c r="F735" s="42"/>
      <c r="G735" s="42"/>
    </row>
    <row r="736">
      <c r="E736" s="42"/>
      <c r="F736" s="42"/>
      <c r="G736" s="42"/>
    </row>
    <row r="737">
      <c r="E737" s="42"/>
      <c r="F737" s="42"/>
      <c r="G737" s="42"/>
    </row>
    <row r="738">
      <c r="E738" s="42"/>
      <c r="F738" s="42"/>
      <c r="G738" s="42"/>
    </row>
    <row r="739">
      <c r="E739" s="42"/>
      <c r="F739" s="42"/>
      <c r="G739" s="42"/>
    </row>
    <row r="740">
      <c r="E740" s="42"/>
      <c r="F740" s="42"/>
      <c r="G740" s="42"/>
    </row>
    <row r="741">
      <c r="E741" s="42"/>
      <c r="F741" s="42"/>
      <c r="G741" s="42"/>
    </row>
    <row r="742">
      <c r="E742" s="42"/>
      <c r="F742" s="42"/>
      <c r="G742" s="42"/>
    </row>
    <row r="743">
      <c r="E743" s="42"/>
      <c r="F743" s="42"/>
      <c r="G743" s="42"/>
    </row>
    <row r="744">
      <c r="E744" s="42"/>
      <c r="F744" s="42"/>
      <c r="G744" s="42"/>
    </row>
    <row r="745">
      <c r="E745" s="42"/>
      <c r="F745" s="42"/>
      <c r="G745" s="42"/>
    </row>
    <row r="746">
      <c r="E746" s="42"/>
      <c r="F746" s="42"/>
      <c r="G746" s="42"/>
    </row>
    <row r="747">
      <c r="E747" s="42"/>
      <c r="F747" s="42"/>
      <c r="G747" s="42"/>
    </row>
    <row r="748">
      <c r="E748" s="42"/>
      <c r="F748" s="42"/>
      <c r="G748" s="42"/>
    </row>
    <row r="749">
      <c r="E749" s="42"/>
      <c r="F749" s="42"/>
      <c r="G749" s="42"/>
    </row>
    <row r="750">
      <c r="E750" s="42"/>
      <c r="F750" s="42"/>
      <c r="G750" s="42"/>
    </row>
    <row r="751">
      <c r="E751" s="42"/>
      <c r="F751" s="42"/>
      <c r="G751" s="42"/>
    </row>
    <row r="752">
      <c r="E752" s="42"/>
      <c r="F752" s="42"/>
      <c r="G752" s="42"/>
    </row>
    <row r="753">
      <c r="E753" s="42"/>
      <c r="F753" s="42"/>
      <c r="G753" s="42"/>
    </row>
    <row r="754">
      <c r="E754" s="42"/>
      <c r="F754" s="42"/>
      <c r="G754" s="42"/>
    </row>
    <row r="755">
      <c r="E755" s="42"/>
      <c r="F755" s="42"/>
      <c r="G755" s="42"/>
    </row>
    <row r="756">
      <c r="E756" s="42"/>
      <c r="F756" s="42"/>
      <c r="G756" s="42"/>
    </row>
    <row r="757">
      <c r="E757" s="42"/>
      <c r="F757" s="42"/>
      <c r="G757" s="42"/>
    </row>
    <row r="758">
      <c r="E758" s="42"/>
      <c r="F758" s="42"/>
      <c r="G758" s="42"/>
    </row>
    <row r="759">
      <c r="E759" s="42"/>
      <c r="F759" s="42"/>
      <c r="G759" s="42"/>
    </row>
    <row r="760">
      <c r="E760" s="42"/>
      <c r="F760" s="42"/>
      <c r="G760" s="42"/>
    </row>
    <row r="761">
      <c r="E761" s="42"/>
      <c r="F761" s="42"/>
      <c r="G761" s="42"/>
    </row>
    <row r="762">
      <c r="E762" s="42"/>
      <c r="F762" s="42"/>
      <c r="G762" s="42"/>
    </row>
    <row r="763">
      <c r="E763" s="42"/>
      <c r="F763" s="42"/>
      <c r="G763" s="42"/>
    </row>
    <row r="764">
      <c r="E764" s="42"/>
      <c r="F764" s="42"/>
      <c r="G764" s="42"/>
    </row>
    <row r="765">
      <c r="E765" s="42"/>
      <c r="F765" s="42"/>
      <c r="G765" s="42"/>
    </row>
    <row r="766">
      <c r="E766" s="42"/>
      <c r="F766" s="42"/>
      <c r="G766" s="42"/>
    </row>
    <row r="767">
      <c r="E767" s="42"/>
      <c r="F767" s="42"/>
      <c r="G767" s="42"/>
    </row>
    <row r="768">
      <c r="E768" s="42"/>
      <c r="F768" s="42"/>
      <c r="G768" s="42"/>
    </row>
    <row r="769">
      <c r="E769" s="42"/>
      <c r="F769" s="42"/>
      <c r="G769" s="42"/>
    </row>
    <row r="770">
      <c r="E770" s="42"/>
      <c r="F770" s="42"/>
      <c r="G770" s="42"/>
    </row>
    <row r="771">
      <c r="E771" s="42"/>
      <c r="F771" s="42"/>
      <c r="G771" s="42"/>
    </row>
    <row r="772">
      <c r="E772" s="42"/>
      <c r="F772" s="42"/>
      <c r="G772" s="42"/>
    </row>
    <row r="773">
      <c r="E773" s="42"/>
      <c r="F773" s="42"/>
      <c r="G773" s="42"/>
    </row>
    <row r="774">
      <c r="E774" s="42"/>
      <c r="F774" s="42"/>
      <c r="G774" s="42"/>
    </row>
    <row r="775">
      <c r="E775" s="42"/>
      <c r="F775" s="42"/>
      <c r="G775" s="42"/>
    </row>
    <row r="776">
      <c r="E776" s="42"/>
      <c r="F776" s="42"/>
      <c r="G776" s="42"/>
    </row>
    <row r="777">
      <c r="E777" s="42"/>
      <c r="F777" s="42"/>
      <c r="G777" s="42"/>
    </row>
    <row r="778">
      <c r="E778" s="42"/>
      <c r="F778" s="42"/>
      <c r="G778" s="42"/>
    </row>
    <row r="779">
      <c r="E779" s="42"/>
      <c r="F779" s="42"/>
      <c r="G779" s="42"/>
    </row>
    <row r="780">
      <c r="E780" s="42"/>
      <c r="F780" s="42"/>
      <c r="G780" s="42"/>
    </row>
    <row r="781">
      <c r="E781" s="42"/>
      <c r="F781" s="42"/>
      <c r="G781" s="42"/>
    </row>
    <row r="782">
      <c r="E782" s="42"/>
      <c r="F782" s="42"/>
      <c r="G782" s="42"/>
    </row>
    <row r="783">
      <c r="E783" s="42"/>
      <c r="F783" s="42"/>
      <c r="G783" s="42"/>
    </row>
    <row r="784">
      <c r="E784" s="42"/>
      <c r="F784" s="42"/>
      <c r="G784" s="42"/>
    </row>
    <row r="785">
      <c r="E785" s="42"/>
      <c r="F785" s="42"/>
      <c r="G785" s="42"/>
    </row>
    <row r="786">
      <c r="E786" s="42"/>
      <c r="F786" s="42"/>
      <c r="G786" s="42"/>
    </row>
    <row r="787">
      <c r="E787" s="42"/>
      <c r="F787" s="42"/>
      <c r="G787" s="42"/>
    </row>
    <row r="788">
      <c r="E788" s="42"/>
      <c r="F788" s="42"/>
      <c r="G788" s="42"/>
    </row>
    <row r="789">
      <c r="E789" s="42"/>
      <c r="F789" s="42"/>
      <c r="G789" s="42"/>
    </row>
    <row r="790">
      <c r="E790" s="42"/>
      <c r="F790" s="42"/>
      <c r="G790" s="42"/>
    </row>
    <row r="791">
      <c r="E791" s="42"/>
      <c r="F791" s="42"/>
      <c r="G791" s="42"/>
    </row>
    <row r="792">
      <c r="E792" s="42"/>
      <c r="F792" s="42"/>
      <c r="G792" s="42"/>
    </row>
    <row r="793">
      <c r="E793" s="42"/>
      <c r="F793" s="42"/>
      <c r="G793" s="42"/>
    </row>
    <row r="794">
      <c r="E794" s="42"/>
      <c r="F794" s="42"/>
      <c r="G794" s="42"/>
    </row>
    <row r="795">
      <c r="E795" s="42"/>
      <c r="F795" s="42"/>
      <c r="G795" s="42"/>
    </row>
    <row r="796">
      <c r="E796" s="42"/>
      <c r="F796" s="42"/>
      <c r="G796" s="42"/>
    </row>
    <row r="797">
      <c r="E797" s="42"/>
      <c r="F797" s="42"/>
      <c r="G797" s="42"/>
    </row>
    <row r="798">
      <c r="E798" s="42"/>
      <c r="F798" s="42"/>
      <c r="G798" s="42"/>
    </row>
    <row r="799">
      <c r="E799" s="42"/>
      <c r="F799" s="42"/>
      <c r="G799" s="42"/>
    </row>
    <row r="800">
      <c r="E800" s="42"/>
      <c r="F800" s="42"/>
      <c r="G800" s="42"/>
    </row>
    <row r="801">
      <c r="E801" s="42"/>
      <c r="F801" s="42"/>
      <c r="G801" s="42"/>
    </row>
    <row r="802">
      <c r="E802" s="42"/>
      <c r="F802" s="42"/>
      <c r="G802" s="42"/>
    </row>
    <row r="803">
      <c r="E803" s="42"/>
      <c r="F803" s="42"/>
      <c r="G803" s="42"/>
    </row>
    <row r="804">
      <c r="E804" s="42"/>
      <c r="F804" s="42"/>
      <c r="G804" s="42"/>
    </row>
    <row r="805">
      <c r="E805" s="42"/>
      <c r="F805" s="42"/>
      <c r="G805" s="42"/>
    </row>
    <row r="806">
      <c r="E806" s="42"/>
      <c r="F806" s="42"/>
      <c r="G806" s="42"/>
    </row>
    <row r="807">
      <c r="E807" s="42"/>
      <c r="F807" s="42"/>
      <c r="G807" s="42"/>
    </row>
    <row r="808">
      <c r="E808" s="42"/>
      <c r="F808" s="42"/>
      <c r="G808" s="42"/>
    </row>
    <row r="809">
      <c r="E809" s="42"/>
      <c r="F809" s="42"/>
      <c r="G809" s="42"/>
    </row>
    <row r="810">
      <c r="E810" s="42"/>
      <c r="F810" s="42"/>
      <c r="G810" s="42"/>
    </row>
    <row r="811">
      <c r="E811" s="42"/>
      <c r="F811" s="42"/>
      <c r="G811" s="42"/>
    </row>
    <row r="812">
      <c r="E812" s="42"/>
      <c r="F812" s="42"/>
      <c r="G812" s="42"/>
    </row>
    <row r="813">
      <c r="E813" s="42"/>
      <c r="F813" s="42"/>
      <c r="G813" s="42"/>
    </row>
    <row r="814">
      <c r="E814" s="42"/>
      <c r="F814" s="42"/>
      <c r="G814" s="42"/>
    </row>
    <row r="815">
      <c r="E815" s="42"/>
      <c r="F815" s="42"/>
      <c r="G815" s="42"/>
    </row>
    <row r="816">
      <c r="E816" s="42"/>
      <c r="F816" s="42"/>
      <c r="G816" s="42"/>
    </row>
    <row r="817">
      <c r="E817" s="42"/>
      <c r="F817" s="42"/>
      <c r="G817" s="42"/>
    </row>
    <row r="818">
      <c r="E818" s="42"/>
      <c r="F818" s="42"/>
      <c r="G818" s="42"/>
    </row>
    <row r="819">
      <c r="E819" s="42"/>
      <c r="F819" s="42"/>
      <c r="G819" s="42"/>
    </row>
    <row r="820">
      <c r="E820" s="42"/>
      <c r="F820" s="42"/>
      <c r="G820" s="42"/>
    </row>
    <row r="821">
      <c r="E821" s="42"/>
      <c r="F821" s="42"/>
      <c r="G821" s="42"/>
    </row>
    <row r="822">
      <c r="E822" s="42"/>
      <c r="F822" s="42"/>
      <c r="G822" s="42"/>
    </row>
    <row r="823">
      <c r="E823" s="42"/>
      <c r="F823" s="42"/>
      <c r="G823" s="42"/>
    </row>
    <row r="824">
      <c r="E824" s="42"/>
      <c r="F824" s="42"/>
      <c r="G824" s="42"/>
    </row>
    <row r="825">
      <c r="E825" s="42"/>
      <c r="F825" s="42"/>
      <c r="G825" s="42"/>
    </row>
    <row r="826">
      <c r="E826" s="42"/>
      <c r="F826" s="42"/>
      <c r="G826" s="42"/>
    </row>
    <row r="827">
      <c r="E827" s="42"/>
      <c r="F827" s="42"/>
      <c r="G827" s="42"/>
    </row>
    <row r="828">
      <c r="E828" s="42"/>
      <c r="F828" s="42"/>
      <c r="G828" s="42"/>
    </row>
    <row r="829">
      <c r="E829" s="42"/>
      <c r="F829" s="42"/>
      <c r="G829" s="42"/>
    </row>
    <row r="830">
      <c r="E830" s="42"/>
      <c r="F830" s="42"/>
      <c r="G830" s="42"/>
    </row>
    <row r="831">
      <c r="E831" s="42"/>
      <c r="F831" s="42"/>
      <c r="G831" s="42"/>
    </row>
    <row r="832">
      <c r="E832" s="42"/>
      <c r="F832" s="42"/>
      <c r="G832" s="42"/>
    </row>
    <row r="833">
      <c r="E833" s="42"/>
      <c r="F833" s="42"/>
      <c r="G833" s="42"/>
    </row>
    <row r="834">
      <c r="E834" s="42"/>
      <c r="F834" s="42"/>
      <c r="G834" s="42"/>
    </row>
    <row r="835">
      <c r="E835" s="42"/>
      <c r="F835" s="42"/>
      <c r="G835" s="42"/>
    </row>
    <row r="836">
      <c r="E836" s="42"/>
      <c r="F836" s="42"/>
      <c r="G836" s="42"/>
    </row>
    <row r="837">
      <c r="E837" s="42"/>
      <c r="F837" s="42"/>
      <c r="G837" s="42"/>
    </row>
    <row r="838">
      <c r="E838" s="42"/>
      <c r="F838" s="42"/>
      <c r="G838" s="42"/>
    </row>
    <row r="839">
      <c r="E839" s="42"/>
      <c r="F839" s="42"/>
      <c r="G839" s="42"/>
    </row>
    <row r="840">
      <c r="E840" s="42"/>
      <c r="F840" s="42"/>
      <c r="G840" s="42"/>
    </row>
    <row r="841">
      <c r="E841" s="42"/>
      <c r="F841" s="42"/>
      <c r="G841" s="42"/>
    </row>
    <row r="842">
      <c r="E842" s="42"/>
      <c r="F842" s="42"/>
      <c r="G842" s="42"/>
    </row>
    <row r="843">
      <c r="E843" s="42"/>
      <c r="F843" s="42"/>
      <c r="G843" s="42"/>
    </row>
    <row r="844">
      <c r="E844" s="42"/>
      <c r="F844" s="42"/>
      <c r="G844" s="42"/>
    </row>
    <row r="845">
      <c r="E845" s="42"/>
      <c r="F845" s="42"/>
      <c r="G845" s="42"/>
    </row>
    <row r="846">
      <c r="E846" s="42"/>
      <c r="F846" s="42"/>
      <c r="G846" s="42"/>
    </row>
    <row r="847">
      <c r="E847" s="42"/>
      <c r="F847" s="42"/>
      <c r="G847" s="42"/>
    </row>
    <row r="848">
      <c r="E848" s="42"/>
      <c r="F848" s="42"/>
      <c r="G848" s="42"/>
    </row>
    <row r="849">
      <c r="E849" s="42"/>
      <c r="F849" s="42"/>
      <c r="G849" s="42"/>
    </row>
    <row r="850">
      <c r="E850" s="42"/>
      <c r="F850" s="42"/>
      <c r="G850" s="42"/>
    </row>
    <row r="851">
      <c r="E851" s="42"/>
      <c r="F851" s="42"/>
      <c r="G851" s="42"/>
    </row>
    <row r="852">
      <c r="E852" s="42"/>
      <c r="F852" s="42"/>
      <c r="G852" s="42"/>
    </row>
    <row r="853">
      <c r="E853" s="42"/>
      <c r="F853" s="42"/>
      <c r="G853" s="42"/>
    </row>
    <row r="854">
      <c r="E854" s="42"/>
      <c r="F854" s="42"/>
      <c r="G854" s="42"/>
    </row>
    <row r="855">
      <c r="E855" s="42"/>
      <c r="F855" s="42"/>
      <c r="G855" s="42"/>
    </row>
    <row r="856">
      <c r="E856" s="42"/>
      <c r="F856" s="42"/>
      <c r="G856" s="42"/>
    </row>
    <row r="857">
      <c r="E857" s="42"/>
      <c r="F857" s="42"/>
      <c r="G857" s="42"/>
    </row>
    <row r="858">
      <c r="E858" s="42"/>
      <c r="F858" s="42"/>
      <c r="G858" s="42"/>
    </row>
    <row r="859">
      <c r="E859" s="42"/>
      <c r="F859" s="42"/>
      <c r="G859" s="42"/>
    </row>
    <row r="860">
      <c r="E860" s="42"/>
      <c r="F860" s="42"/>
      <c r="G860" s="42"/>
    </row>
    <row r="861">
      <c r="E861" s="42"/>
      <c r="F861" s="42"/>
      <c r="G861" s="42"/>
    </row>
    <row r="862">
      <c r="E862" s="42"/>
      <c r="F862" s="42"/>
      <c r="G862" s="42"/>
    </row>
    <row r="863">
      <c r="E863" s="42"/>
      <c r="F863" s="42"/>
      <c r="G863" s="42"/>
    </row>
    <row r="864">
      <c r="E864" s="42"/>
      <c r="F864" s="42"/>
      <c r="G864" s="42"/>
    </row>
    <row r="865">
      <c r="E865" s="42"/>
      <c r="F865" s="42"/>
      <c r="G865" s="42"/>
    </row>
    <row r="866">
      <c r="E866" s="42"/>
      <c r="F866" s="42"/>
      <c r="G866" s="42"/>
    </row>
    <row r="867">
      <c r="E867" s="42"/>
      <c r="F867" s="42"/>
      <c r="G867" s="42"/>
    </row>
    <row r="868">
      <c r="E868" s="42"/>
      <c r="F868" s="42"/>
      <c r="G868" s="42"/>
    </row>
    <row r="869">
      <c r="E869" s="42"/>
      <c r="F869" s="42"/>
      <c r="G869" s="42"/>
    </row>
    <row r="870">
      <c r="E870" s="42"/>
      <c r="F870" s="42"/>
      <c r="G870" s="42"/>
    </row>
    <row r="871">
      <c r="E871" s="42"/>
      <c r="F871" s="42"/>
      <c r="G871" s="42"/>
    </row>
    <row r="872">
      <c r="E872" s="42"/>
      <c r="F872" s="42"/>
      <c r="G872" s="42"/>
    </row>
    <row r="873">
      <c r="E873" s="42"/>
      <c r="F873" s="42"/>
      <c r="G873" s="42"/>
    </row>
    <row r="874">
      <c r="E874" s="42"/>
      <c r="F874" s="42"/>
      <c r="G874" s="42"/>
    </row>
    <row r="875">
      <c r="E875" s="42"/>
      <c r="F875" s="42"/>
      <c r="G875" s="42"/>
    </row>
    <row r="876">
      <c r="E876" s="42"/>
      <c r="F876" s="42"/>
      <c r="G876" s="42"/>
    </row>
    <row r="877">
      <c r="E877" s="42"/>
      <c r="F877" s="42"/>
      <c r="G877" s="42"/>
    </row>
    <row r="878">
      <c r="E878" s="42"/>
      <c r="F878" s="42"/>
      <c r="G878" s="42"/>
    </row>
    <row r="879">
      <c r="E879" s="42"/>
      <c r="F879" s="42"/>
      <c r="G879" s="42"/>
    </row>
    <row r="880">
      <c r="E880" s="42"/>
      <c r="F880" s="42"/>
      <c r="G880" s="42"/>
    </row>
    <row r="881">
      <c r="E881" s="42"/>
      <c r="F881" s="42"/>
      <c r="G881" s="42"/>
    </row>
    <row r="882">
      <c r="E882" s="42"/>
      <c r="F882" s="42"/>
      <c r="G882" s="42"/>
    </row>
    <row r="883">
      <c r="E883" s="42"/>
      <c r="F883" s="42"/>
      <c r="G883" s="42"/>
    </row>
    <row r="884">
      <c r="E884" s="42"/>
      <c r="F884" s="42"/>
      <c r="G884" s="42"/>
    </row>
    <row r="885">
      <c r="E885" s="42"/>
      <c r="F885" s="42"/>
      <c r="G885" s="42"/>
    </row>
    <row r="886">
      <c r="E886" s="42"/>
      <c r="F886" s="42"/>
      <c r="G886" s="42"/>
    </row>
    <row r="887">
      <c r="E887" s="42"/>
      <c r="F887" s="42"/>
      <c r="G887" s="42"/>
    </row>
    <row r="888">
      <c r="E888" s="42"/>
      <c r="F888" s="42"/>
      <c r="G888" s="42"/>
    </row>
    <row r="889">
      <c r="E889" s="42"/>
      <c r="F889" s="42"/>
      <c r="G889" s="42"/>
    </row>
    <row r="890">
      <c r="E890" s="42"/>
      <c r="F890" s="42"/>
      <c r="G890" s="42"/>
    </row>
    <row r="891">
      <c r="E891" s="42"/>
      <c r="F891" s="42"/>
      <c r="G891" s="42"/>
    </row>
    <row r="892">
      <c r="E892" s="42"/>
      <c r="F892" s="42"/>
      <c r="G892" s="42"/>
    </row>
    <row r="893">
      <c r="E893" s="42"/>
      <c r="F893" s="42"/>
      <c r="G893" s="42"/>
    </row>
    <row r="894">
      <c r="E894" s="42"/>
      <c r="F894" s="42"/>
      <c r="G894" s="42"/>
    </row>
    <row r="895">
      <c r="E895" s="42"/>
      <c r="F895" s="42"/>
      <c r="G895" s="42"/>
    </row>
    <row r="896">
      <c r="E896" s="42"/>
      <c r="F896" s="42"/>
      <c r="G896" s="42"/>
    </row>
    <row r="897">
      <c r="E897" s="42"/>
      <c r="F897" s="42"/>
      <c r="G897" s="42"/>
    </row>
    <row r="898">
      <c r="E898" s="42"/>
      <c r="F898" s="42"/>
      <c r="G898" s="42"/>
    </row>
    <row r="899">
      <c r="E899" s="42"/>
      <c r="F899" s="42"/>
      <c r="G899" s="42"/>
    </row>
    <row r="900">
      <c r="E900" s="42"/>
      <c r="F900" s="42"/>
      <c r="G900" s="42"/>
    </row>
    <row r="901">
      <c r="E901" s="42"/>
      <c r="F901" s="42"/>
      <c r="G901" s="42"/>
    </row>
    <row r="902">
      <c r="E902" s="42"/>
      <c r="F902" s="42"/>
      <c r="G902" s="42"/>
    </row>
    <row r="903">
      <c r="E903" s="42"/>
      <c r="F903" s="42"/>
      <c r="G903" s="42"/>
    </row>
    <row r="904">
      <c r="E904" s="42"/>
      <c r="F904" s="42"/>
      <c r="G904" s="42"/>
    </row>
    <row r="905">
      <c r="E905" s="42"/>
      <c r="F905" s="42"/>
      <c r="G905" s="42"/>
    </row>
    <row r="906">
      <c r="E906" s="42"/>
      <c r="F906" s="42"/>
      <c r="G906" s="42"/>
    </row>
    <row r="907">
      <c r="E907" s="42"/>
      <c r="F907" s="42"/>
      <c r="G907" s="42"/>
    </row>
    <row r="908">
      <c r="E908" s="42"/>
      <c r="F908" s="42"/>
      <c r="G908" s="42"/>
    </row>
    <row r="909">
      <c r="E909" s="42"/>
      <c r="F909" s="42"/>
      <c r="G909" s="42"/>
    </row>
    <row r="910">
      <c r="E910" s="42"/>
      <c r="F910" s="42"/>
      <c r="G910" s="42"/>
    </row>
    <row r="911">
      <c r="E911" s="42"/>
      <c r="F911" s="42"/>
      <c r="G911" s="42"/>
    </row>
    <row r="912">
      <c r="E912" s="42"/>
      <c r="F912" s="42"/>
      <c r="G912" s="42"/>
    </row>
    <row r="913">
      <c r="E913" s="42"/>
      <c r="F913" s="42"/>
      <c r="G913" s="42"/>
    </row>
    <row r="914">
      <c r="E914" s="42"/>
      <c r="F914" s="42"/>
      <c r="G914" s="42"/>
    </row>
    <row r="915">
      <c r="E915" s="42"/>
      <c r="F915" s="42"/>
      <c r="G915" s="42"/>
    </row>
    <row r="916">
      <c r="E916" s="42"/>
      <c r="F916" s="42"/>
      <c r="G916" s="42"/>
    </row>
    <row r="917">
      <c r="E917" s="42"/>
      <c r="F917" s="42"/>
      <c r="G917" s="42"/>
    </row>
    <row r="918">
      <c r="E918" s="42"/>
      <c r="F918" s="42"/>
      <c r="G918" s="42"/>
    </row>
    <row r="919">
      <c r="E919" s="42"/>
      <c r="F919" s="42"/>
      <c r="G919" s="42"/>
    </row>
    <row r="920">
      <c r="E920" s="42"/>
      <c r="F920" s="42"/>
      <c r="G920" s="42"/>
    </row>
    <row r="921">
      <c r="E921" s="42"/>
      <c r="F921" s="42"/>
      <c r="G921" s="42"/>
    </row>
    <row r="922">
      <c r="E922" s="42"/>
      <c r="F922" s="42"/>
      <c r="G922" s="42"/>
    </row>
    <row r="923">
      <c r="E923" s="42"/>
      <c r="F923" s="42"/>
      <c r="G923" s="42"/>
    </row>
    <row r="924">
      <c r="E924" s="42"/>
      <c r="F924" s="42"/>
      <c r="G924" s="42"/>
    </row>
    <row r="925">
      <c r="E925" s="42"/>
      <c r="F925" s="42"/>
      <c r="G925" s="42"/>
    </row>
    <row r="926">
      <c r="E926" s="42"/>
      <c r="F926" s="42"/>
      <c r="G926" s="42"/>
    </row>
    <row r="927">
      <c r="E927" s="42"/>
      <c r="F927" s="42"/>
      <c r="G927" s="42"/>
    </row>
    <row r="928">
      <c r="E928" s="42"/>
      <c r="F928" s="42"/>
      <c r="G928" s="42"/>
    </row>
    <row r="929">
      <c r="E929" s="42"/>
      <c r="F929" s="42"/>
      <c r="G929" s="42"/>
    </row>
    <row r="930">
      <c r="E930" s="42"/>
      <c r="F930" s="42"/>
      <c r="G930" s="42"/>
    </row>
    <row r="931">
      <c r="E931" s="42"/>
      <c r="F931" s="42"/>
      <c r="G931" s="42"/>
    </row>
    <row r="932">
      <c r="E932" s="42"/>
      <c r="F932" s="42"/>
      <c r="G932" s="42"/>
    </row>
    <row r="933">
      <c r="E933" s="42"/>
      <c r="F933" s="42"/>
      <c r="G933" s="42"/>
    </row>
    <row r="934">
      <c r="E934" s="42"/>
      <c r="F934" s="42"/>
      <c r="G934" s="42"/>
    </row>
    <row r="935">
      <c r="E935" s="42"/>
      <c r="F935" s="42"/>
      <c r="G935" s="42"/>
    </row>
    <row r="936">
      <c r="E936" s="42"/>
      <c r="F936" s="42"/>
      <c r="G936" s="42"/>
    </row>
    <row r="937">
      <c r="E937" s="42"/>
      <c r="F937" s="42"/>
      <c r="G937" s="42"/>
    </row>
    <row r="938">
      <c r="E938" s="42"/>
      <c r="F938" s="42"/>
      <c r="G938" s="42"/>
    </row>
    <row r="939">
      <c r="E939" s="42"/>
      <c r="F939" s="42"/>
      <c r="G939" s="42"/>
    </row>
    <row r="940">
      <c r="E940" s="42"/>
      <c r="F940" s="42"/>
      <c r="G940" s="42"/>
    </row>
    <row r="941">
      <c r="E941" s="42"/>
      <c r="F941" s="42"/>
      <c r="G941" s="42"/>
    </row>
    <row r="942">
      <c r="E942" s="42"/>
      <c r="F942" s="42"/>
      <c r="G942" s="42"/>
    </row>
    <row r="943">
      <c r="E943" s="42"/>
      <c r="F943" s="42"/>
      <c r="G943" s="42"/>
    </row>
    <row r="944">
      <c r="E944" s="42"/>
      <c r="F944" s="42"/>
      <c r="G944" s="42"/>
    </row>
    <row r="945">
      <c r="E945" s="42"/>
      <c r="F945" s="42"/>
      <c r="G945" s="42"/>
    </row>
    <row r="946">
      <c r="E946" s="42"/>
      <c r="F946" s="42"/>
      <c r="G946" s="42"/>
    </row>
    <row r="947">
      <c r="E947" s="42"/>
      <c r="F947" s="42"/>
      <c r="G947" s="42"/>
    </row>
    <row r="948">
      <c r="E948" s="42"/>
      <c r="F948" s="42"/>
      <c r="G948" s="42"/>
    </row>
    <row r="949">
      <c r="E949" s="42"/>
      <c r="F949" s="42"/>
      <c r="G949" s="42"/>
    </row>
    <row r="950">
      <c r="E950" s="42"/>
      <c r="F950" s="42"/>
      <c r="G950" s="42"/>
    </row>
    <row r="951">
      <c r="E951" s="42"/>
      <c r="F951" s="42"/>
      <c r="G951" s="42"/>
    </row>
    <row r="952">
      <c r="E952" s="42"/>
      <c r="F952" s="42"/>
      <c r="G952" s="42"/>
    </row>
    <row r="953">
      <c r="E953" s="42"/>
      <c r="F953" s="42"/>
      <c r="G953" s="42"/>
    </row>
    <row r="954">
      <c r="E954" s="42"/>
      <c r="F954" s="42"/>
      <c r="G954" s="42"/>
    </row>
    <row r="955">
      <c r="E955" s="42"/>
      <c r="F955" s="42"/>
      <c r="G955" s="42"/>
    </row>
    <row r="956">
      <c r="E956" s="42"/>
      <c r="F956" s="42"/>
      <c r="G956" s="42"/>
    </row>
    <row r="957">
      <c r="E957" s="42"/>
      <c r="F957" s="42"/>
      <c r="G957" s="42"/>
    </row>
    <row r="958">
      <c r="E958" s="42"/>
      <c r="F958" s="42"/>
      <c r="G958" s="42"/>
    </row>
    <row r="959">
      <c r="E959" s="42"/>
      <c r="F959" s="42"/>
      <c r="G959" s="42"/>
    </row>
    <row r="960">
      <c r="E960" s="42"/>
      <c r="F960" s="42"/>
      <c r="G960" s="42"/>
    </row>
    <row r="961">
      <c r="E961" s="42"/>
      <c r="F961" s="42"/>
      <c r="G961" s="42"/>
    </row>
    <row r="962">
      <c r="E962" s="42"/>
      <c r="F962" s="42"/>
      <c r="G962" s="42"/>
    </row>
    <row r="963">
      <c r="E963" s="42"/>
      <c r="F963" s="42"/>
      <c r="G963" s="42"/>
    </row>
    <row r="964">
      <c r="E964" s="42"/>
      <c r="F964" s="42"/>
      <c r="G964" s="42"/>
    </row>
    <row r="965">
      <c r="E965" s="42"/>
      <c r="F965" s="42"/>
      <c r="G965" s="42"/>
    </row>
    <row r="966">
      <c r="E966" s="42"/>
      <c r="F966" s="42"/>
      <c r="G966" s="42"/>
    </row>
    <row r="967">
      <c r="E967" s="42"/>
      <c r="F967" s="42"/>
      <c r="G967" s="42"/>
    </row>
    <row r="968">
      <c r="E968" s="42"/>
      <c r="F968" s="42"/>
      <c r="G968" s="42"/>
    </row>
    <row r="969">
      <c r="E969" s="42"/>
      <c r="F969" s="42"/>
      <c r="G969" s="42"/>
    </row>
    <row r="970">
      <c r="E970" s="42"/>
      <c r="F970" s="42"/>
      <c r="G970" s="42"/>
    </row>
    <row r="971">
      <c r="E971" s="42"/>
      <c r="F971" s="42"/>
      <c r="G971" s="42"/>
    </row>
    <row r="972">
      <c r="E972" s="42"/>
      <c r="F972" s="42"/>
      <c r="G972" s="42"/>
    </row>
    <row r="973">
      <c r="E973" s="42"/>
      <c r="F973" s="42"/>
      <c r="G973" s="42"/>
    </row>
    <row r="974">
      <c r="E974" s="42"/>
      <c r="F974" s="42"/>
      <c r="G974" s="42"/>
    </row>
    <row r="975">
      <c r="E975" s="42"/>
      <c r="F975" s="42"/>
      <c r="G975" s="42"/>
    </row>
    <row r="976">
      <c r="E976" s="42"/>
      <c r="F976" s="42"/>
      <c r="G976" s="42"/>
    </row>
    <row r="977">
      <c r="E977" s="42"/>
      <c r="F977" s="42"/>
      <c r="G977" s="42"/>
    </row>
    <row r="978">
      <c r="E978" s="42"/>
      <c r="F978" s="42"/>
      <c r="G978" s="42"/>
    </row>
    <row r="979">
      <c r="E979" s="42"/>
      <c r="F979" s="42"/>
      <c r="G979" s="42"/>
    </row>
    <row r="980">
      <c r="E980" s="42"/>
      <c r="F980" s="42"/>
      <c r="G980" s="42"/>
    </row>
    <row r="981">
      <c r="E981" s="42"/>
      <c r="F981" s="42"/>
      <c r="G981" s="42"/>
    </row>
    <row r="982">
      <c r="E982" s="42"/>
      <c r="F982" s="42"/>
      <c r="G982" s="42"/>
    </row>
    <row r="983">
      <c r="E983" s="42"/>
      <c r="F983" s="42"/>
      <c r="G983" s="42"/>
    </row>
    <row r="984">
      <c r="E984" s="42"/>
      <c r="F984" s="42"/>
      <c r="G984" s="42"/>
    </row>
    <row r="985">
      <c r="E985" s="42"/>
      <c r="F985" s="42"/>
      <c r="G985" s="42"/>
    </row>
    <row r="986">
      <c r="E986" s="42"/>
      <c r="F986" s="42"/>
      <c r="G986" s="42"/>
    </row>
    <row r="987">
      <c r="E987" s="42"/>
      <c r="F987" s="42"/>
      <c r="G987" s="42"/>
    </row>
    <row r="988">
      <c r="E988" s="42"/>
      <c r="F988" s="42"/>
      <c r="G988" s="42"/>
    </row>
    <row r="989">
      <c r="E989" s="42"/>
      <c r="F989" s="42"/>
      <c r="G989" s="42"/>
    </row>
    <row r="990">
      <c r="E990" s="42"/>
      <c r="F990" s="42"/>
      <c r="G990" s="42"/>
    </row>
    <row r="991">
      <c r="E991" s="42"/>
      <c r="F991" s="42"/>
      <c r="G991" s="42"/>
    </row>
    <row r="992">
      <c r="E992" s="42"/>
      <c r="F992" s="42"/>
      <c r="G992" s="42"/>
    </row>
    <row r="993">
      <c r="E993" s="42"/>
      <c r="F993" s="42"/>
      <c r="G993" s="42"/>
    </row>
    <row r="994">
      <c r="E994" s="42"/>
      <c r="F994" s="42"/>
      <c r="G994" s="42"/>
    </row>
    <row r="995">
      <c r="E995" s="42"/>
      <c r="F995" s="42"/>
      <c r="G995" s="42"/>
    </row>
    <row r="996">
      <c r="E996" s="42"/>
      <c r="F996" s="42"/>
      <c r="G996" s="42"/>
    </row>
    <row r="997">
      <c r="E997" s="42"/>
      <c r="F997" s="42"/>
      <c r="G997" s="42"/>
    </row>
    <row r="998">
      <c r="E998" s="42"/>
      <c r="F998" s="42"/>
      <c r="G998" s="42"/>
    </row>
    <row r="999">
      <c r="E999" s="42"/>
      <c r="F999" s="42"/>
      <c r="G999" s="42"/>
    </row>
    <row r="1000">
      <c r="E1000" s="42"/>
      <c r="F1000" s="42"/>
      <c r="G1000" s="42"/>
    </row>
  </sheetData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71"/>
    <col customWidth="1" min="10" max="10" width="17.29"/>
    <col customWidth="1" min="11" max="11" width="15.71"/>
  </cols>
  <sheetData>
    <row r="1">
      <c r="A1" s="40" t="s">
        <v>55</v>
      </c>
    </row>
    <row r="2">
      <c r="A2" s="41" t="str">
        <f t="shared" ref="A2:A30" si="1">CONCATENATE(B2, " ", C2)</f>
        <v>Erik Hedlund 1AB</v>
      </c>
      <c r="F2" s="42"/>
      <c r="G2" s="42"/>
    </row>
    <row r="3">
      <c r="A3" s="41" t="str">
        <f t="shared" si="1"/>
        <v>Fredrik  PERS</v>
      </c>
      <c r="F3" s="42"/>
      <c r="G3" s="42"/>
    </row>
    <row r="4">
      <c r="A4" s="41" t="str">
        <f t="shared" si="1"/>
        <v>Gustav Olle 2AB</v>
      </c>
      <c r="F4" s="42"/>
      <c r="G4" s="42"/>
    </row>
    <row r="5">
      <c r="A5" s="41" t="str">
        <f t="shared" si="1"/>
        <v>Vilhelm 2F</v>
      </c>
      <c r="F5" s="42"/>
      <c r="G5" s="42"/>
    </row>
    <row r="6">
      <c r="A6" s="41" t="str">
        <f t="shared" si="1"/>
        <v> </v>
      </c>
      <c r="E6" s="42"/>
      <c r="F6" s="42"/>
      <c r="G6" s="42"/>
    </row>
    <row r="7">
      <c r="A7" s="41" t="str">
        <f t="shared" si="1"/>
        <v> </v>
      </c>
      <c r="E7" s="42"/>
      <c r="F7" s="42"/>
      <c r="G7" s="42"/>
    </row>
    <row r="8">
      <c r="A8" s="41" t="str">
        <f t="shared" si="1"/>
        <v> </v>
      </c>
      <c r="E8" s="42"/>
      <c r="F8" s="42"/>
      <c r="G8" s="42"/>
    </row>
    <row r="9">
      <c r="A9" s="41" t="str">
        <f t="shared" si="1"/>
        <v> </v>
      </c>
      <c r="E9" s="42"/>
      <c r="F9" s="42"/>
      <c r="G9" s="42"/>
    </row>
    <row r="10">
      <c r="A10" s="41" t="str">
        <f t="shared" si="1"/>
        <v> </v>
      </c>
      <c r="E10" s="42"/>
      <c r="F10" s="42"/>
      <c r="G10" s="42"/>
    </row>
    <row r="11">
      <c r="A11" s="41" t="str">
        <f t="shared" si="1"/>
        <v> </v>
      </c>
      <c r="E11" s="42"/>
      <c r="F11" s="42"/>
      <c r="G11" s="42"/>
    </row>
    <row r="12">
      <c r="A12" s="41" t="str">
        <f t="shared" si="1"/>
        <v> </v>
      </c>
      <c r="E12" s="42"/>
      <c r="F12" s="42"/>
      <c r="G12" s="42"/>
    </row>
    <row r="13">
      <c r="A13" s="41" t="str">
        <f t="shared" si="1"/>
        <v> </v>
      </c>
      <c r="E13" s="42"/>
      <c r="F13" s="42"/>
      <c r="G13" s="42"/>
    </row>
    <row r="14">
      <c r="A14" s="41" t="str">
        <f t="shared" si="1"/>
        <v> </v>
      </c>
      <c r="E14" s="42"/>
      <c r="F14" s="42"/>
      <c r="G14" s="42"/>
    </row>
    <row r="15">
      <c r="A15" s="41" t="str">
        <f t="shared" si="1"/>
        <v> </v>
      </c>
      <c r="E15" s="42"/>
      <c r="F15" s="42"/>
      <c r="G15" s="42"/>
    </row>
    <row r="16">
      <c r="A16" s="41" t="str">
        <f t="shared" si="1"/>
        <v> </v>
      </c>
      <c r="E16" s="42"/>
      <c r="F16" s="42"/>
      <c r="G16" s="42"/>
    </row>
    <row r="17">
      <c r="A17" s="41" t="str">
        <f t="shared" si="1"/>
        <v> </v>
      </c>
      <c r="E17" s="42"/>
      <c r="F17" s="42"/>
      <c r="G17" s="42"/>
    </row>
    <row r="18">
      <c r="A18" s="41" t="str">
        <f t="shared" si="1"/>
        <v> </v>
      </c>
      <c r="E18" s="42"/>
      <c r="F18" s="42"/>
      <c r="G18" s="42"/>
    </row>
    <row r="19">
      <c r="A19" s="41" t="str">
        <f t="shared" si="1"/>
        <v> </v>
      </c>
      <c r="E19" s="42"/>
      <c r="F19" s="42"/>
      <c r="G19" s="42"/>
    </row>
    <row r="20">
      <c r="A20" s="41" t="str">
        <f t="shared" si="1"/>
        <v> </v>
      </c>
      <c r="E20" s="42"/>
      <c r="F20" s="42"/>
      <c r="G20" s="42"/>
    </row>
    <row r="21">
      <c r="A21" s="41" t="str">
        <f t="shared" si="1"/>
        <v> </v>
      </c>
      <c r="E21" s="42"/>
      <c r="F21" s="42"/>
      <c r="G21" s="42"/>
    </row>
    <row r="22">
      <c r="A22" s="41" t="str">
        <f t="shared" si="1"/>
        <v> </v>
      </c>
      <c r="E22" s="42"/>
      <c r="F22" s="42"/>
      <c r="G22" s="42"/>
    </row>
    <row r="23">
      <c r="A23" s="41" t="str">
        <f t="shared" si="1"/>
        <v> </v>
      </c>
      <c r="E23" s="42"/>
      <c r="F23" s="42"/>
      <c r="G23" s="42"/>
    </row>
    <row r="24">
      <c r="A24" s="41" t="str">
        <f t="shared" si="1"/>
        <v> </v>
      </c>
      <c r="E24" s="42"/>
      <c r="F24" s="42"/>
      <c r="G24" s="42"/>
    </row>
    <row r="25">
      <c r="A25" s="41" t="str">
        <f t="shared" si="1"/>
        <v> </v>
      </c>
      <c r="E25" s="42"/>
      <c r="F25" s="42"/>
      <c r="G25" s="42"/>
    </row>
    <row r="26">
      <c r="A26" s="41" t="str">
        <f t="shared" si="1"/>
        <v> </v>
      </c>
      <c r="E26" s="42"/>
      <c r="F26" s="42"/>
      <c r="G26" s="42"/>
    </row>
    <row r="27">
      <c r="A27" s="41" t="str">
        <f t="shared" si="1"/>
        <v> </v>
      </c>
      <c r="E27" s="42"/>
      <c r="F27" s="42"/>
      <c r="G27" s="42"/>
    </row>
    <row r="28">
      <c r="A28" s="41" t="str">
        <f t="shared" si="1"/>
        <v> </v>
      </c>
      <c r="E28" s="42"/>
      <c r="F28" s="42"/>
      <c r="G28" s="42"/>
    </row>
    <row r="29">
      <c r="A29" s="43" t="str">
        <f t="shared" si="1"/>
        <v> </v>
      </c>
      <c r="E29" s="42"/>
      <c r="F29" s="42"/>
      <c r="G29" s="42"/>
    </row>
    <row r="30">
      <c r="A30" s="44" t="str">
        <f t="shared" si="1"/>
        <v> </v>
      </c>
      <c r="E30" s="42"/>
      <c r="F30" s="42"/>
      <c r="G30" s="42"/>
    </row>
    <row r="31">
      <c r="E31" s="42"/>
      <c r="F31" s="42"/>
      <c r="G31" s="42"/>
    </row>
    <row r="32">
      <c r="E32" s="42"/>
      <c r="F32" s="42"/>
      <c r="G32" s="42"/>
    </row>
    <row r="33">
      <c r="E33" s="42"/>
      <c r="F33" s="42"/>
      <c r="G33" s="42"/>
    </row>
    <row r="34">
      <c r="E34" s="42"/>
      <c r="F34" s="42"/>
      <c r="G34" s="42"/>
    </row>
    <row r="35">
      <c r="E35" s="42"/>
      <c r="F35" s="42"/>
      <c r="G35" s="42"/>
    </row>
    <row r="36">
      <c r="E36" s="42"/>
      <c r="F36" s="42"/>
      <c r="G36" s="42"/>
    </row>
    <row r="37">
      <c r="E37" s="42"/>
      <c r="F37" s="42"/>
      <c r="G37" s="42"/>
    </row>
    <row r="38">
      <c r="E38" s="42"/>
      <c r="F38" s="42"/>
      <c r="G38" s="42"/>
    </row>
    <row r="39">
      <c r="E39" s="42"/>
      <c r="F39" s="42"/>
      <c r="G39" s="42"/>
    </row>
    <row r="40">
      <c r="E40" s="42"/>
      <c r="F40" s="42"/>
      <c r="G40" s="42"/>
    </row>
    <row r="41">
      <c r="E41" s="42"/>
      <c r="F41" s="42"/>
      <c r="G41" s="42"/>
    </row>
    <row r="42">
      <c r="E42" s="42"/>
      <c r="F42" s="42"/>
      <c r="G42" s="42"/>
    </row>
    <row r="43">
      <c r="E43" s="42"/>
      <c r="F43" s="42"/>
      <c r="G43" s="42"/>
    </row>
    <row r="44">
      <c r="E44" s="42"/>
      <c r="F44" s="42"/>
      <c r="G44" s="42"/>
    </row>
    <row r="45">
      <c r="E45" s="42"/>
      <c r="F45" s="42"/>
      <c r="G45" s="42"/>
    </row>
    <row r="46">
      <c r="E46" s="42"/>
      <c r="F46" s="42"/>
      <c r="G46" s="42"/>
    </row>
    <row r="47">
      <c r="E47" s="42"/>
      <c r="F47" s="42"/>
      <c r="G47" s="42"/>
    </row>
    <row r="48">
      <c r="E48" s="42"/>
      <c r="F48" s="42"/>
      <c r="G48" s="42"/>
    </row>
    <row r="49">
      <c r="E49" s="42"/>
      <c r="F49" s="42"/>
      <c r="G49" s="42"/>
    </row>
    <row r="50">
      <c r="E50" s="42"/>
      <c r="F50" s="42"/>
      <c r="G50" s="42"/>
    </row>
    <row r="51">
      <c r="E51" s="42"/>
      <c r="F51" s="42"/>
      <c r="G51" s="42"/>
    </row>
    <row r="52">
      <c r="E52" s="42"/>
      <c r="F52" s="42"/>
      <c r="G52" s="42"/>
    </row>
    <row r="53">
      <c r="E53" s="42"/>
      <c r="F53" s="42"/>
      <c r="G53" s="42"/>
    </row>
    <row r="54">
      <c r="E54" s="42"/>
      <c r="F54" s="42"/>
      <c r="G54" s="42"/>
    </row>
    <row r="55">
      <c r="E55" s="42"/>
      <c r="F55" s="42"/>
      <c r="G55" s="42"/>
    </row>
    <row r="56">
      <c r="E56" s="42"/>
      <c r="F56" s="42"/>
      <c r="G56" s="42"/>
    </row>
    <row r="57">
      <c r="E57" s="42"/>
      <c r="F57" s="42"/>
      <c r="G57" s="42"/>
    </row>
    <row r="58">
      <c r="E58" s="42"/>
      <c r="F58" s="42"/>
      <c r="G58" s="42"/>
    </row>
    <row r="59">
      <c r="E59" s="42"/>
      <c r="F59" s="42"/>
      <c r="G59" s="42"/>
    </row>
    <row r="60">
      <c r="E60" s="42"/>
      <c r="F60" s="42"/>
      <c r="G60" s="42"/>
    </row>
    <row r="61">
      <c r="E61" s="42"/>
      <c r="F61" s="42"/>
      <c r="G61" s="42"/>
    </row>
    <row r="62">
      <c r="E62" s="42"/>
      <c r="F62" s="42"/>
      <c r="G62" s="42"/>
    </row>
    <row r="63">
      <c r="E63" s="42"/>
      <c r="F63" s="42"/>
      <c r="G63" s="42"/>
    </row>
    <row r="64">
      <c r="E64" s="42"/>
      <c r="F64" s="42"/>
      <c r="G64" s="42"/>
    </row>
    <row r="65">
      <c r="E65" s="42"/>
      <c r="F65" s="42"/>
      <c r="G65" s="42"/>
    </row>
    <row r="66">
      <c r="E66" s="42"/>
      <c r="F66" s="42"/>
      <c r="G66" s="42"/>
    </row>
    <row r="67">
      <c r="E67" s="42"/>
      <c r="F67" s="42"/>
      <c r="G67" s="42"/>
    </row>
    <row r="68">
      <c r="E68" s="42"/>
      <c r="F68" s="42"/>
      <c r="G68" s="42"/>
    </row>
    <row r="69">
      <c r="E69" s="42"/>
      <c r="F69" s="42"/>
      <c r="G69" s="42"/>
    </row>
    <row r="70">
      <c r="E70" s="42"/>
      <c r="F70" s="42"/>
      <c r="G70" s="42"/>
    </row>
    <row r="71">
      <c r="E71" s="42"/>
      <c r="F71" s="42"/>
      <c r="G71" s="42"/>
    </row>
    <row r="72">
      <c r="E72" s="42"/>
      <c r="F72" s="42"/>
      <c r="G72" s="42"/>
    </row>
    <row r="73">
      <c r="E73" s="42"/>
      <c r="F73" s="42"/>
      <c r="G73" s="42"/>
    </row>
    <row r="74">
      <c r="E74" s="42"/>
      <c r="F74" s="42"/>
      <c r="G74" s="42"/>
    </row>
    <row r="75">
      <c r="E75" s="42"/>
      <c r="F75" s="42"/>
      <c r="G75" s="42"/>
    </row>
    <row r="76">
      <c r="E76" s="42"/>
      <c r="F76" s="42"/>
      <c r="G76" s="42"/>
    </row>
    <row r="77">
      <c r="E77" s="42"/>
      <c r="F77" s="42"/>
      <c r="G77" s="42"/>
    </row>
    <row r="78">
      <c r="E78" s="42"/>
      <c r="F78" s="42"/>
      <c r="G78" s="42"/>
    </row>
    <row r="79">
      <c r="E79" s="42"/>
      <c r="F79" s="42"/>
      <c r="G79" s="42"/>
    </row>
    <row r="80">
      <c r="E80" s="42"/>
      <c r="F80" s="42"/>
      <c r="G80" s="42"/>
    </row>
    <row r="81">
      <c r="E81" s="42"/>
      <c r="F81" s="42"/>
      <c r="G81" s="42"/>
    </row>
    <row r="82">
      <c r="E82" s="42"/>
      <c r="F82" s="42"/>
      <c r="G82" s="42"/>
    </row>
    <row r="83">
      <c r="E83" s="42"/>
      <c r="F83" s="42"/>
      <c r="G83" s="42"/>
    </row>
    <row r="84">
      <c r="E84" s="42"/>
      <c r="F84" s="42"/>
      <c r="G84" s="42"/>
    </row>
    <row r="85">
      <c r="E85" s="42"/>
      <c r="F85" s="42"/>
      <c r="G85" s="42"/>
    </row>
    <row r="86">
      <c r="E86" s="42"/>
      <c r="F86" s="42"/>
      <c r="G86" s="42"/>
    </row>
    <row r="87">
      <c r="E87" s="42"/>
      <c r="F87" s="42"/>
      <c r="G87" s="42"/>
    </row>
    <row r="88">
      <c r="E88" s="42"/>
      <c r="F88" s="42"/>
      <c r="G88" s="42"/>
    </row>
    <row r="89">
      <c r="E89" s="42"/>
      <c r="F89" s="42"/>
      <c r="G89" s="42"/>
    </row>
    <row r="90">
      <c r="E90" s="42"/>
      <c r="F90" s="42"/>
      <c r="G90" s="42"/>
    </row>
    <row r="91">
      <c r="E91" s="42"/>
      <c r="F91" s="42"/>
      <c r="G91" s="42"/>
    </row>
    <row r="92">
      <c r="E92" s="42"/>
      <c r="F92" s="42"/>
      <c r="G92" s="42"/>
    </row>
    <row r="93">
      <c r="E93" s="42"/>
      <c r="F93" s="42"/>
      <c r="G93" s="42"/>
    </row>
    <row r="94">
      <c r="E94" s="42"/>
      <c r="F94" s="42"/>
      <c r="G94" s="42"/>
    </row>
    <row r="95">
      <c r="E95" s="42"/>
      <c r="F95" s="42"/>
      <c r="G95" s="42"/>
    </row>
    <row r="96">
      <c r="E96" s="42"/>
      <c r="F96" s="42"/>
      <c r="G96" s="42"/>
    </row>
    <row r="97">
      <c r="E97" s="42"/>
      <c r="F97" s="42"/>
      <c r="G97" s="42"/>
    </row>
    <row r="98">
      <c r="E98" s="42"/>
      <c r="F98" s="42"/>
      <c r="G98" s="42"/>
    </row>
    <row r="99">
      <c r="E99" s="42"/>
      <c r="F99" s="42"/>
      <c r="G99" s="42"/>
    </row>
    <row r="100">
      <c r="E100" s="42"/>
      <c r="F100" s="42"/>
      <c r="G100" s="42"/>
    </row>
    <row r="101">
      <c r="E101" s="42"/>
      <c r="F101" s="42"/>
      <c r="G101" s="42"/>
    </row>
    <row r="102">
      <c r="E102" s="42"/>
      <c r="F102" s="42"/>
      <c r="G102" s="42"/>
    </row>
    <row r="103">
      <c r="E103" s="42"/>
      <c r="F103" s="42"/>
      <c r="G103" s="42"/>
    </row>
    <row r="104">
      <c r="E104" s="42"/>
      <c r="F104" s="42"/>
      <c r="G104" s="42"/>
    </row>
    <row r="105">
      <c r="E105" s="42"/>
      <c r="F105" s="42"/>
      <c r="G105" s="42"/>
    </row>
    <row r="106">
      <c r="E106" s="42"/>
      <c r="F106" s="42"/>
      <c r="G106" s="42"/>
    </row>
    <row r="107">
      <c r="E107" s="42"/>
      <c r="F107" s="42"/>
      <c r="G107" s="42"/>
    </row>
    <row r="108">
      <c r="E108" s="42"/>
      <c r="F108" s="42"/>
      <c r="G108" s="42"/>
    </row>
    <row r="109">
      <c r="E109" s="42"/>
      <c r="F109" s="42"/>
      <c r="G109" s="42"/>
    </row>
    <row r="110">
      <c r="E110" s="42"/>
      <c r="F110" s="42"/>
      <c r="G110" s="42"/>
    </row>
    <row r="111">
      <c r="E111" s="42"/>
      <c r="F111" s="42"/>
      <c r="G111" s="42"/>
    </row>
    <row r="112">
      <c r="E112" s="42"/>
      <c r="F112" s="42"/>
      <c r="G112" s="42"/>
    </row>
    <row r="113">
      <c r="E113" s="42"/>
      <c r="F113" s="42"/>
      <c r="G113" s="42"/>
    </row>
    <row r="114">
      <c r="E114" s="42"/>
      <c r="F114" s="42"/>
      <c r="G114" s="42"/>
    </row>
    <row r="115">
      <c r="E115" s="42"/>
      <c r="F115" s="42"/>
      <c r="G115" s="42"/>
    </row>
    <row r="116">
      <c r="E116" s="42"/>
      <c r="F116" s="42"/>
      <c r="G116" s="42"/>
    </row>
    <row r="117">
      <c r="E117" s="42"/>
      <c r="F117" s="42"/>
      <c r="G117" s="42"/>
    </row>
    <row r="118">
      <c r="E118" s="42"/>
      <c r="F118" s="42"/>
      <c r="G118" s="42"/>
    </row>
    <row r="119">
      <c r="E119" s="42"/>
      <c r="F119" s="42"/>
      <c r="G119" s="42"/>
    </row>
    <row r="120">
      <c r="E120" s="42"/>
      <c r="F120" s="42"/>
      <c r="G120" s="42"/>
    </row>
    <row r="121">
      <c r="E121" s="42"/>
      <c r="F121" s="42"/>
      <c r="G121" s="42"/>
    </row>
    <row r="122">
      <c r="E122" s="42"/>
      <c r="F122" s="42"/>
      <c r="G122" s="42"/>
    </row>
    <row r="123">
      <c r="E123" s="42"/>
      <c r="F123" s="42"/>
      <c r="G123" s="42"/>
    </row>
    <row r="124">
      <c r="E124" s="42"/>
      <c r="F124" s="42"/>
      <c r="G124" s="42"/>
    </row>
    <row r="125">
      <c r="E125" s="42"/>
      <c r="F125" s="42"/>
      <c r="G125" s="42"/>
    </row>
    <row r="126">
      <c r="E126" s="42"/>
      <c r="F126" s="42"/>
      <c r="G126" s="42"/>
    </row>
    <row r="127">
      <c r="E127" s="42"/>
      <c r="F127" s="42"/>
      <c r="G127" s="42"/>
    </row>
    <row r="128">
      <c r="E128" s="42"/>
      <c r="F128" s="42"/>
      <c r="G128" s="42"/>
    </row>
    <row r="129">
      <c r="E129" s="42"/>
      <c r="F129" s="42"/>
      <c r="G129" s="42"/>
    </row>
    <row r="130">
      <c r="E130" s="42"/>
      <c r="F130" s="42"/>
      <c r="G130" s="42"/>
    </row>
    <row r="131">
      <c r="E131" s="42"/>
      <c r="F131" s="42"/>
      <c r="G131" s="42"/>
    </row>
    <row r="132">
      <c r="E132" s="42"/>
      <c r="F132" s="42"/>
      <c r="G132" s="42"/>
    </row>
    <row r="133">
      <c r="E133" s="42"/>
      <c r="F133" s="42"/>
      <c r="G133" s="42"/>
    </row>
    <row r="134">
      <c r="E134" s="42"/>
      <c r="F134" s="42"/>
      <c r="G134" s="42"/>
    </row>
    <row r="135">
      <c r="E135" s="42"/>
      <c r="F135" s="42"/>
      <c r="G135" s="42"/>
    </row>
    <row r="136">
      <c r="E136" s="42"/>
      <c r="F136" s="42"/>
      <c r="G136" s="42"/>
    </row>
    <row r="137">
      <c r="E137" s="42"/>
      <c r="F137" s="42"/>
      <c r="G137" s="42"/>
    </row>
    <row r="138">
      <c r="E138" s="42"/>
      <c r="F138" s="42"/>
      <c r="G138" s="42"/>
    </row>
    <row r="139">
      <c r="E139" s="42"/>
      <c r="F139" s="42"/>
      <c r="G139" s="42"/>
    </row>
    <row r="140">
      <c r="E140" s="42"/>
      <c r="F140" s="42"/>
      <c r="G140" s="42"/>
    </row>
    <row r="141">
      <c r="E141" s="42"/>
      <c r="F141" s="42"/>
      <c r="G141" s="42"/>
    </row>
    <row r="142">
      <c r="E142" s="42"/>
      <c r="F142" s="42"/>
      <c r="G142" s="42"/>
    </row>
    <row r="143">
      <c r="E143" s="42"/>
      <c r="F143" s="42"/>
      <c r="G143" s="42"/>
    </row>
    <row r="144">
      <c r="E144" s="42"/>
      <c r="F144" s="42"/>
      <c r="G144" s="42"/>
    </row>
    <row r="145">
      <c r="E145" s="42"/>
      <c r="F145" s="42"/>
      <c r="G145" s="42"/>
    </row>
    <row r="146">
      <c r="E146" s="42"/>
      <c r="F146" s="42"/>
      <c r="G146" s="42"/>
    </row>
    <row r="147">
      <c r="E147" s="42"/>
      <c r="F147" s="42"/>
      <c r="G147" s="42"/>
    </row>
    <row r="148">
      <c r="E148" s="42"/>
      <c r="F148" s="42"/>
      <c r="G148" s="42"/>
    </row>
    <row r="149">
      <c r="E149" s="42"/>
      <c r="F149" s="42"/>
      <c r="G149" s="42"/>
    </row>
    <row r="150">
      <c r="E150" s="42"/>
      <c r="F150" s="42"/>
      <c r="G150" s="42"/>
    </row>
    <row r="151">
      <c r="E151" s="42"/>
      <c r="F151" s="42"/>
      <c r="G151" s="42"/>
    </row>
    <row r="152">
      <c r="E152" s="42"/>
      <c r="F152" s="42"/>
      <c r="G152" s="42"/>
    </row>
    <row r="153">
      <c r="E153" s="42"/>
      <c r="F153" s="42"/>
      <c r="G153" s="42"/>
    </row>
    <row r="154">
      <c r="E154" s="42"/>
      <c r="F154" s="42"/>
      <c r="G154" s="42"/>
    </row>
    <row r="155">
      <c r="E155" s="42"/>
      <c r="F155" s="42"/>
      <c r="G155" s="42"/>
    </row>
    <row r="156">
      <c r="E156" s="42"/>
      <c r="F156" s="42"/>
      <c r="G156" s="42"/>
    </row>
    <row r="157">
      <c r="E157" s="42"/>
      <c r="F157" s="42"/>
      <c r="G157" s="42"/>
    </row>
    <row r="158">
      <c r="E158" s="42"/>
      <c r="F158" s="42"/>
      <c r="G158" s="42"/>
    </row>
    <row r="159">
      <c r="E159" s="42"/>
      <c r="F159" s="42"/>
      <c r="G159" s="42"/>
    </row>
    <row r="160">
      <c r="E160" s="42"/>
      <c r="F160" s="42"/>
      <c r="G160" s="42"/>
    </row>
    <row r="161">
      <c r="E161" s="42"/>
      <c r="F161" s="42"/>
      <c r="G161" s="42"/>
    </row>
    <row r="162">
      <c r="E162" s="42"/>
      <c r="F162" s="42"/>
      <c r="G162" s="42"/>
    </row>
    <row r="163">
      <c r="E163" s="42"/>
      <c r="F163" s="42"/>
      <c r="G163" s="42"/>
    </row>
    <row r="164">
      <c r="E164" s="42"/>
      <c r="F164" s="42"/>
      <c r="G164" s="42"/>
    </row>
    <row r="165">
      <c r="E165" s="42"/>
      <c r="F165" s="42"/>
      <c r="G165" s="42"/>
    </row>
    <row r="166">
      <c r="E166" s="42"/>
      <c r="F166" s="42"/>
      <c r="G166" s="42"/>
    </row>
    <row r="167">
      <c r="E167" s="42"/>
      <c r="F167" s="42"/>
      <c r="G167" s="42"/>
    </row>
    <row r="168">
      <c r="E168" s="42"/>
      <c r="F168" s="42"/>
      <c r="G168" s="42"/>
    </row>
    <row r="169">
      <c r="E169" s="42"/>
      <c r="F169" s="42"/>
      <c r="G169" s="42"/>
    </row>
    <row r="170">
      <c r="E170" s="42"/>
      <c r="F170" s="42"/>
      <c r="G170" s="42"/>
    </row>
    <row r="171">
      <c r="E171" s="42"/>
      <c r="F171" s="42"/>
      <c r="G171" s="42"/>
    </row>
    <row r="172">
      <c r="E172" s="42"/>
      <c r="F172" s="42"/>
      <c r="G172" s="42"/>
    </row>
    <row r="173">
      <c r="E173" s="42"/>
      <c r="F173" s="42"/>
      <c r="G173" s="42"/>
    </row>
    <row r="174">
      <c r="E174" s="42"/>
      <c r="F174" s="42"/>
      <c r="G174" s="42"/>
    </row>
    <row r="175">
      <c r="E175" s="42"/>
      <c r="F175" s="42"/>
      <c r="G175" s="42"/>
    </row>
    <row r="176">
      <c r="E176" s="42"/>
      <c r="F176" s="42"/>
      <c r="G176" s="42"/>
    </row>
    <row r="177">
      <c r="E177" s="42"/>
      <c r="F177" s="42"/>
      <c r="G177" s="42"/>
    </row>
    <row r="178">
      <c r="E178" s="42"/>
      <c r="F178" s="42"/>
      <c r="G178" s="42"/>
    </row>
    <row r="179">
      <c r="E179" s="42"/>
      <c r="F179" s="42"/>
      <c r="G179" s="42"/>
    </row>
    <row r="180">
      <c r="E180" s="42"/>
      <c r="F180" s="42"/>
      <c r="G180" s="42"/>
    </row>
    <row r="181">
      <c r="E181" s="42"/>
      <c r="F181" s="42"/>
      <c r="G181" s="42"/>
    </row>
    <row r="182">
      <c r="E182" s="42"/>
      <c r="F182" s="42"/>
      <c r="G182" s="42"/>
    </row>
    <row r="183">
      <c r="E183" s="42"/>
      <c r="F183" s="42"/>
      <c r="G183" s="42"/>
    </row>
    <row r="184">
      <c r="E184" s="42"/>
      <c r="F184" s="42"/>
      <c r="G184" s="42"/>
    </row>
    <row r="185">
      <c r="E185" s="42"/>
      <c r="F185" s="42"/>
      <c r="G185" s="42"/>
    </row>
    <row r="186">
      <c r="E186" s="42"/>
      <c r="F186" s="42"/>
      <c r="G186" s="42"/>
    </row>
    <row r="187">
      <c r="E187" s="42"/>
      <c r="F187" s="42"/>
      <c r="G187" s="42"/>
    </row>
    <row r="188">
      <c r="E188" s="42"/>
      <c r="F188" s="42"/>
      <c r="G188" s="42"/>
    </row>
    <row r="189">
      <c r="E189" s="42"/>
      <c r="F189" s="42"/>
      <c r="G189" s="42"/>
    </row>
    <row r="190">
      <c r="E190" s="42"/>
      <c r="F190" s="42"/>
      <c r="G190" s="42"/>
    </row>
    <row r="191">
      <c r="E191" s="42"/>
      <c r="F191" s="42"/>
      <c r="G191" s="42"/>
    </row>
    <row r="192">
      <c r="E192" s="42"/>
      <c r="F192" s="42"/>
      <c r="G192" s="42"/>
    </row>
    <row r="193">
      <c r="E193" s="42"/>
      <c r="F193" s="42"/>
      <c r="G193" s="42"/>
    </row>
    <row r="194">
      <c r="E194" s="42"/>
      <c r="F194" s="42"/>
      <c r="G194" s="42"/>
    </row>
    <row r="195">
      <c r="E195" s="42"/>
      <c r="F195" s="42"/>
      <c r="G195" s="42"/>
    </row>
    <row r="196">
      <c r="E196" s="42"/>
      <c r="F196" s="42"/>
      <c r="G196" s="42"/>
    </row>
    <row r="197">
      <c r="E197" s="42"/>
      <c r="F197" s="42"/>
      <c r="G197" s="42"/>
    </row>
    <row r="198">
      <c r="E198" s="42"/>
      <c r="F198" s="42"/>
      <c r="G198" s="42"/>
    </row>
    <row r="199">
      <c r="E199" s="42"/>
      <c r="F199" s="42"/>
      <c r="G199" s="42"/>
    </row>
    <row r="200">
      <c r="E200" s="42"/>
      <c r="F200" s="42"/>
      <c r="G200" s="42"/>
    </row>
    <row r="201">
      <c r="E201" s="42"/>
      <c r="F201" s="42"/>
      <c r="G201" s="42"/>
    </row>
    <row r="202">
      <c r="E202" s="42"/>
      <c r="F202" s="42"/>
      <c r="G202" s="42"/>
    </row>
    <row r="203">
      <c r="E203" s="42"/>
      <c r="F203" s="42"/>
      <c r="G203" s="42"/>
    </row>
    <row r="204">
      <c r="E204" s="42"/>
      <c r="F204" s="42"/>
      <c r="G204" s="42"/>
    </row>
    <row r="205">
      <c r="E205" s="42"/>
      <c r="F205" s="42"/>
      <c r="G205" s="42"/>
    </row>
    <row r="206">
      <c r="E206" s="42"/>
      <c r="F206" s="42"/>
      <c r="G206" s="42"/>
    </row>
    <row r="207">
      <c r="E207" s="42"/>
      <c r="F207" s="42"/>
      <c r="G207" s="42"/>
    </row>
    <row r="208">
      <c r="E208" s="42"/>
      <c r="F208" s="42"/>
      <c r="G208" s="42"/>
    </row>
    <row r="209">
      <c r="E209" s="42"/>
      <c r="F209" s="42"/>
      <c r="G209" s="42"/>
    </row>
    <row r="210">
      <c r="E210" s="42"/>
      <c r="F210" s="42"/>
      <c r="G210" s="42"/>
    </row>
    <row r="211">
      <c r="E211" s="42"/>
      <c r="F211" s="42"/>
      <c r="G211" s="42"/>
    </row>
    <row r="212">
      <c r="E212" s="42"/>
      <c r="F212" s="42"/>
      <c r="G212" s="42"/>
    </row>
    <row r="213">
      <c r="E213" s="42"/>
      <c r="F213" s="42"/>
      <c r="G213" s="42"/>
    </row>
    <row r="214">
      <c r="E214" s="42"/>
      <c r="F214" s="42"/>
      <c r="G214" s="42"/>
    </row>
    <row r="215">
      <c r="E215" s="42"/>
      <c r="F215" s="42"/>
      <c r="G215" s="42"/>
    </row>
    <row r="216">
      <c r="E216" s="42"/>
      <c r="F216" s="42"/>
      <c r="G216" s="42"/>
    </row>
    <row r="217">
      <c r="E217" s="42"/>
      <c r="F217" s="42"/>
      <c r="G217" s="42"/>
    </row>
    <row r="218">
      <c r="E218" s="42"/>
      <c r="F218" s="42"/>
      <c r="G218" s="42"/>
    </row>
    <row r="219">
      <c r="E219" s="42"/>
      <c r="F219" s="42"/>
      <c r="G219" s="42"/>
    </row>
    <row r="220">
      <c r="E220" s="42"/>
      <c r="F220" s="42"/>
      <c r="G220" s="42"/>
    </row>
    <row r="221">
      <c r="E221" s="42"/>
      <c r="F221" s="42"/>
      <c r="G221" s="42"/>
    </row>
    <row r="222">
      <c r="E222" s="42"/>
      <c r="F222" s="42"/>
      <c r="G222" s="42"/>
    </row>
    <row r="223">
      <c r="E223" s="42"/>
      <c r="F223" s="42"/>
      <c r="G223" s="42"/>
    </row>
    <row r="224">
      <c r="E224" s="42"/>
      <c r="F224" s="42"/>
      <c r="G224" s="42"/>
    </row>
    <row r="225">
      <c r="E225" s="42"/>
      <c r="F225" s="42"/>
      <c r="G225" s="42"/>
    </row>
    <row r="226">
      <c r="E226" s="42"/>
      <c r="F226" s="42"/>
      <c r="G226" s="42"/>
    </row>
    <row r="227">
      <c r="E227" s="42"/>
      <c r="F227" s="42"/>
      <c r="G227" s="42"/>
    </row>
    <row r="228">
      <c r="E228" s="42"/>
      <c r="F228" s="42"/>
      <c r="G228" s="42"/>
    </row>
    <row r="229">
      <c r="E229" s="42"/>
      <c r="F229" s="42"/>
      <c r="G229" s="42"/>
    </row>
    <row r="230">
      <c r="E230" s="42"/>
      <c r="F230" s="42"/>
      <c r="G230" s="42"/>
    </row>
    <row r="231">
      <c r="E231" s="42"/>
      <c r="F231" s="42"/>
      <c r="G231" s="42"/>
    </row>
    <row r="232">
      <c r="E232" s="42"/>
      <c r="F232" s="42"/>
      <c r="G232" s="42"/>
    </row>
    <row r="233">
      <c r="E233" s="42"/>
      <c r="F233" s="42"/>
      <c r="G233" s="42"/>
    </row>
    <row r="234">
      <c r="E234" s="42"/>
      <c r="F234" s="42"/>
      <c r="G234" s="42"/>
    </row>
    <row r="235">
      <c r="E235" s="42"/>
      <c r="F235" s="42"/>
      <c r="G235" s="42"/>
    </row>
    <row r="236">
      <c r="E236" s="42"/>
      <c r="F236" s="42"/>
      <c r="G236" s="42"/>
    </row>
    <row r="237">
      <c r="E237" s="42"/>
      <c r="F237" s="42"/>
      <c r="G237" s="42"/>
    </row>
    <row r="238">
      <c r="E238" s="42"/>
      <c r="F238" s="42"/>
      <c r="G238" s="42"/>
    </row>
    <row r="239">
      <c r="E239" s="42"/>
      <c r="F239" s="42"/>
      <c r="G239" s="42"/>
    </row>
    <row r="240">
      <c r="E240" s="42"/>
      <c r="F240" s="42"/>
      <c r="G240" s="42"/>
    </row>
    <row r="241">
      <c r="E241" s="42"/>
      <c r="F241" s="42"/>
      <c r="G241" s="42"/>
    </row>
    <row r="242">
      <c r="E242" s="42"/>
      <c r="F242" s="42"/>
      <c r="G242" s="42"/>
    </row>
    <row r="243">
      <c r="E243" s="42"/>
      <c r="F243" s="42"/>
      <c r="G243" s="42"/>
    </row>
    <row r="244">
      <c r="E244" s="42"/>
      <c r="F244" s="42"/>
      <c r="G244" s="42"/>
    </row>
    <row r="245">
      <c r="E245" s="42"/>
      <c r="F245" s="42"/>
      <c r="G245" s="42"/>
    </row>
    <row r="246">
      <c r="E246" s="42"/>
      <c r="F246" s="42"/>
      <c r="G246" s="42"/>
    </row>
    <row r="247">
      <c r="E247" s="42"/>
      <c r="F247" s="42"/>
      <c r="G247" s="42"/>
    </row>
    <row r="248">
      <c r="E248" s="42"/>
      <c r="F248" s="42"/>
      <c r="G248" s="42"/>
    </row>
    <row r="249">
      <c r="E249" s="42"/>
      <c r="F249" s="42"/>
      <c r="G249" s="42"/>
    </row>
    <row r="250">
      <c r="E250" s="42"/>
      <c r="F250" s="42"/>
      <c r="G250" s="42"/>
    </row>
    <row r="251">
      <c r="E251" s="42"/>
      <c r="F251" s="42"/>
      <c r="G251" s="42"/>
    </row>
    <row r="252">
      <c r="E252" s="42"/>
      <c r="F252" s="42"/>
      <c r="G252" s="42"/>
    </row>
    <row r="253">
      <c r="E253" s="42"/>
      <c r="F253" s="42"/>
      <c r="G253" s="42"/>
    </row>
    <row r="254">
      <c r="E254" s="42"/>
      <c r="F254" s="42"/>
      <c r="G254" s="42"/>
    </row>
    <row r="255">
      <c r="E255" s="42"/>
      <c r="F255" s="42"/>
      <c r="G255" s="42"/>
    </row>
    <row r="256">
      <c r="E256" s="42"/>
      <c r="F256" s="42"/>
      <c r="G256" s="42"/>
    </row>
    <row r="257">
      <c r="E257" s="42"/>
      <c r="F257" s="42"/>
      <c r="G257" s="42"/>
    </row>
    <row r="258">
      <c r="E258" s="42"/>
      <c r="F258" s="42"/>
      <c r="G258" s="42"/>
    </row>
    <row r="259">
      <c r="E259" s="42"/>
      <c r="F259" s="42"/>
      <c r="G259" s="42"/>
    </row>
    <row r="260">
      <c r="E260" s="42"/>
      <c r="F260" s="42"/>
      <c r="G260" s="42"/>
    </row>
    <row r="261">
      <c r="E261" s="42"/>
      <c r="F261" s="42"/>
      <c r="G261" s="42"/>
    </row>
    <row r="262">
      <c r="E262" s="42"/>
      <c r="F262" s="42"/>
      <c r="G262" s="42"/>
    </row>
    <row r="263">
      <c r="E263" s="42"/>
      <c r="F263" s="42"/>
      <c r="G263" s="42"/>
    </row>
    <row r="264">
      <c r="E264" s="42"/>
      <c r="F264" s="42"/>
      <c r="G264" s="42"/>
    </row>
    <row r="265">
      <c r="E265" s="42"/>
      <c r="F265" s="42"/>
      <c r="G265" s="42"/>
    </row>
    <row r="266">
      <c r="E266" s="42"/>
      <c r="F266" s="42"/>
      <c r="G266" s="42"/>
    </row>
    <row r="267">
      <c r="E267" s="42"/>
      <c r="F267" s="42"/>
      <c r="G267" s="42"/>
    </row>
    <row r="268">
      <c r="E268" s="42"/>
      <c r="F268" s="42"/>
      <c r="G268" s="42"/>
    </row>
    <row r="269">
      <c r="E269" s="42"/>
      <c r="F269" s="42"/>
      <c r="G269" s="42"/>
    </row>
    <row r="270">
      <c r="E270" s="42"/>
      <c r="F270" s="42"/>
      <c r="G270" s="42"/>
    </row>
    <row r="271">
      <c r="E271" s="42"/>
      <c r="F271" s="42"/>
      <c r="G271" s="42"/>
    </row>
    <row r="272">
      <c r="E272" s="42"/>
      <c r="F272" s="42"/>
      <c r="G272" s="42"/>
    </row>
    <row r="273">
      <c r="E273" s="42"/>
      <c r="F273" s="42"/>
      <c r="G273" s="42"/>
    </row>
    <row r="274">
      <c r="E274" s="42"/>
      <c r="F274" s="42"/>
      <c r="G274" s="42"/>
    </row>
    <row r="275">
      <c r="E275" s="42"/>
      <c r="F275" s="42"/>
      <c r="G275" s="42"/>
    </row>
    <row r="276">
      <c r="E276" s="42"/>
      <c r="F276" s="42"/>
      <c r="G276" s="42"/>
    </row>
    <row r="277">
      <c r="E277" s="42"/>
      <c r="F277" s="42"/>
      <c r="G277" s="42"/>
    </row>
    <row r="278">
      <c r="E278" s="42"/>
      <c r="F278" s="42"/>
      <c r="G278" s="42"/>
    </row>
    <row r="279">
      <c r="E279" s="42"/>
      <c r="F279" s="42"/>
      <c r="G279" s="42"/>
    </row>
    <row r="280">
      <c r="E280" s="42"/>
      <c r="F280" s="42"/>
      <c r="G280" s="42"/>
    </row>
    <row r="281">
      <c r="E281" s="42"/>
      <c r="F281" s="42"/>
      <c r="G281" s="42"/>
    </row>
    <row r="282">
      <c r="E282" s="42"/>
      <c r="F282" s="42"/>
      <c r="G282" s="42"/>
    </row>
    <row r="283">
      <c r="E283" s="42"/>
      <c r="F283" s="42"/>
      <c r="G283" s="42"/>
    </row>
    <row r="284">
      <c r="E284" s="42"/>
      <c r="F284" s="42"/>
      <c r="G284" s="42"/>
    </row>
    <row r="285">
      <c r="E285" s="42"/>
      <c r="F285" s="42"/>
      <c r="G285" s="42"/>
    </row>
    <row r="286">
      <c r="E286" s="42"/>
      <c r="F286" s="42"/>
      <c r="G286" s="42"/>
    </row>
    <row r="287">
      <c r="E287" s="42"/>
      <c r="F287" s="42"/>
      <c r="G287" s="42"/>
    </row>
    <row r="288">
      <c r="E288" s="42"/>
      <c r="F288" s="42"/>
      <c r="G288" s="42"/>
    </row>
    <row r="289">
      <c r="E289" s="42"/>
      <c r="F289" s="42"/>
      <c r="G289" s="42"/>
    </row>
    <row r="290">
      <c r="E290" s="42"/>
      <c r="F290" s="42"/>
      <c r="G290" s="42"/>
    </row>
    <row r="291">
      <c r="E291" s="42"/>
      <c r="F291" s="42"/>
      <c r="G291" s="42"/>
    </row>
    <row r="292">
      <c r="E292" s="42"/>
      <c r="F292" s="42"/>
      <c r="G292" s="42"/>
    </row>
    <row r="293">
      <c r="E293" s="42"/>
      <c r="F293" s="42"/>
      <c r="G293" s="42"/>
    </row>
    <row r="294">
      <c r="E294" s="42"/>
      <c r="F294" s="42"/>
      <c r="G294" s="42"/>
    </row>
    <row r="295">
      <c r="E295" s="42"/>
      <c r="F295" s="42"/>
      <c r="G295" s="42"/>
    </row>
    <row r="296">
      <c r="E296" s="42"/>
      <c r="F296" s="42"/>
      <c r="G296" s="42"/>
    </row>
    <row r="297">
      <c r="E297" s="42"/>
      <c r="F297" s="42"/>
      <c r="G297" s="42"/>
    </row>
    <row r="298">
      <c r="E298" s="42"/>
      <c r="F298" s="42"/>
      <c r="G298" s="42"/>
    </row>
    <row r="299">
      <c r="E299" s="42"/>
      <c r="F299" s="42"/>
      <c r="G299" s="42"/>
    </row>
    <row r="300">
      <c r="E300" s="42"/>
      <c r="F300" s="42"/>
      <c r="G300" s="42"/>
    </row>
    <row r="301">
      <c r="E301" s="42"/>
      <c r="F301" s="42"/>
      <c r="G301" s="42"/>
    </row>
    <row r="302">
      <c r="E302" s="42"/>
      <c r="F302" s="42"/>
      <c r="G302" s="42"/>
    </row>
    <row r="303">
      <c r="E303" s="42"/>
      <c r="F303" s="42"/>
      <c r="G303" s="42"/>
    </row>
    <row r="304">
      <c r="E304" s="42"/>
      <c r="F304" s="42"/>
      <c r="G304" s="42"/>
    </row>
    <row r="305">
      <c r="E305" s="42"/>
      <c r="F305" s="42"/>
      <c r="G305" s="42"/>
    </row>
    <row r="306">
      <c r="E306" s="42"/>
      <c r="F306" s="42"/>
      <c r="G306" s="42"/>
    </row>
    <row r="307">
      <c r="E307" s="42"/>
      <c r="F307" s="42"/>
      <c r="G307" s="42"/>
    </row>
    <row r="308">
      <c r="E308" s="42"/>
      <c r="F308" s="42"/>
      <c r="G308" s="42"/>
    </row>
    <row r="309">
      <c r="E309" s="42"/>
      <c r="F309" s="42"/>
      <c r="G309" s="42"/>
    </row>
    <row r="310">
      <c r="E310" s="42"/>
      <c r="F310" s="42"/>
      <c r="G310" s="42"/>
    </row>
    <row r="311">
      <c r="E311" s="42"/>
      <c r="F311" s="42"/>
      <c r="G311" s="42"/>
    </row>
    <row r="312">
      <c r="E312" s="42"/>
      <c r="F312" s="42"/>
      <c r="G312" s="42"/>
    </row>
    <row r="313">
      <c r="E313" s="42"/>
      <c r="F313" s="42"/>
      <c r="G313" s="42"/>
    </row>
    <row r="314">
      <c r="E314" s="42"/>
      <c r="F314" s="42"/>
      <c r="G314" s="42"/>
    </row>
    <row r="315">
      <c r="E315" s="42"/>
      <c r="F315" s="42"/>
      <c r="G315" s="42"/>
    </row>
    <row r="316">
      <c r="E316" s="42"/>
      <c r="F316" s="42"/>
      <c r="G316" s="42"/>
    </row>
    <row r="317">
      <c r="E317" s="42"/>
      <c r="F317" s="42"/>
      <c r="G317" s="42"/>
    </row>
    <row r="318">
      <c r="E318" s="42"/>
      <c r="F318" s="42"/>
      <c r="G318" s="42"/>
    </row>
    <row r="319">
      <c r="E319" s="42"/>
      <c r="F319" s="42"/>
      <c r="G319" s="42"/>
    </row>
    <row r="320">
      <c r="E320" s="42"/>
      <c r="F320" s="42"/>
      <c r="G320" s="42"/>
    </row>
    <row r="321">
      <c r="E321" s="42"/>
      <c r="F321" s="42"/>
      <c r="G321" s="42"/>
    </row>
    <row r="322">
      <c r="E322" s="42"/>
      <c r="F322" s="42"/>
      <c r="G322" s="42"/>
    </row>
    <row r="323">
      <c r="E323" s="42"/>
      <c r="F323" s="42"/>
      <c r="G323" s="42"/>
    </row>
    <row r="324">
      <c r="E324" s="42"/>
      <c r="F324" s="42"/>
      <c r="G324" s="42"/>
    </row>
    <row r="325">
      <c r="E325" s="42"/>
      <c r="F325" s="42"/>
      <c r="G325" s="42"/>
    </row>
    <row r="326">
      <c r="E326" s="42"/>
      <c r="F326" s="42"/>
      <c r="G326" s="42"/>
    </row>
    <row r="327">
      <c r="E327" s="42"/>
      <c r="F327" s="42"/>
      <c r="G327" s="42"/>
    </row>
    <row r="328">
      <c r="E328" s="42"/>
      <c r="F328" s="42"/>
      <c r="G328" s="42"/>
    </row>
    <row r="329">
      <c r="E329" s="42"/>
      <c r="F329" s="42"/>
      <c r="G329" s="42"/>
    </row>
    <row r="330">
      <c r="E330" s="42"/>
      <c r="F330" s="42"/>
      <c r="G330" s="42"/>
    </row>
    <row r="331">
      <c r="E331" s="42"/>
      <c r="F331" s="42"/>
      <c r="G331" s="42"/>
    </row>
    <row r="332">
      <c r="E332" s="42"/>
      <c r="F332" s="42"/>
      <c r="G332" s="42"/>
    </row>
    <row r="333">
      <c r="E333" s="42"/>
      <c r="F333" s="42"/>
      <c r="G333" s="42"/>
    </row>
    <row r="334">
      <c r="E334" s="42"/>
      <c r="F334" s="42"/>
      <c r="G334" s="42"/>
    </row>
    <row r="335">
      <c r="E335" s="42"/>
      <c r="F335" s="42"/>
      <c r="G335" s="42"/>
    </row>
    <row r="336">
      <c r="E336" s="42"/>
      <c r="F336" s="42"/>
      <c r="G336" s="42"/>
    </row>
    <row r="337">
      <c r="E337" s="42"/>
      <c r="F337" s="42"/>
      <c r="G337" s="42"/>
    </row>
    <row r="338">
      <c r="E338" s="42"/>
      <c r="F338" s="42"/>
      <c r="G338" s="42"/>
    </row>
    <row r="339">
      <c r="E339" s="42"/>
      <c r="F339" s="42"/>
      <c r="G339" s="42"/>
    </row>
    <row r="340">
      <c r="E340" s="42"/>
      <c r="F340" s="42"/>
      <c r="G340" s="42"/>
    </row>
    <row r="341">
      <c r="E341" s="42"/>
      <c r="F341" s="42"/>
      <c r="G341" s="42"/>
    </row>
    <row r="342">
      <c r="E342" s="42"/>
      <c r="F342" s="42"/>
      <c r="G342" s="42"/>
    </row>
    <row r="343">
      <c r="E343" s="42"/>
      <c r="F343" s="42"/>
      <c r="G343" s="42"/>
    </row>
    <row r="344">
      <c r="E344" s="42"/>
      <c r="F344" s="42"/>
      <c r="G344" s="42"/>
    </row>
    <row r="345">
      <c r="E345" s="42"/>
      <c r="F345" s="42"/>
      <c r="G345" s="42"/>
    </row>
    <row r="346">
      <c r="E346" s="42"/>
      <c r="F346" s="42"/>
      <c r="G346" s="42"/>
    </row>
    <row r="347">
      <c r="E347" s="42"/>
      <c r="F347" s="42"/>
      <c r="G347" s="42"/>
    </row>
    <row r="348">
      <c r="E348" s="42"/>
      <c r="F348" s="42"/>
      <c r="G348" s="42"/>
    </row>
    <row r="349">
      <c r="E349" s="42"/>
      <c r="F349" s="42"/>
      <c r="G349" s="42"/>
    </row>
    <row r="350">
      <c r="E350" s="42"/>
      <c r="F350" s="42"/>
      <c r="G350" s="42"/>
    </row>
    <row r="351">
      <c r="E351" s="42"/>
      <c r="F351" s="42"/>
      <c r="G351" s="42"/>
    </row>
    <row r="352">
      <c r="E352" s="42"/>
      <c r="F352" s="42"/>
      <c r="G352" s="42"/>
    </row>
    <row r="353">
      <c r="E353" s="42"/>
      <c r="F353" s="42"/>
      <c r="G353" s="42"/>
    </row>
    <row r="354">
      <c r="E354" s="42"/>
      <c r="F354" s="42"/>
      <c r="G354" s="42"/>
    </row>
    <row r="355">
      <c r="E355" s="42"/>
      <c r="F355" s="42"/>
      <c r="G355" s="42"/>
    </row>
    <row r="356">
      <c r="E356" s="42"/>
      <c r="F356" s="42"/>
      <c r="G356" s="42"/>
    </row>
    <row r="357">
      <c r="E357" s="42"/>
      <c r="F357" s="42"/>
      <c r="G357" s="42"/>
    </row>
    <row r="358">
      <c r="E358" s="42"/>
      <c r="F358" s="42"/>
      <c r="G358" s="42"/>
    </row>
    <row r="359">
      <c r="E359" s="42"/>
      <c r="F359" s="42"/>
      <c r="G359" s="42"/>
    </row>
    <row r="360">
      <c r="E360" s="42"/>
      <c r="F360" s="42"/>
      <c r="G360" s="42"/>
    </row>
    <row r="361">
      <c r="E361" s="42"/>
      <c r="F361" s="42"/>
      <c r="G361" s="42"/>
    </row>
    <row r="362">
      <c r="E362" s="42"/>
      <c r="F362" s="42"/>
      <c r="G362" s="42"/>
    </row>
    <row r="363">
      <c r="E363" s="42"/>
      <c r="F363" s="42"/>
      <c r="G363" s="42"/>
    </row>
    <row r="364">
      <c r="E364" s="42"/>
      <c r="F364" s="42"/>
      <c r="G364" s="42"/>
    </row>
    <row r="365">
      <c r="E365" s="42"/>
      <c r="F365" s="42"/>
      <c r="G365" s="42"/>
    </row>
    <row r="366">
      <c r="E366" s="42"/>
      <c r="F366" s="42"/>
      <c r="G366" s="42"/>
    </row>
    <row r="367">
      <c r="E367" s="42"/>
      <c r="F367" s="42"/>
      <c r="G367" s="42"/>
    </row>
    <row r="368">
      <c r="E368" s="42"/>
      <c r="F368" s="42"/>
      <c r="G368" s="42"/>
    </row>
    <row r="369">
      <c r="E369" s="42"/>
      <c r="F369" s="42"/>
      <c r="G369" s="42"/>
    </row>
    <row r="370">
      <c r="E370" s="42"/>
      <c r="F370" s="42"/>
      <c r="G370" s="42"/>
    </row>
    <row r="371">
      <c r="E371" s="42"/>
      <c r="F371" s="42"/>
      <c r="G371" s="42"/>
    </row>
    <row r="372">
      <c r="E372" s="42"/>
      <c r="F372" s="42"/>
      <c r="G372" s="42"/>
    </row>
    <row r="373">
      <c r="E373" s="42"/>
      <c r="F373" s="42"/>
      <c r="G373" s="42"/>
    </row>
    <row r="374">
      <c r="E374" s="42"/>
      <c r="F374" s="42"/>
      <c r="G374" s="42"/>
    </row>
    <row r="375">
      <c r="E375" s="42"/>
      <c r="F375" s="42"/>
      <c r="G375" s="42"/>
    </row>
    <row r="376">
      <c r="E376" s="42"/>
      <c r="F376" s="42"/>
      <c r="G376" s="42"/>
    </row>
    <row r="377">
      <c r="E377" s="42"/>
      <c r="F377" s="42"/>
      <c r="G377" s="42"/>
    </row>
    <row r="378">
      <c r="E378" s="42"/>
      <c r="F378" s="42"/>
      <c r="G378" s="42"/>
    </row>
    <row r="379">
      <c r="E379" s="42"/>
      <c r="F379" s="42"/>
      <c r="G379" s="42"/>
    </row>
    <row r="380">
      <c r="E380" s="42"/>
      <c r="F380" s="42"/>
      <c r="G380" s="42"/>
    </row>
    <row r="381">
      <c r="E381" s="42"/>
      <c r="F381" s="42"/>
      <c r="G381" s="42"/>
    </row>
    <row r="382">
      <c r="E382" s="42"/>
      <c r="F382" s="42"/>
      <c r="G382" s="42"/>
    </row>
    <row r="383">
      <c r="E383" s="42"/>
      <c r="F383" s="42"/>
      <c r="G383" s="42"/>
    </row>
    <row r="384">
      <c r="E384" s="42"/>
      <c r="F384" s="42"/>
      <c r="G384" s="42"/>
    </row>
    <row r="385">
      <c r="E385" s="42"/>
      <c r="F385" s="42"/>
      <c r="G385" s="42"/>
    </row>
    <row r="386">
      <c r="E386" s="42"/>
      <c r="F386" s="42"/>
      <c r="G386" s="42"/>
    </row>
    <row r="387">
      <c r="E387" s="42"/>
      <c r="F387" s="42"/>
      <c r="G387" s="42"/>
    </row>
    <row r="388">
      <c r="E388" s="42"/>
      <c r="F388" s="42"/>
      <c r="G388" s="42"/>
    </row>
    <row r="389">
      <c r="E389" s="42"/>
      <c r="F389" s="42"/>
      <c r="G389" s="42"/>
    </row>
    <row r="390">
      <c r="E390" s="42"/>
      <c r="F390" s="42"/>
      <c r="G390" s="42"/>
    </row>
    <row r="391">
      <c r="E391" s="42"/>
      <c r="F391" s="42"/>
      <c r="G391" s="42"/>
    </row>
    <row r="392">
      <c r="E392" s="42"/>
      <c r="F392" s="42"/>
      <c r="G392" s="42"/>
    </row>
    <row r="393">
      <c r="E393" s="42"/>
      <c r="F393" s="42"/>
      <c r="G393" s="42"/>
    </row>
    <row r="394">
      <c r="E394" s="42"/>
      <c r="F394" s="42"/>
      <c r="G394" s="42"/>
    </row>
    <row r="395">
      <c r="E395" s="42"/>
      <c r="F395" s="42"/>
      <c r="G395" s="42"/>
    </row>
    <row r="396">
      <c r="E396" s="42"/>
      <c r="F396" s="42"/>
      <c r="G396" s="42"/>
    </row>
    <row r="397">
      <c r="E397" s="42"/>
      <c r="F397" s="42"/>
      <c r="G397" s="42"/>
    </row>
    <row r="398">
      <c r="E398" s="42"/>
      <c r="F398" s="42"/>
      <c r="G398" s="42"/>
    </row>
    <row r="399">
      <c r="E399" s="42"/>
      <c r="F399" s="42"/>
      <c r="G399" s="42"/>
    </row>
    <row r="400">
      <c r="E400" s="42"/>
      <c r="F400" s="42"/>
      <c r="G400" s="42"/>
    </row>
    <row r="401">
      <c r="E401" s="42"/>
      <c r="F401" s="42"/>
      <c r="G401" s="42"/>
    </row>
    <row r="402">
      <c r="E402" s="42"/>
      <c r="F402" s="42"/>
      <c r="G402" s="42"/>
    </row>
    <row r="403">
      <c r="E403" s="42"/>
      <c r="F403" s="42"/>
      <c r="G403" s="42"/>
    </row>
    <row r="404">
      <c r="E404" s="42"/>
      <c r="F404" s="42"/>
      <c r="G404" s="42"/>
    </row>
    <row r="405">
      <c r="E405" s="42"/>
      <c r="F405" s="42"/>
      <c r="G405" s="42"/>
    </row>
    <row r="406">
      <c r="E406" s="42"/>
      <c r="F406" s="42"/>
      <c r="G406" s="42"/>
    </row>
    <row r="407">
      <c r="E407" s="42"/>
      <c r="F407" s="42"/>
      <c r="G407" s="42"/>
    </row>
    <row r="408">
      <c r="E408" s="42"/>
      <c r="F408" s="42"/>
      <c r="G408" s="42"/>
    </row>
    <row r="409">
      <c r="E409" s="42"/>
      <c r="F409" s="42"/>
      <c r="G409" s="42"/>
    </row>
    <row r="410">
      <c r="E410" s="42"/>
      <c r="F410" s="42"/>
      <c r="G410" s="42"/>
    </row>
    <row r="411">
      <c r="E411" s="42"/>
      <c r="F411" s="42"/>
      <c r="G411" s="42"/>
    </row>
    <row r="412">
      <c r="E412" s="42"/>
      <c r="F412" s="42"/>
      <c r="G412" s="42"/>
    </row>
    <row r="413">
      <c r="E413" s="42"/>
      <c r="F413" s="42"/>
      <c r="G413" s="42"/>
    </row>
    <row r="414">
      <c r="E414" s="42"/>
      <c r="F414" s="42"/>
      <c r="G414" s="42"/>
    </row>
    <row r="415">
      <c r="E415" s="42"/>
      <c r="F415" s="42"/>
      <c r="G415" s="42"/>
    </row>
    <row r="416">
      <c r="E416" s="42"/>
      <c r="F416" s="42"/>
      <c r="G416" s="42"/>
    </row>
    <row r="417">
      <c r="E417" s="42"/>
      <c r="F417" s="42"/>
      <c r="G417" s="42"/>
    </row>
    <row r="418">
      <c r="E418" s="42"/>
      <c r="F418" s="42"/>
      <c r="G418" s="42"/>
    </row>
    <row r="419">
      <c r="E419" s="42"/>
      <c r="F419" s="42"/>
      <c r="G419" s="42"/>
    </row>
    <row r="420">
      <c r="E420" s="42"/>
      <c r="F420" s="42"/>
      <c r="G420" s="42"/>
    </row>
    <row r="421">
      <c r="E421" s="42"/>
      <c r="F421" s="42"/>
      <c r="G421" s="42"/>
    </row>
    <row r="422">
      <c r="E422" s="42"/>
      <c r="F422" s="42"/>
      <c r="G422" s="42"/>
    </row>
    <row r="423">
      <c r="E423" s="42"/>
      <c r="F423" s="42"/>
      <c r="G423" s="42"/>
    </row>
    <row r="424">
      <c r="E424" s="42"/>
      <c r="F424" s="42"/>
      <c r="G424" s="42"/>
    </row>
    <row r="425">
      <c r="E425" s="42"/>
      <c r="F425" s="42"/>
      <c r="G425" s="42"/>
    </row>
    <row r="426">
      <c r="E426" s="42"/>
      <c r="F426" s="42"/>
      <c r="G426" s="42"/>
    </row>
    <row r="427">
      <c r="E427" s="42"/>
      <c r="F427" s="42"/>
      <c r="G427" s="42"/>
    </row>
    <row r="428">
      <c r="E428" s="42"/>
      <c r="F428" s="42"/>
      <c r="G428" s="42"/>
    </row>
    <row r="429">
      <c r="E429" s="42"/>
      <c r="F429" s="42"/>
      <c r="G429" s="42"/>
    </row>
    <row r="430">
      <c r="E430" s="42"/>
      <c r="F430" s="42"/>
      <c r="G430" s="42"/>
    </row>
    <row r="431">
      <c r="E431" s="42"/>
      <c r="F431" s="42"/>
      <c r="G431" s="42"/>
    </row>
    <row r="432">
      <c r="E432" s="42"/>
      <c r="F432" s="42"/>
      <c r="G432" s="42"/>
    </row>
    <row r="433">
      <c r="E433" s="42"/>
      <c r="F433" s="42"/>
      <c r="G433" s="42"/>
    </row>
    <row r="434">
      <c r="E434" s="42"/>
      <c r="F434" s="42"/>
      <c r="G434" s="42"/>
    </row>
    <row r="435">
      <c r="E435" s="42"/>
      <c r="F435" s="42"/>
      <c r="G435" s="42"/>
    </row>
    <row r="436">
      <c r="E436" s="42"/>
      <c r="F436" s="42"/>
      <c r="G436" s="42"/>
    </row>
    <row r="437">
      <c r="E437" s="42"/>
      <c r="F437" s="42"/>
      <c r="G437" s="42"/>
    </row>
    <row r="438">
      <c r="E438" s="42"/>
      <c r="F438" s="42"/>
      <c r="G438" s="42"/>
    </row>
    <row r="439">
      <c r="E439" s="42"/>
      <c r="F439" s="42"/>
      <c r="G439" s="42"/>
    </row>
    <row r="440">
      <c r="E440" s="42"/>
      <c r="F440" s="42"/>
      <c r="G440" s="42"/>
    </row>
    <row r="441">
      <c r="E441" s="42"/>
      <c r="F441" s="42"/>
      <c r="G441" s="42"/>
    </row>
    <row r="442">
      <c r="E442" s="42"/>
      <c r="F442" s="42"/>
      <c r="G442" s="42"/>
    </row>
    <row r="443">
      <c r="E443" s="42"/>
      <c r="F443" s="42"/>
      <c r="G443" s="42"/>
    </row>
    <row r="444">
      <c r="E444" s="42"/>
      <c r="F444" s="42"/>
      <c r="G444" s="42"/>
    </row>
    <row r="445">
      <c r="E445" s="42"/>
      <c r="F445" s="42"/>
      <c r="G445" s="42"/>
    </row>
    <row r="446">
      <c r="E446" s="42"/>
      <c r="F446" s="42"/>
      <c r="G446" s="42"/>
    </row>
    <row r="447">
      <c r="E447" s="42"/>
      <c r="F447" s="42"/>
      <c r="G447" s="42"/>
    </row>
    <row r="448">
      <c r="E448" s="42"/>
      <c r="F448" s="42"/>
      <c r="G448" s="42"/>
    </row>
    <row r="449">
      <c r="E449" s="42"/>
      <c r="F449" s="42"/>
      <c r="G449" s="42"/>
    </row>
    <row r="450">
      <c r="E450" s="42"/>
      <c r="F450" s="42"/>
      <c r="G450" s="42"/>
    </row>
    <row r="451">
      <c r="E451" s="42"/>
      <c r="F451" s="42"/>
      <c r="G451" s="42"/>
    </row>
    <row r="452">
      <c r="E452" s="42"/>
      <c r="F452" s="42"/>
      <c r="G452" s="42"/>
    </row>
    <row r="453">
      <c r="E453" s="42"/>
      <c r="F453" s="42"/>
      <c r="G453" s="42"/>
    </row>
    <row r="454">
      <c r="E454" s="42"/>
      <c r="F454" s="42"/>
      <c r="G454" s="42"/>
    </row>
    <row r="455">
      <c r="E455" s="42"/>
      <c r="F455" s="42"/>
      <c r="G455" s="42"/>
    </row>
    <row r="456">
      <c r="E456" s="42"/>
      <c r="F456" s="42"/>
      <c r="G456" s="42"/>
    </row>
    <row r="457">
      <c r="E457" s="42"/>
      <c r="F457" s="42"/>
      <c r="G457" s="42"/>
    </row>
    <row r="458">
      <c r="E458" s="42"/>
      <c r="F458" s="42"/>
      <c r="G458" s="42"/>
    </row>
    <row r="459">
      <c r="E459" s="42"/>
      <c r="F459" s="42"/>
      <c r="G459" s="42"/>
    </row>
    <row r="460">
      <c r="E460" s="42"/>
      <c r="F460" s="42"/>
      <c r="G460" s="42"/>
    </row>
    <row r="461">
      <c r="E461" s="42"/>
      <c r="F461" s="42"/>
      <c r="G461" s="42"/>
    </row>
    <row r="462">
      <c r="E462" s="42"/>
      <c r="F462" s="42"/>
      <c r="G462" s="42"/>
    </row>
    <row r="463">
      <c r="E463" s="42"/>
      <c r="F463" s="42"/>
      <c r="G463" s="42"/>
    </row>
    <row r="464">
      <c r="E464" s="42"/>
      <c r="F464" s="42"/>
      <c r="G464" s="42"/>
    </row>
    <row r="465">
      <c r="E465" s="42"/>
      <c r="F465" s="42"/>
      <c r="G465" s="42"/>
    </row>
    <row r="466">
      <c r="E466" s="42"/>
      <c r="F466" s="42"/>
      <c r="G466" s="42"/>
    </row>
    <row r="467">
      <c r="E467" s="42"/>
      <c r="F467" s="42"/>
      <c r="G467" s="42"/>
    </row>
    <row r="468">
      <c r="E468" s="42"/>
      <c r="F468" s="42"/>
      <c r="G468" s="42"/>
    </row>
    <row r="469">
      <c r="E469" s="42"/>
      <c r="F469" s="42"/>
      <c r="G469" s="42"/>
    </row>
    <row r="470">
      <c r="E470" s="42"/>
      <c r="F470" s="42"/>
      <c r="G470" s="42"/>
    </row>
    <row r="471">
      <c r="E471" s="42"/>
      <c r="F471" s="42"/>
      <c r="G471" s="42"/>
    </row>
    <row r="472">
      <c r="E472" s="42"/>
      <c r="F472" s="42"/>
      <c r="G472" s="42"/>
    </row>
    <row r="473">
      <c r="E473" s="42"/>
      <c r="F473" s="42"/>
      <c r="G473" s="42"/>
    </row>
    <row r="474">
      <c r="E474" s="42"/>
      <c r="F474" s="42"/>
      <c r="G474" s="42"/>
    </row>
    <row r="475">
      <c r="E475" s="42"/>
      <c r="F475" s="42"/>
      <c r="G475" s="42"/>
    </row>
    <row r="476">
      <c r="E476" s="42"/>
      <c r="F476" s="42"/>
      <c r="G476" s="42"/>
    </row>
    <row r="477">
      <c r="E477" s="42"/>
      <c r="F477" s="42"/>
      <c r="G477" s="42"/>
    </row>
    <row r="478">
      <c r="E478" s="42"/>
      <c r="F478" s="42"/>
      <c r="G478" s="42"/>
    </row>
    <row r="479">
      <c r="E479" s="42"/>
      <c r="F479" s="42"/>
      <c r="G479" s="42"/>
    </row>
    <row r="480">
      <c r="E480" s="42"/>
      <c r="F480" s="42"/>
      <c r="G480" s="42"/>
    </row>
    <row r="481">
      <c r="E481" s="42"/>
      <c r="F481" s="42"/>
      <c r="G481" s="42"/>
    </row>
    <row r="482">
      <c r="E482" s="42"/>
      <c r="F482" s="42"/>
      <c r="G482" s="42"/>
    </row>
    <row r="483">
      <c r="E483" s="42"/>
      <c r="F483" s="42"/>
      <c r="G483" s="42"/>
    </row>
    <row r="484">
      <c r="E484" s="42"/>
      <c r="F484" s="42"/>
      <c r="G484" s="42"/>
    </row>
    <row r="485">
      <c r="E485" s="42"/>
      <c r="F485" s="42"/>
      <c r="G485" s="42"/>
    </row>
    <row r="486">
      <c r="E486" s="42"/>
      <c r="F486" s="42"/>
      <c r="G486" s="42"/>
    </row>
    <row r="487">
      <c r="E487" s="42"/>
      <c r="F487" s="42"/>
      <c r="G487" s="42"/>
    </row>
    <row r="488">
      <c r="E488" s="42"/>
      <c r="F488" s="42"/>
      <c r="G488" s="42"/>
    </row>
    <row r="489">
      <c r="E489" s="42"/>
      <c r="F489" s="42"/>
      <c r="G489" s="42"/>
    </row>
    <row r="490">
      <c r="E490" s="42"/>
      <c r="F490" s="42"/>
      <c r="G490" s="42"/>
    </row>
    <row r="491">
      <c r="E491" s="42"/>
      <c r="F491" s="42"/>
      <c r="G491" s="42"/>
    </row>
    <row r="492">
      <c r="E492" s="42"/>
      <c r="F492" s="42"/>
      <c r="G492" s="42"/>
    </row>
    <row r="493">
      <c r="E493" s="42"/>
      <c r="F493" s="42"/>
      <c r="G493" s="42"/>
    </row>
    <row r="494">
      <c r="E494" s="42"/>
      <c r="F494" s="42"/>
      <c r="G494" s="42"/>
    </row>
    <row r="495">
      <c r="E495" s="42"/>
      <c r="F495" s="42"/>
      <c r="G495" s="42"/>
    </row>
    <row r="496">
      <c r="E496" s="42"/>
      <c r="F496" s="42"/>
      <c r="G496" s="42"/>
    </row>
    <row r="497">
      <c r="E497" s="42"/>
      <c r="F497" s="42"/>
      <c r="G497" s="42"/>
    </row>
    <row r="498">
      <c r="E498" s="42"/>
      <c r="F498" s="42"/>
      <c r="G498" s="42"/>
    </row>
    <row r="499">
      <c r="E499" s="42"/>
      <c r="F499" s="42"/>
      <c r="G499" s="42"/>
    </row>
    <row r="500">
      <c r="E500" s="42"/>
      <c r="F500" s="42"/>
      <c r="G500" s="42"/>
    </row>
    <row r="501">
      <c r="E501" s="42"/>
      <c r="F501" s="42"/>
      <c r="G501" s="42"/>
    </row>
    <row r="502">
      <c r="E502" s="42"/>
      <c r="F502" s="42"/>
      <c r="G502" s="42"/>
    </row>
    <row r="503">
      <c r="E503" s="42"/>
      <c r="F503" s="42"/>
      <c r="G503" s="42"/>
    </row>
    <row r="504">
      <c r="E504" s="42"/>
      <c r="F504" s="42"/>
      <c r="G504" s="42"/>
    </row>
    <row r="505">
      <c r="E505" s="42"/>
      <c r="F505" s="42"/>
      <c r="G505" s="42"/>
    </row>
    <row r="506">
      <c r="E506" s="42"/>
      <c r="F506" s="42"/>
      <c r="G506" s="42"/>
    </row>
    <row r="507">
      <c r="E507" s="42"/>
      <c r="F507" s="42"/>
      <c r="G507" s="42"/>
    </row>
    <row r="508">
      <c r="E508" s="42"/>
      <c r="F508" s="42"/>
      <c r="G508" s="42"/>
    </row>
    <row r="509">
      <c r="E509" s="42"/>
      <c r="F509" s="42"/>
      <c r="G509" s="42"/>
    </row>
    <row r="510">
      <c r="E510" s="42"/>
      <c r="F510" s="42"/>
      <c r="G510" s="42"/>
    </row>
    <row r="511">
      <c r="E511" s="42"/>
      <c r="F511" s="42"/>
      <c r="G511" s="42"/>
    </row>
    <row r="512">
      <c r="E512" s="42"/>
      <c r="F512" s="42"/>
      <c r="G512" s="42"/>
    </row>
    <row r="513">
      <c r="E513" s="42"/>
      <c r="F513" s="42"/>
      <c r="G513" s="42"/>
    </row>
    <row r="514">
      <c r="E514" s="42"/>
      <c r="F514" s="42"/>
      <c r="G514" s="42"/>
    </row>
    <row r="515">
      <c r="E515" s="42"/>
      <c r="F515" s="42"/>
      <c r="G515" s="42"/>
    </row>
    <row r="516">
      <c r="E516" s="42"/>
      <c r="F516" s="42"/>
      <c r="G516" s="42"/>
    </row>
    <row r="517">
      <c r="E517" s="42"/>
      <c r="F517" s="42"/>
      <c r="G517" s="42"/>
    </row>
    <row r="518">
      <c r="E518" s="42"/>
      <c r="F518" s="42"/>
      <c r="G518" s="42"/>
    </row>
    <row r="519">
      <c r="E519" s="42"/>
      <c r="F519" s="42"/>
      <c r="G519" s="42"/>
    </row>
    <row r="520">
      <c r="E520" s="42"/>
      <c r="F520" s="42"/>
      <c r="G520" s="42"/>
    </row>
    <row r="521">
      <c r="E521" s="42"/>
      <c r="F521" s="42"/>
      <c r="G521" s="42"/>
    </row>
    <row r="522">
      <c r="E522" s="42"/>
      <c r="F522" s="42"/>
      <c r="G522" s="42"/>
    </row>
    <row r="523">
      <c r="E523" s="42"/>
      <c r="F523" s="42"/>
      <c r="G523" s="42"/>
    </row>
    <row r="524">
      <c r="E524" s="42"/>
      <c r="F524" s="42"/>
      <c r="G524" s="42"/>
    </row>
    <row r="525">
      <c r="E525" s="42"/>
      <c r="F525" s="42"/>
      <c r="G525" s="42"/>
    </row>
    <row r="526">
      <c r="E526" s="42"/>
      <c r="F526" s="42"/>
      <c r="G526" s="42"/>
    </row>
    <row r="527">
      <c r="E527" s="42"/>
      <c r="F527" s="42"/>
      <c r="G527" s="42"/>
    </row>
    <row r="528">
      <c r="E528" s="42"/>
      <c r="F528" s="42"/>
      <c r="G528" s="42"/>
    </row>
    <row r="529">
      <c r="E529" s="42"/>
      <c r="F529" s="42"/>
      <c r="G529" s="42"/>
    </row>
    <row r="530">
      <c r="E530" s="42"/>
      <c r="F530" s="42"/>
      <c r="G530" s="42"/>
    </row>
    <row r="531">
      <c r="E531" s="42"/>
      <c r="F531" s="42"/>
      <c r="G531" s="42"/>
    </row>
    <row r="532">
      <c r="E532" s="42"/>
      <c r="F532" s="42"/>
      <c r="G532" s="42"/>
    </row>
    <row r="533">
      <c r="E533" s="42"/>
      <c r="F533" s="42"/>
      <c r="G533" s="42"/>
    </row>
    <row r="534">
      <c r="E534" s="42"/>
      <c r="F534" s="42"/>
      <c r="G534" s="42"/>
    </row>
    <row r="535">
      <c r="E535" s="42"/>
      <c r="F535" s="42"/>
      <c r="G535" s="42"/>
    </row>
    <row r="536">
      <c r="E536" s="42"/>
      <c r="F536" s="42"/>
      <c r="G536" s="42"/>
    </row>
    <row r="537">
      <c r="E537" s="42"/>
      <c r="F537" s="42"/>
      <c r="G537" s="42"/>
    </row>
    <row r="538">
      <c r="E538" s="42"/>
      <c r="F538" s="42"/>
      <c r="G538" s="42"/>
    </row>
    <row r="539">
      <c r="E539" s="42"/>
      <c r="F539" s="42"/>
      <c r="G539" s="42"/>
    </row>
    <row r="540">
      <c r="E540" s="42"/>
      <c r="F540" s="42"/>
      <c r="G540" s="42"/>
    </row>
    <row r="541">
      <c r="E541" s="42"/>
      <c r="F541" s="42"/>
      <c r="G541" s="42"/>
    </row>
    <row r="542">
      <c r="E542" s="42"/>
      <c r="F542" s="42"/>
      <c r="G542" s="42"/>
    </row>
    <row r="543">
      <c r="E543" s="42"/>
      <c r="F543" s="42"/>
      <c r="G543" s="42"/>
    </row>
    <row r="544">
      <c r="E544" s="42"/>
      <c r="F544" s="42"/>
      <c r="G544" s="42"/>
    </row>
    <row r="545">
      <c r="E545" s="42"/>
      <c r="F545" s="42"/>
      <c r="G545" s="42"/>
    </row>
    <row r="546">
      <c r="E546" s="42"/>
      <c r="F546" s="42"/>
      <c r="G546" s="42"/>
    </row>
    <row r="547">
      <c r="E547" s="42"/>
      <c r="F547" s="42"/>
      <c r="G547" s="42"/>
    </row>
    <row r="548">
      <c r="E548" s="42"/>
      <c r="F548" s="42"/>
      <c r="G548" s="42"/>
    </row>
    <row r="549">
      <c r="E549" s="42"/>
      <c r="F549" s="42"/>
      <c r="G549" s="42"/>
    </row>
    <row r="550">
      <c r="E550" s="42"/>
      <c r="F550" s="42"/>
      <c r="G550" s="42"/>
    </row>
    <row r="551">
      <c r="E551" s="42"/>
      <c r="F551" s="42"/>
      <c r="G551" s="42"/>
    </row>
    <row r="552">
      <c r="E552" s="42"/>
      <c r="F552" s="42"/>
      <c r="G552" s="42"/>
    </row>
    <row r="553">
      <c r="E553" s="42"/>
      <c r="F553" s="42"/>
      <c r="G553" s="42"/>
    </row>
    <row r="554">
      <c r="E554" s="42"/>
      <c r="F554" s="42"/>
      <c r="G554" s="42"/>
    </row>
    <row r="555">
      <c r="E555" s="42"/>
      <c r="F555" s="42"/>
      <c r="G555" s="42"/>
    </row>
    <row r="556">
      <c r="E556" s="42"/>
      <c r="F556" s="42"/>
      <c r="G556" s="42"/>
    </row>
    <row r="557">
      <c r="E557" s="42"/>
      <c r="F557" s="42"/>
      <c r="G557" s="42"/>
    </row>
    <row r="558">
      <c r="E558" s="42"/>
      <c r="F558" s="42"/>
      <c r="G558" s="42"/>
    </row>
    <row r="559">
      <c r="E559" s="42"/>
      <c r="F559" s="42"/>
      <c r="G559" s="42"/>
    </row>
    <row r="560">
      <c r="E560" s="42"/>
      <c r="F560" s="42"/>
      <c r="G560" s="42"/>
    </row>
    <row r="561">
      <c r="E561" s="42"/>
      <c r="F561" s="42"/>
      <c r="G561" s="42"/>
    </row>
    <row r="562">
      <c r="E562" s="42"/>
      <c r="F562" s="42"/>
      <c r="G562" s="42"/>
    </row>
    <row r="563">
      <c r="E563" s="42"/>
      <c r="F563" s="42"/>
      <c r="G563" s="42"/>
    </row>
    <row r="564">
      <c r="E564" s="42"/>
      <c r="F564" s="42"/>
      <c r="G564" s="42"/>
    </row>
    <row r="565">
      <c r="E565" s="42"/>
      <c r="F565" s="42"/>
      <c r="G565" s="42"/>
    </row>
    <row r="566">
      <c r="E566" s="42"/>
      <c r="F566" s="42"/>
      <c r="G566" s="42"/>
    </row>
    <row r="567">
      <c r="E567" s="42"/>
      <c r="F567" s="42"/>
      <c r="G567" s="42"/>
    </row>
    <row r="568">
      <c r="E568" s="42"/>
      <c r="F568" s="42"/>
      <c r="G568" s="42"/>
    </row>
    <row r="569">
      <c r="E569" s="42"/>
      <c r="F569" s="42"/>
      <c r="G569" s="42"/>
    </row>
    <row r="570">
      <c r="E570" s="42"/>
      <c r="F570" s="42"/>
      <c r="G570" s="42"/>
    </row>
    <row r="571">
      <c r="E571" s="42"/>
      <c r="F571" s="42"/>
      <c r="G571" s="42"/>
    </row>
    <row r="572">
      <c r="E572" s="42"/>
      <c r="F572" s="42"/>
      <c r="G572" s="42"/>
    </row>
    <row r="573">
      <c r="E573" s="42"/>
      <c r="F573" s="42"/>
      <c r="G573" s="42"/>
    </row>
    <row r="574">
      <c r="E574" s="42"/>
      <c r="F574" s="42"/>
      <c r="G574" s="42"/>
    </row>
    <row r="575">
      <c r="E575" s="42"/>
      <c r="F575" s="42"/>
      <c r="G575" s="42"/>
    </row>
    <row r="576">
      <c r="E576" s="42"/>
      <c r="F576" s="42"/>
      <c r="G576" s="42"/>
    </row>
    <row r="577">
      <c r="E577" s="42"/>
      <c r="F577" s="42"/>
      <c r="G577" s="42"/>
    </row>
    <row r="578">
      <c r="E578" s="42"/>
      <c r="F578" s="42"/>
      <c r="G578" s="42"/>
    </row>
    <row r="579">
      <c r="E579" s="42"/>
      <c r="F579" s="42"/>
      <c r="G579" s="42"/>
    </row>
    <row r="580">
      <c r="E580" s="42"/>
      <c r="F580" s="42"/>
      <c r="G580" s="42"/>
    </row>
    <row r="581">
      <c r="E581" s="42"/>
      <c r="F581" s="42"/>
      <c r="G581" s="42"/>
    </row>
    <row r="582">
      <c r="E582" s="42"/>
      <c r="F582" s="42"/>
      <c r="G582" s="42"/>
    </row>
    <row r="583">
      <c r="E583" s="42"/>
      <c r="F583" s="42"/>
      <c r="G583" s="42"/>
    </row>
    <row r="584">
      <c r="E584" s="42"/>
      <c r="F584" s="42"/>
      <c r="G584" s="42"/>
    </row>
    <row r="585">
      <c r="E585" s="42"/>
      <c r="F585" s="42"/>
      <c r="G585" s="42"/>
    </row>
    <row r="586">
      <c r="E586" s="42"/>
      <c r="F586" s="42"/>
      <c r="G586" s="42"/>
    </row>
    <row r="587">
      <c r="E587" s="42"/>
      <c r="F587" s="42"/>
      <c r="G587" s="42"/>
    </row>
    <row r="588">
      <c r="E588" s="42"/>
      <c r="F588" s="42"/>
      <c r="G588" s="42"/>
    </row>
    <row r="589">
      <c r="E589" s="42"/>
      <c r="F589" s="42"/>
      <c r="G589" s="42"/>
    </row>
    <row r="590">
      <c r="E590" s="42"/>
      <c r="F590" s="42"/>
      <c r="G590" s="42"/>
    </row>
    <row r="591">
      <c r="E591" s="42"/>
      <c r="F591" s="42"/>
      <c r="G591" s="42"/>
    </row>
    <row r="592">
      <c r="E592" s="42"/>
      <c r="F592" s="42"/>
      <c r="G592" s="42"/>
    </row>
    <row r="593">
      <c r="E593" s="42"/>
      <c r="F593" s="42"/>
      <c r="G593" s="42"/>
    </row>
    <row r="594">
      <c r="E594" s="42"/>
      <c r="F594" s="42"/>
      <c r="G594" s="42"/>
    </row>
    <row r="595">
      <c r="E595" s="42"/>
      <c r="F595" s="42"/>
      <c r="G595" s="42"/>
    </row>
    <row r="596">
      <c r="E596" s="42"/>
      <c r="F596" s="42"/>
      <c r="G596" s="42"/>
    </row>
    <row r="597">
      <c r="E597" s="42"/>
      <c r="F597" s="42"/>
      <c r="G597" s="42"/>
    </row>
    <row r="598">
      <c r="E598" s="42"/>
      <c r="F598" s="42"/>
      <c r="G598" s="42"/>
    </row>
    <row r="599">
      <c r="E599" s="42"/>
      <c r="F599" s="42"/>
      <c r="G599" s="42"/>
    </row>
    <row r="600">
      <c r="E600" s="42"/>
      <c r="F600" s="42"/>
      <c r="G600" s="42"/>
    </row>
    <row r="601">
      <c r="E601" s="42"/>
      <c r="F601" s="42"/>
      <c r="G601" s="42"/>
    </row>
    <row r="602">
      <c r="E602" s="42"/>
      <c r="F602" s="42"/>
      <c r="G602" s="42"/>
    </row>
    <row r="603">
      <c r="E603" s="42"/>
      <c r="F603" s="42"/>
      <c r="G603" s="42"/>
    </row>
    <row r="604">
      <c r="E604" s="42"/>
      <c r="F604" s="42"/>
      <c r="G604" s="42"/>
    </row>
    <row r="605">
      <c r="E605" s="42"/>
      <c r="F605" s="42"/>
      <c r="G605" s="42"/>
    </row>
    <row r="606">
      <c r="E606" s="42"/>
      <c r="F606" s="42"/>
      <c r="G606" s="42"/>
    </row>
    <row r="607">
      <c r="E607" s="42"/>
      <c r="F607" s="42"/>
      <c r="G607" s="42"/>
    </row>
    <row r="608">
      <c r="E608" s="42"/>
      <c r="F608" s="42"/>
      <c r="G608" s="42"/>
    </row>
    <row r="609">
      <c r="E609" s="42"/>
      <c r="F609" s="42"/>
      <c r="G609" s="42"/>
    </row>
    <row r="610">
      <c r="E610" s="42"/>
      <c r="F610" s="42"/>
      <c r="G610" s="42"/>
    </row>
    <row r="611">
      <c r="E611" s="42"/>
      <c r="F611" s="42"/>
      <c r="G611" s="42"/>
    </row>
    <row r="612">
      <c r="E612" s="42"/>
      <c r="F612" s="42"/>
      <c r="G612" s="42"/>
    </row>
    <row r="613">
      <c r="E613" s="42"/>
      <c r="F613" s="42"/>
      <c r="G613" s="42"/>
    </row>
    <row r="614">
      <c r="E614" s="42"/>
      <c r="F614" s="42"/>
      <c r="G614" s="42"/>
    </row>
    <row r="615">
      <c r="E615" s="42"/>
      <c r="F615" s="42"/>
      <c r="G615" s="42"/>
    </row>
    <row r="616">
      <c r="E616" s="42"/>
      <c r="F616" s="42"/>
      <c r="G616" s="42"/>
    </row>
    <row r="617">
      <c r="E617" s="42"/>
      <c r="F617" s="42"/>
      <c r="G617" s="42"/>
    </row>
    <row r="618">
      <c r="E618" s="42"/>
      <c r="F618" s="42"/>
      <c r="G618" s="42"/>
    </row>
    <row r="619">
      <c r="E619" s="42"/>
      <c r="F619" s="42"/>
      <c r="G619" s="42"/>
    </row>
    <row r="620">
      <c r="E620" s="42"/>
      <c r="F620" s="42"/>
      <c r="G620" s="42"/>
    </row>
    <row r="621">
      <c r="E621" s="42"/>
      <c r="F621" s="42"/>
      <c r="G621" s="42"/>
    </row>
    <row r="622">
      <c r="E622" s="42"/>
      <c r="F622" s="42"/>
      <c r="G622" s="42"/>
    </row>
    <row r="623">
      <c r="E623" s="42"/>
      <c r="F623" s="42"/>
      <c r="G623" s="42"/>
    </row>
    <row r="624">
      <c r="E624" s="42"/>
      <c r="F624" s="42"/>
      <c r="G624" s="42"/>
    </row>
    <row r="625">
      <c r="E625" s="42"/>
      <c r="F625" s="42"/>
      <c r="G625" s="42"/>
    </row>
    <row r="626">
      <c r="E626" s="42"/>
      <c r="F626" s="42"/>
      <c r="G626" s="42"/>
    </row>
    <row r="627">
      <c r="E627" s="42"/>
      <c r="F627" s="42"/>
      <c r="G627" s="42"/>
    </row>
    <row r="628">
      <c r="E628" s="42"/>
      <c r="F628" s="42"/>
      <c r="G628" s="42"/>
    </row>
    <row r="629">
      <c r="E629" s="42"/>
      <c r="F629" s="42"/>
      <c r="G629" s="42"/>
    </row>
    <row r="630">
      <c r="E630" s="42"/>
      <c r="F630" s="42"/>
      <c r="G630" s="42"/>
    </row>
    <row r="631">
      <c r="E631" s="42"/>
      <c r="F631" s="42"/>
      <c r="G631" s="42"/>
    </row>
    <row r="632">
      <c r="E632" s="42"/>
      <c r="F632" s="42"/>
      <c r="G632" s="42"/>
    </row>
    <row r="633">
      <c r="E633" s="42"/>
      <c r="F633" s="42"/>
      <c r="G633" s="42"/>
    </row>
    <row r="634">
      <c r="E634" s="42"/>
      <c r="F634" s="42"/>
      <c r="G634" s="42"/>
    </row>
    <row r="635">
      <c r="E635" s="42"/>
      <c r="F635" s="42"/>
      <c r="G635" s="42"/>
    </row>
    <row r="636">
      <c r="E636" s="42"/>
      <c r="F636" s="42"/>
      <c r="G636" s="42"/>
    </row>
    <row r="637">
      <c r="E637" s="42"/>
      <c r="F637" s="42"/>
      <c r="G637" s="42"/>
    </row>
    <row r="638">
      <c r="E638" s="42"/>
      <c r="F638" s="42"/>
      <c r="G638" s="42"/>
    </row>
    <row r="639">
      <c r="E639" s="42"/>
      <c r="F639" s="42"/>
      <c r="G639" s="42"/>
    </row>
    <row r="640">
      <c r="E640" s="42"/>
      <c r="F640" s="42"/>
      <c r="G640" s="42"/>
    </row>
    <row r="641">
      <c r="E641" s="42"/>
      <c r="F641" s="42"/>
      <c r="G641" s="42"/>
    </row>
    <row r="642">
      <c r="E642" s="42"/>
      <c r="F642" s="42"/>
      <c r="G642" s="42"/>
    </row>
    <row r="643">
      <c r="E643" s="42"/>
      <c r="F643" s="42"/>
      <c r="G643" s="42"/>
    </row>
    <row r="644">
      <c r="E644" s="42"/>
      <c r="F644" s="42"/>
      <c r="G644" s="42"/>
    </row>
    <row r="645">
      <c r="E645" s="42"/>
      <c r="F645" s="42"/>
      <c r="G645" s="42"/>
    </row>
    <row r="646">
      <c r="E646" s="42"/>
      <c r="F646" s="42"/>
      <c r="G646" s="42"/>
    </row>
    <row r="647">
      <c r="E647" s="42"/>
      <c r="F647" s="42"/>
      <c r="G647" s="42"/>
    </row>
    <row r="648">
      <c r="E648" s="42"/>
      <c r="F648" s="42"/>
      <c r="G648" s="42"/>
    </row>
    <row r="649">
      <c r="E649" s="42"/>
      <c r="F649" s="42"/>
      <c r="G649" s="42"/>
    </row>
    <row r="650">
      <c r="E650" s="42"/>
      <c r="F650" s="42"/>
      <c r="G650" s="42"/>
    </row>
    <row r="651">
      <c r="E651" s="42"/>
      <c r="F651" s="42"/>
      <c r="G651" s="42"/>
    </row>
    <row r="652">
      <c r="E652" s="42"/>
      <c r="F652" s="42"/>
      <c r="G652" s="42"/>
    </row>
    <row r="653">
      <c r="E653" s="42"/>
      <c r="F653" s="42"/>
      <c r="G653" s="42"/>
    </row>
    <row r="654">
      <c r="E654" s="42"/>
      <c r="F654" s="42"/>
      <c r="G654" s="42"/>
    </row>
    <row r="655">
      <c r="E655" s="42"/>
      <c r="F655" s="42"/>
      <c r="G655" s="42"/>
    </row>
    <row r="656">
      <c r="E656" s="42"/>
      <c r="F656" s="42"/>
      <c r="G656" s="42"/>
    </row>
    <row r="657">
      <c r="E657" s="42"/>
      <c r="F657" s="42"/>
      <c r="G657" s="42"/>
    </row>
    <row r="658">
      <c r="E658" s="42"/>
      <c r="F658" s="42"/>
      <c r="G658" s="42"/>
    </row>
    <row r="659">
      <c r="E659" s="42"/>
      <c r="F659" s="42"/>
      <c r="G659" s="42"/>
    </row>
    <row r="660">
      <c r="E660" s="42"/>
      <c r="F660" s="42"/>
      <c r="G660" s="42"/>
    </row>
    <row r="661">
      <c r="E661" s="42"/>
      <c r="F661" s="42"/>
      <c r="G661" s="42"/>
    </row>
    <row r="662">
      <c r="E662" s="42"/>
      <c r="F662" s="42"/>
      <c r="G662" s="42"/>
    </row>
    <row r="663">
      <c r="E663" s="42"/>
      <c r="F663" s="42"/>
      <c r="G663" s="42"/>
    </row>
    <row r="664">
      <c r="E664" s="42"/>
      <c r="F664" s="42"/>
      <c r="G664" s="42"/>
    </row>
    <row r="665">
      <c r="E665" s="42"/>
      <c r="F665" s="42"/>
      <c r="G665" s="42"/>
    </row>
    <row r="666">
      <c r="E666" s="42"/>
      <c r="F666" s="42"/>
      <c r="G666" s="42"/>
    </row>
    <row r="667">
      <c r="E667" s="42"/>
      <c r="F667" s="42"/>
      <c r="G667" s="42"/>
    </row>
    <row r="668">
      <c r="E668" s="42"/>
      <c r="F668" s="42"/>
      <c r="G668" s="42"/>
    </row>
    <row r="669">
      <c r="E669" s="42"/>
      <c r="F669" s="42"/>
      <c r="G669" s="42"/>
    </row>
    <row r="670">
      <c r="E670" s="42"/>
      <c r="F670" s="42"/>
      <c r="G670" s="42"/>
    </row>
    <row r="671">
      <c r="E671" s="42"/>
      <c r="F671" s="42"/>
      <c r="G671" s="42"/>
    </row>
    <row r="672">
      <c r="E672" s="42"/>
      <c r="F672" s="42"/>
      <c r="G672" s="42"/>
    </row>
    <row r="673">
      <c r="E673" s="42"/>
      <c r="F673" s="42"/>
      <c r="G673" s="42"/>
    </row>
    <row r="674">
      <c r="E674" s="42"/>
      <c r="F674" s="42"/>
      <c r="G674" s="42"/>
    </row>
    <row r="675">
      <c r="E675" s="42"/>
      <c r="F675" s="42"/>
      <c r="G675" s="42"/>
    </row>
    <row r="676">
      <c r="E676" s="42"/>
      <c r="F676" s="42"/>
      <c r="G676" s="42"/>
    </row>
    <row r="677">
      <c r="E677" s="42"/>
      <c r="F677" s="42"/>
      <c r="G677" s="42"/>
    </row>
    <row r="678">
      <c r="E678" s="42"/>
      <c r="F678" s="42"/>
      <c r="G678" s="42"/>
    </row>
    <row r="679">
      <c r="E679" s="42"/>
      <c r="F679" s="42"/>
      <c r="G679" s="42"/>
    </row>
    <row r="680">
      <c r="E680" s="42"/>
      <c r="F680" s="42"/>
      <c r="G680" s="42"/>
    </row>
    <row r="681">
      <c r="E681" s="42"/>
      <c r="F681" s="42"/>
      <c r="G681" s="42"/>
    </row>
    <row r="682">
      <c r="E682" s="42"/>
      <c r="F682" s="42"/>
      <c r="G682" s="42"/>
    </row>
    <row r="683">
      <c r="E683" s="42"/>
      <c r="F683" s="42"/>
      <c r="G683" s="42"/>
    </row>
    <row r="684">
      <c r="E684" s="42"/>
      <c r="F684" s="42"/>
      <c r="G684" s="42"/>
    </row>
    <row r="685">
      <c r="E685" s="42"/>
      <c r="F685" s="42"/>
      <c r="G685" s="42"/>
    </row>
    <row r="686">
      <c r="E686" s="42"/>
      <c r="F686" s="42"/>
      <c r="G686" s="42"/>
    </row>
    <row r="687">
      <c r="E687" s="42"/>
      <c r="F687" s="42"/>
      <c r="G687" s="42"/>
    </row>
    <row r="688">
      <c r="E688" s="42"/>
      <c r="F688" s="42"/>
      <c r="G688" s="42"/>
    </row>
    <row r="689">
      <c r="E689" s="42"/>
      <c r="F689" s="42"/>
      <c r="G689" s="42"/>
    </row>
    <row r="690">
      <c r="E690" s="42"/>
      <c r="F690" s="42"/>
      <c r="G690" s="42"/>
    </row>
    <row r="691">
      <c r="E691" s="42"/>
      <c r="F691" s="42"/>
      <c r="G691" s="42"/>
    </row>
    <row r="692">
      <c r="E692" s="42"/>
      <c r="F692" s="42"/>
      <c r="G692" s="42"/>
    </row>
    <row r="693">
      <c r="E693" s="42"/>
      <c r="F693" s="42"/>
      <c r="G693" s="42"/>
    </row>
    <row r="694">
      <c r="E694" s="42"/>
      <c r="F694" s="42"/>
      <c r="G694" s="42"/>
    </row>
    <row r="695">
      <c r="E695" s="42"/>
      <c r="F695" s="42"/>
      <c r="G695" s="42"/>
    </row>
    <row r="696">
      <c r="E696" s="42"/>
      <c r="F696" s="42"/>
      <c r="G696" s="42"/>
    </row>
    <row r="697">
      <c r="E697" s="42"/>
      <c r="F697" s="42"/>
      <c r="G697" s="42"/>
    </row>
    <row r="698">
      <c r="E698" s="42"/>
      <c r="F698" s="42"/>
      <c r="G698" s="42"/>
    </row>
    <row r="699">
      <c r="E699" s="42"/>
      <c r="F699" s="42"/>
      <c r="G699" s="42"/>
    </row>
    <row r="700">
      <c r="E700" s="42"/>
      <c r="F700" s="42"/>
      <c r="G700" s="42"/>
    </row>
    <row r="701">
      <c r="E701" s="42"/>
      <c r="F701" s="42"/>
      <c r="G701" s="42"/>
    </row>
    <row r="702">
      <c r="E702" s="42"/>
      <c r="F702" s="42"/>
      <c r="G702" s="42"/>
    </row>
    <row r="703">
      <c r="E703" s="42"/>
      <c r="F703" s="42"/>
      <c r="G703" s="42"/>
    </row>
    <row r="704">
      <c r="E704" s="42"/>
      <c r="F704" s="42"/>
      <c r="G704" s="42"/>
    </row>
    <row r="705">
      <c r="E705" s="42"/>
      <c r="F705" s="42"/>
      <c r="G705" s="42"/>
    </row>
    <row r="706">
      <c r="E706" s="42"/>
      <c r="F706" s="42"/>
      <c r="G706" s="42"/>
    </row>
    <row r="707">
      <c r="E707" s="42"/>
      <c r="F707" s="42"/>
      <c r="G707" s="42"/>
    </row>
    <row r="708">
      <c r="E708" s="42"/>
      <c r="F708" s="42"/>
      <c r="G708" s="42"/>
    </row>
    <row r="709">
      <c r="E709" s="42"/>
      <c r="F709" s="42"/>
      <c r="G709" s="42"/>
    </row>
    <row r="710">
      <c r="E710" s="42"/>
      <c r="F710" s="42"/>
      <c r="G710" s="42"/>
    </row>
    <row r="711">
      <c r="E711" s="42"/>
      <c r="F711" s="42"/>
      <c r="G711" s="42"/>
    </row>
    <row r="712">
      <c r="E712" s="42"/>
      <c r="F712" s="42"/>
      <c r="G712" s="42"/>
    </row>
    <row r="713">
      <c r="E713" s="42"/>
      <c r="F713" s="42"/>
      <c r="G713" s="42"/>
    </row>
    <row r="714">
      <c r="E714" s="42"/>
      <c r="F714" s="42"/>
      <c r="G714" s="42"/>
    </row>
    <row r="715">
      <c r="E715" s="42"/>
      <c r="F715" s="42"/>
      <c r="G715" s="42"/>
    </row>
    <row r="716">
      <c r="E716" s="42"/>
      <c r="F716" s="42"/>
      <c r="G716" s="42"/>
    </row>
    <row r="717">
      <c r="E717" s="42"/>
      <c r="F717" s="42"/>
      <c r="G717" s="42"/>
    </row>
    <row r="718">
      <c r="E718" s="42"/>
      <c r="F718" s="42"/>
      <c r="G718" s="42"/>
    </row>
    <row r="719">
      <c r="E719" s="42"/>
      <c r="F719" s="42"/>
      <c r="G719" s="42"/>
    </row>
    <row r="720">
      <c r="E720" s="42"/>
      <c r="F720" s="42"/>
      <c r="G720" s="42"/>
    </row>
    <row r="721">
      <c r="E721" s="42"/>
      <c r="F721" s="42"/>
      <c r="G721" s="42"/>
    </row>
    <row r="722">
      <c r="E722" s="42"/>
      <c r="F722" s="42"/>
      <c r="G722" s="42"/>
    </row>
    <row r="723">
      <c r="E723" s="42"/>
      <c r="F723" s="42"/>
      <c r="G723" s="42"/>
    </row>
    <row r="724">
      <c r="E724" s="42"/>
      <c r="F724" s="42"/>
      <c r="G724" s="42"/>
    </row>
    <row r="725">
      <c r="E725" s="42"/>
      <c r="F725" s="42"/>
      <c r="G725" s="42"/>
    </row>
    <row r="726">
      <c r="E726" s="42"/>
      <c r="F726" s="42"/>
      <c r="G726" s="42"/>
    </row>
    <row r="727">
      <c r="E727" s="42"/>
      <c r="F727" s="42"/>
      <c r="G727" s="42"/>
    </row>
    <row r="728">
      <c r="E728" s="42"/>
      <c r="F728" s="42"/>
      <c r="G728" s="42"/>
    </row>
    <row r="729">
      <c r="E729" s="42"/>
      <c r="F729" s="42"/>
      <c r="G729" s="42"/>
    </row>
    <row r="730">
      <c r="E730" s="42"/>
      <c r="F730" s="42"/>
      <c r="G730" s="42"/>
    </row>
    <row r="731">
      <c r="E731" s="42"/>
      <c r="F731" s="42"/>
      <c r="G731" s="42"/>
    </row>
    <row r="732">
      <c r="E732" s="42"/>
      <c r="F732" s="42"/>
      <c r="G732" s="42"/>
    </row>
    <row r="733">
      <c r="E733" s="42"/>
      <c r="F733" s="42"/>
      <c r="G733" s="42"/>
    </row>
    <row r="734">
      <c r="E734" s="42"/>
      <c r="F734" s="42"/>
      <c r="G734" s="42"/>
    </row>
    <row r="735">
      <c r="E735" s="42"/>
      <c r="F735" s="42"/>
      <c r="G735" s="42"/>
    </row>
    <row r="736">
      <c r="E736" s="42"/>
      <c r="F736" s="42"/>
      <c r="G736" s="42"/>
    </row>
    <row r="737">
      <c r="E737" s="42"/>
      <c r="F737" s="42"/>
      <c r="G737" s="42"/>
    </row>
    <row r="738">
      <c r="E738" s="42"/>
      <c r="F738" s="42"/>
      <c r="G738" s="42"/>
    </row>
    <row r="739">
      <c r="E739" s="42"/>
      <c r="F739" s="42"/>
      <c r="G739" s="42"/>
    </row>
    <row r="740">
      <c r="E740" s="42"/>
      <c r="F740" s="42"/>
      <c r="G740" s="42"/>
    </row>
    <row r="741">
      <c r="E741" s="42"/>
      <c r="F741" s="42"/>
      <c r="G741" s="42"/>
    </row>
    <row r="742">
      <c r="E742" s="42"/>
      <c r="F742" s="42"/>
      <c r="G742" s="42"/>
    </row>
    <row r="743">
      <c r="E743" s="42"/>
      <c r="F743" s="42"/>
      <c r="G743" s="42"/>
    </row>
    <row r="744">
      <c r="E744" s="42"/>
      <c r="F744" s="42"/>
      <c r="G744" s="42"/>
    </row>
    <row r="745">
      <c r="E745" s="42"/>
      <c r="F745" s="42"/>
      <c r="G745" s="42"/>
    </row>
    <row r="746">
      <c r="E746" s="42"/>
      <c r="F746" s="42"/>
      <c r="G746" s="42"/>
    </row>
    <row r="747">
      <c r="E747" s="42"/>
      <c r="F747" s="42"/>
      <c r="G747" s="42"/>
    </row>
    <row r="748">
      <c r="E748" s="42"/>
      <c r="F748" s="42"/>
      <c r="G748" s="42"/>
    </row>
    <row r="749">
      <c r="E749" s="42"/>
      <c r="F749" s="42"/>
      <c r="G749" s="42"/>
    </row>
    <row r="750">
      <c r="E750" s="42"/>
      <c r="F750" s="42"/>
      <c r="G750" s="42"/>
    </row>
    <row r="751">
      <c r="E751" s="42"/>
      <c r="F751" s="42"/>
      <c r="G751" s="42"/>
    </row>
    <row r="752">
      <c r="E752" s="42"/>
      <c r="F752" s="42"/>
      <c r="G752" s="42"/>
    </row>
    <row r="753">
      <c r="E753" s="42"/>
      <c r="F753" s="42"/>
      <c r="G753" s="42"/>
    </row>
    <row r="754">
      <c r="E754" s="42"/>
      <c r="F754" s="42"/>
      <c r="G754" s="42"/>
    </row>
    <row r="755">
      <c r="E755" s="42"/>
      <c r="F755" s="42"/>
      <c r="G755" s="42"/>
    </row>
    <row r="756">
      <c r="E756" s="42"/>
      <c r="F756" s="42"/>
      <c r="G756" s="42"/>
    </row>
    <row r="757">
      <c r="E757" s="42"/>
      <c r="F757" s="42"/>
      <c r="G757" s="42"/>
    </row>
    <row r="758">
      <c r="E758" s="42"/>
      <c r="F758" s="42"/>
      <c r="G758" s="42"/>
    </row>
    <row r="759">
      <c r="E759" s="42"/>
      <c r="F759" s="42"/>
      <c r="G759" s="42"/>
    </row>
    <row r="760">
      <c r="E760" s="42"/>
      <c r="F760" s="42"/>
      <c r="G760" s="42"/>
    </row>
    <row r="761">
      <c r="E761" s="42"/>
      <c r="F761" s="42"/>
      <c r="G761" s="42"/>
    </row>
    <row r="762">
      <c r="E762" s="42"/>
      <c r="F762" s="42"/>
      <c r="G762" s="42"/>
    </row>
    <row r="763">
      <c r="E763" s="42"/>
      <c r="F763" s="42"/>
      <c r="G763" s="42"/>
    </row>
    <row r="764">
      <c r="E764" s="42"/>
      <c r="F764" s="42"/>
      <c r="G764" s="42"/>
    </row>
    <row r="765">
      <c r="E765" s="42"/>
      <c r="F765" s="42"/>
      <c r="G765" s="42"/>
    </row>
    <row r="766">
      <c r="E766" s="42"/>
      <c r="F766" s="42"/>
      <c r="G766" s="42"/>
    </row>
    <row r="767">
      <c r="E767" s="42"/>
      <c r="F767" s="42"/>
      <c r="G767" s="42"/>
    </row>
    <row r="768">
      <c r="E768" s="42"/>
      <c r="F768" s="42"/>
      <c r="G768" s="42"/>
    </row>
    <row r="769">
      <c r="E769" s="42"/>
      <c r="F769" s="42"/>
      <c r="G769" s="42"/>
    </row>
    <row r="770">
      <c r="E770" s="42"/>
      <c r="F770" s="42"/>
      <c r="G770" s="42"/>
    </row>
    <row r="771">
      <c r="E771" s="42"/>
      <c r="F771" s="42"/>
      <c r="G771" s="42"/>
    </row>
    <row r="772">
      <c r="E772" s="42"/>
      <c r="F772" s="42"/>
      <c r="G772" s="42"/>
    </row>
    <row r="773">
      <c r="E773" s="42"/>
      <c r="F773" s="42"/>
      <c r="G773" s="42"/>
    </row>
    <row r="774">
      <c r="E774" s="42"/>
      <c r="F774" s="42"/>
      <c r="G774" s="42"/>
    </row>
    <row r="775">
      <c r="E775" s="42"/>
      <c r="F775" s="42"/>
      <c r="G775" s="42"/>
    </row>
    <row r="776">
      <c r="E776" s="42"/>
      <c r="F776" s="42"/>
      <c r="G776" s="42"/>
    </row>
    <row r="777">
      <c r="E777" s="42"/>
      <c r="F777" s="42"/>
      <c r="G777" s="42"/>
    </row>
    <row r="778">
      <c r="E778" s="42"/>
      <c r="F778" s="42"/>
      <c r="G778" s="42"/>
    </row>
    <row r="779">
      <c r="E779" s="42"/>
      <c r="F779" s="42"/>
      <c r="G779" s="42"/>
    </row>
    <row r="780">
      <c r="E780" s="42"/>
      <c r="F780" s="42"/>
      <c r="G780" s="42"/>
    </row>
    <row r="781">
      <c r="E781" s="42"/>
      <c r="F781" s="42"/>
      <c r="G781" s="42"/>
    </row>
    <row r="782">
      <c r="E782" s="42"/>
      <c r="F782" s="42"/>
      <c r="G782" s="42"/>
    </row>
    <row r="783">
      <c r="E783" s="42"/>
      <c r="F783" s="42"/>
      <c r="G783" s="42"/>
    </row>
    <row r="784">
      <c r="E784" s="42"/>
      <c r="F784" s="42"/>
      <c r="G784" s="42"/>
    </row>
    <row r="785">
      <c r="E785" s="42"/>
      <c r="F785" s="42"/>
      <c r="G785" s="42"/>
    </row>
    <row r="786">
      <c r="E786" s="42"/>
      <c r="F786" s="42"/>
      <c r="G786" s="42"/>
    </row>
    <row r="787">
      <c r="E787" s="42"/>
      <c r="F787" s="42"/>
      <c r="G787" s="42"/>
    </row>
    <row r="788">
      <c r="E788" s="42"/>
      <c r="F788" s="42"/>
      <c r="G788" s="42"/>
    </row>
    <row r="789">
      <c r="E789" s="42"/>
      <c r="F789" s="42"/>
      <c r="G789" s="42"/>
    </row>
    <row r="790">
      <c r="E790" s="42"/>
      <c r="F790" s="42"/>
      <c r="G790" s="42"/>
    </row>
    <row r="791">
      <c r="E791" s="42"/>
      <c r="F791" s="42"/>
      <c r="G791" s="42"/>
    </row>
    <row r="792">
      <c r="E792" s="42"/>
      <c r="F792" s="42"/>
      <c r="G792" s="42"/>
    </row>
    <row r="793">
      <c r="E793" s="42"/>
      <c r="F793" s="42"/>
      <c r="G793" s="42"/>
    </row>
    <row r="794">
      <c r="E794" s="42"/>
      <c r="F794" s="42"/>
      <c r="G794" s="42"/>
    </row>
    <row r="795">
      <c r="E795" s="42"/>
      <c r="F795" s="42"/>
      <c r="G795" s="42"/>
    </row>
    <row r="796">
      <c r="E796" s="42"/>
      <c r="F796" s="42"/>
      <c r="G796" s="42"/>
    </row>
    <row r="797">
      <c r="E797" s="42"/>
      <c r="F797" s="42"/>
      <c r="G797" s="42"/>
    </row>
    <row r="798">
      <c r="E798" s="42"/>
      <c r="F798" s="42"/>
      <c r="G798" s="42"/>
    </row>
    <row r="799">
      <c r="E799" s="42"/>
      <c r="F799" s="42"/>
      <c r="G799" s="42"/>
    </row>
    <row r="800">
      <c r="E800" s="42"/>
      <c r="F800" s="42"/>
      <c r="G800" s="42"/>
    </row>
    <row r="801">
      <c r="E801" s="42"/>
      <c r="F801" s="42"/>
      <c r="G801" s="42"/>
    </row>
    <row r="802">
      <c r="E802" s="42"/>
      <c r="F802" s="42"/>
      <c r="G802" s="42"/>
    </row>
    <row r="803">
      <c r="E803" s="42"/>
      <c r="F803" s="42"/>
      <c r="G803" s="42"/>
    </row>
    <row r="804">
      <c r="E804" s="42"/>
      <c r="F804" s="42"/>
      <c r="G804" s="42"/>
    </row>
    <row r="805">
      <c r="E805" s="42"/>
      <c r="F805" s="42"/>
      <c r="G805" s="42"/>
    </row>
    <row r="806">
      <c r="E806" s="42"/>
      <c r="F806" s="42"/>
      <c r="G806" s="42"/>
    </row>
    <row r="807">
      <c r="E807" s="42"/>
      <c r="F807" s="42"/>
      <c r="G807" s="42"/>
    </row>
    <row r="808">
      <c r="E808" s="42"/>
      <c r="F808" s="42"/>
      <c r="G808" s="42"/>
    </row>
    <row r="809">
      <c r="E809" s="42"/>
      <c r="F809" s="42"/>
      <c r="G809" s="42"/>
    </row>
    <row r="810">
      <c r="E810" s="42"/>
      <c r="F810" s="42"/>
      <c r="G810" s="42"/>
    </row>
    <row r="811">
      <c r="E811" s="42"/>
      <c r="F811" s="42"/>
      <c r="G811" s="42"/>
    </row>
    <row r="812">
      <c r="E812" s="42"/>
      <c r="F812" s="42"/>
      <c r="G812" s="42"/>
    </row>
    <row r="813">
      <c r="E813" s="42"/>
      <c r="F813" s="42"/>
      <c r="G813" s="42"/>
    </row>
    <row r="814">
      <c r="E814" s="42"/>
      <c r="F814" s="42"/>
      <c r="G814" s="42"/>
    </row>
    <row r="815">
      <c r="E815" s="42"/>
      <c r="F815" s="42"/>
      <c r="G815" s="42"/>
    </row>
    <row r="816">
      <c r="E816" s="42"/>
      <c r="F816" s="42"/>
      <c r="G816" s="42"/>
    </row>
    <row r="817">
      <c r="E817" s="42"/>
      <c r="F817" s="42"/>
      <c r="G817" s="42"/>
    </row>
    <row r="818">
      <c r="E818" s="42"/>
      <c r="F818" s="42"/>
      <c r="G818" s="42"/>
    </row>
    <row r="819">
      <c r="E819" s="42"/>
      <c r="F819" s="42"/>
      <c r="G819" s="42"/>
    </row>
    <row r="820">
      <c r="E820" s="42"/>
      <c r="F820" s="42"/>
      <c r="G820" s="42"/>
    </row>
    <row r="821">
      <c r="E821" s="42"/>
      <c r="F821" s="42"/>
      <c r="G821" s="42"/>
    </row>
    <row r="822">
      <c r="E822" s="42"/>
      <c r="F822" s="42"/>
      <c r="G822" s="42"/>
    </row>
    <row r="823">
      <c r="E823" s="42"/>
      <c r="F823" s="42"/>
      <c r="G823" s="42"/>
    </row>
    <row r="824">
      <c r="E824" s="42"/>
      <c r="F824" s="42"/>
      <c r="G824" s="42"/>
    </row>
    <row r="825">
      <c r="E825" s="42"/>
      <c r="F825" s="42"/>
      <c r="G825" s="42"/>
    </row>
    <row r="826">
      <c r="E826" s="42"/>
      <c r="F826" s="42"/>
      <c r="G826" s="42"/>
    </row>
    <row r="827">
      <c r="E827" s="42"/>
      <c r="F827" s="42"/>
      <c r="G827" s="42"/>
    </row>
    <row r="828">
      <c r="E828" s="42"/>
      <c r="F828" s="42"/>
      <c r="G828" s="42"/>
    </row>
    <row r="829">
      <c r="E829" s="42"/>
      <c r="F829" s="42"/>
      <c r="G829" s="42"/>
    </row>
    <row r="830">
      <c r="E830" s="42"/>
      <c r="F830" s="42"/>
      <c r="G830" s="42"/>
    </row>
    <row r="831">
      <c r="E831" s="42"/>
      <c r="F831" s="42"/>
      <c r="G831" s="42"/>
    </row>
    <row r="832">
      <c r="E832" s="42"/>
      <c r="F832" s="42"/>
      <c r="G832" s="42"/>
    </row>
    <row r="833">
      <c r="E833" s="42"/>
      <c r="F833" s="42"/>
      <c r="G833" s="42"/>
    </row>
    <row r="834">
      <c r="E834" s="42"/>
      <c r="F834" s="42"/>
      <c r="G834" s="42"/>
    </row>
    <row r="835">
      <c r="E835" s="42"/>
      <c r="F835" s="42"/>
      <c r="G835" s="42"/>
    </row>
    <row r="836">
      <c r="E836" s="42"/>
      <c r="F836" s="42"/>
      <c r="G836" s="42"/>
    </row>
    <row r="837">
      <c r="E837" s="42"/>
      <c r="F837" s="42"/>
      <c r="G837" s="42"/>
    </row>
    <row r="838">
      <c r="E838" s="42"/>
      <c r="F838" s="42"/>
      <c r="G838" s="42"/>
    </row>
    <row r="839">
      <c r="E839" s="42"/>
      <c r="F839" s="42"/>
      <c r="G839" s="42"/>
    </row>
    <row r="840">
      <c r="E840" s="42"/>
      <c r="F840" s="42"/>
      <c r="G840" s="42"/>
    </row>
    <row r="841">
      <c r="E841" s="42"/>
      <c r="F841" s="42"/>
      <c r="G841" s="42"/>
    </row>
    <row r="842">
      <c r="E842" s="42"/>
      <c r="F842" s="42"/>
      <c r="G842" s="42"/>
    </row>
    <row r="843">
      <c r="E843" s="42"/>
      <c r="F843" s="42"/>
      <c r="G843" s="42"/>
    </row>
    <row r="844">
      <c r="E844" s="42"/>
      <c r="F844" s="42"/>
      <c r="G844" s="42"/>
    </row>
    <row r="845">
      <c r="E845" s="42"/>
      <c r="F845" s="42"/>
      <c r="G845" s="42"/>
    </row>
    <row r="846">
      <c r="E846" s="42"/>
      <c r="F846" s="42"/>
      <c r="G846" s="42"/>
    </row>
    <row r="847">
      <c r="E847" s="42"/>
      <c r="F847" s="42"/>
      <c r="G847" s="42"/>
    </row>
    <row r="848">
      <c r="E848" s="42"/>
      <c r="F848" s="42"/>
      <c r="G848" s="42"/>
    </row>
    <row r="849">
      <c r="E849" s="42"/>
      <c r="F849" s="42"/>
      <c r="G849" s="42"/>
    </row>
    <row r="850">
      <c r="E850" s="42"/>
      <c r="F850" s="42"/>
      <c r="G850" s="42"/>
    </row>
    <row r="851">
      <c r="E851" s="42"/>
      <c r="F851" s="42"/>
      <c r="G851" s="42"/>
    </row>
    <row r="852">
      <c r="E852" s="42"/>
      <c r="F852" s="42"/>
      <c r="G852" s="42"/>
    </row>
    <row r="853">
      <c r="E853" s="42"/>
      <c r="F853" s="42"/>
      <c r="G853" s="42"/>
    </row>
    <row r="854">
      <c r="E854" s="42"/>
      <c r="F854" s="42"/>
      <c r="G854" s="42"/>
    </row>
    <row r="855">
      <c r="E855" s="42"/>
      <c r="F855" s="42"/>
      <c r="G855" s="42"/>
    </row>
    <row r="856">
      <c r="E856" s="42"/>
      <c r="F856" s="42"/>
      <c r="G856" s="42"/>
    </row>
    <row r="857">
      <c r="E857" s="42"/>
      <c r="F857" s="42"/>
      <c r="G857" s="42"/>
    </row>
    <row r="858">
      <c r="E858" s="42"/>
      <c r="F858" s="42"/>
      <c r="G858" s="42"/>
    </row>
    <row r="859">
      <c r="E859" s="42"/>
      <c r="F859" s="42"/>
      <c r="G859" s="42"/>
    </row>
    <row r="860">
      <c r="E860" s="42"/>
      <c r="F860" s="42"/>
      <c r="G860" s="42"/>
    </row>
    <row r="861">
      <c r="E861" s="42"/>
      <c r="F861" s="42"/>
      <c r="G861" s="42"/>
    </row>
    <row r="862">
      <c r="E862" s="42"/>
      <c r="F862" s="42"/>
      <c r="G862" s="42"/>
    </row>
    <row r="863">
      <c r="E863" s="42"/>
      <c r="F863" s="42"/>
      <c r="G863" s="42"/>
    </row>
    <row r="864">
      <c r="E864" s="42"/>
      <c r="F864" s="42"/>
      <c r="G864" s="42"/>
    </row>
    <row r="865">
      <c r="E865" s="42"/>
      <c r="F865" s="42"/>
      <c r="G865" s="42"/>
    </row>
    <row r="866">
      <c r="E866" s="42"/>
      <c r="F866" s="42"/>
      <c r="G866" s="42"/>
    </row>
    <row r="867">
      <c r="E867" s="42"/>
      <c r="F867" s="42"/>
      <c r="G867" s="42"/>
    </row>
    <row r="868">
      <c r="E868" s="42"/>
      <c r="F868" s="42"/>
      <c r="G868" s="42"/>
    </row>
    <row r="869">
      <c r="E869" s="42"/>
      <c r="F869" s="42"/>
      <c r="G869" s="42"/>
    </row>
    <row r="870">
      <c r="E870" s="42"/>
      <c r="F870" s="42"/>
      <c r="G870" s="42"/>
    </row>
    <row r="871">
      <c r="E871" s="42"/>
      <c r="F871" s="42"/>
      <c r="G871" s="42"/>
    </row>
    <row r="872">
      <c r="E872" s="42"/>
      <c r="F872" s="42"/>
      <c r="G872" s="42"/>
    </row>
    <row r="873">
      <c r="E873" s="42"/>
      <c r="F873" s="42"/>
      <c r="G873" s="42"/>
    </row>
    <row r="874">
      <c r="E874" s="42"/>
      <c r="F874" s="42"/>
      <c r="G874" s="42"/>
    </row>
    <row r="875">
      <c r="E875" s="42"/>
      <c r="F875" s="42"/>
      <c r="G875" s="42"/>
    </row>
    <row r="876">
      <c r="E876" s="42"/>
      <c r="F876" s="42"/>
      <c r="G876" s="42"/>
    </row>
    <row r="877">
      <c r="E877" s="42"/>
      <c r="F877" s="42"/>
      <c r="G877" s="42"/>
    </row>
    <row r="878">
      <c r="E878" s="42"/>
      <c r="F878" s="42"/>
      <c r="G878" s="42"/>
    </row>
    <row r="879">
      <c r="E879" s="42"/>
      <c r="F879" s="42"/>
      <c r="G879" s="42"/>
    </row>
    <row r="880">
      <c r="E880" s="42"/>
      <c r="F880" s="42"/>
      <c r="G880" s="42"/>
    </row>
    <row r="881">
      <c r="E881" s="42"/>
      <c r="F881" s="42"/>
      <c r="G881" s="42"/>
    </row>
    <row r="882">
      <c r="E882" s="42"/>
      <c r="F882" s="42"/>
      <c r="G882" s="42"/>
    </row>
    <row r="883">
      <c r="E883" s="42"/>
      <c r="F883" s="42"/>
      <c r="G883" s="42"/>
    </row>
    <row r="884">
      <c r="E884" s="42"/>
      <c r="F884" s="42"/>
      <c r="G884" s="42"/>
    </row>
    <row r="885">
      <c r="E885" s="42"/>
      <c r="F885" s="42"/>
      <c r="G885" s="42"/>
    </row>
    <row r="886">
      <c r="E886" s="42"/>
      <c r="F886" s="42"/>
      <c r="G886" s="42"/>
    </row>
    <row r="887">
      <c r="E887" s="42"/>
      <c r="F887" s="42"/>
      <c r="G887" s="42"/>
    </row>
    <row r="888">
      <c r="E888" s="42"/>
      <c r="F888" s="42"/>
      <c r="G888" s="42"/>
    </row>
    <row r="889">
      <c r="E889" s="42"/>
      <c r="F889" s="42"/>
      <c r="G889" s="42"/>
    </row>
    <row r="890">
      <c r="E890" s="42"/>
      <c r="F890" s="42"/>
      <c r="G890" s="42"/>
    </row>
    <row r="891">
      <c r="E891" s="42"/>
      <c r="F891" s="42"/>
      <c r="G891" s="42"/>
    </row>
    <row r="892">
      <c r="E892" s="42"/>
      <c r="F892" s="42"/>
      <c r="G892" s="42"/>
    </row>
    <row r="893">
      <c r="E893" s="42"/>
      <c r="F893" s="42"/>
      <c r="G893" s="42"/>
    </row>
    <row r="894">
      <c r="E894" s="42"/>
      <c r="F894" s="42"/>
      <c r="G894" s="42"/>
    </row>
    <row r="895">
      <c r="E895" s="42"/>
      <c r="F895" s="42"/>
      <c r="G895" s="42"/>
    </row>
    <row r="896">
      <c r="E896" s="42"/>
      <c r="F896" s="42"/>
      <c r="G896" s="42"/>
    </row>
    <row r="897">
      <c r="E897" s="42"/>
      <c r="F897" s="42"/>
      <c r="G897" s="42"/>
    </row>
    <row r="898">
      <c r="E898" s="42"/>
      <c r="F898" s="42"/>
      <c r="G898" s="42"/>
    </row>
    <row r="899">
      <c r="E899" s="42"/>
      <c r="F899" s="42"/>
      <c r="G899" s="42"/>
    </row>
    <row r="900">
      <c r="E900" s="42"/>
      <c r="F900" s="42"/>
      <c r="G900" s="42"/>
    </row>
    <row r="901">
      <c r="E901" s="42"/>
      <c r="F901" s="42"/>
      <c r="G901" s="42"/>
    </row>
    <row r="902">
      <c r="E902" s="42"/>
      <c r="F902" s="42"/>
      <c r="G902" s="42"/>
    </row>
    <row r="903">
      <c r="E903" s="42"/>
      <c r="F903" s="42"/>
      <c r="G903" s="42"/>
    </row>
    <row r="904">
      <c r="E904" s="42"/>
      <c r="F904" s="42"/>
      <c r="G904" s="42"/>
    </row>
    <row r="905">
      <c r="E905" s="42"/>
      <c r="F905" s="42"/>
      <c r="G905" s="42"/>
    </row>
    <row r="906">
      <c r="E906" s="42"/>
      <c r="F906" s="42"/>
      <c r="G906" s="42"/>
    </row>
    <row r="907">
      <c r="E907" s="42"/>
      <c r="F907" s="42"/>
      <c r="G907" s="42"/>
    </row>
    <row r="908">
      <c r="E908" s="42"/>
      <c r="F908" s="42"/>
      <c r="G908" s="42"/>
    </row>
    <row r="909">
      <c r="E909" s="42"/>
      <c r="F909" s="42"/>
      <c r="G909" s="42"/>
    </row>
    <row r="910">
      <c r="E910" s="42"/>
      <c r="F910" s="42"/>
      <c r="G910" s="42"/>
    </row>
    <row r="911">
      <c r="E911" s="42"/>
      <c r="F911" s="42"/>
      <c r="G911" s="42"/>
    </row>
    <row r="912">
      <c r="E912" s="42"/>
      <c r="F912" s="42"/>
      <c r="G912" s="42"/>
    </row>
    <row r="913">
      <c r="E913" s="42"/>
      <c r="F913" s="42"/>
      <c r="G913" s="42"/>
    </row>
    <row r="914">
      <c r="E914" s="42"/>
      <c r="F914" s="42"/>
      <c r="G914" s="42"/>
    </row>
    <row r="915">
      <c r="E915" s="42"/>
      <c r="F915" s="42"/>
      <c r="G915" s="42"/>
    </row>
    <row r="916">
      <c r="E916" s="42"/>
      <c r="F916" s="42"/>
      <c r="G916" s="42"/>
    </row>
    <row r="917">
      <c r="E917" s="42"/>
      <c r="F917" s="42"/>
      <c r="G917" s="42"/>
    </row>
    <row r="918">
      <c r="E918" s="42"/>
      <c r="F918" s="42"/>
      <c r="G918" s="42"/>
    </row>
    <row r="919">
      <c r="E919" s="42"/>
      <c r="F919" s="42"/>
      <c r="G919" s="42"/>
    </row>
    <row r="920">
      <c r="E920" s="42"/>
      <c r="F920" s="42"/>
      <c r="G920" s="42"/>
    </row>
    <row r="921">
      <c r="E921" s="42"/>
      <c r="F921" s="42"/>
      <c r="G921" s="42"/>
    </row>
    <row r="922">
      <c r="E922" s="42"/>
      <c r="F922" s="42"/>
      <c r="G922" s="42"/>
    </row>
    <row r="923">
      <c r="E923" s="42"/>
      <c r="F923" s="42"/>
      <c r="G923" s="42"/>
    </row>
    <row r="924">
      <c r="E924" s="42"/>
      <c r="F924" s="42"/>
      <c r="G924" s="42"/>
    </row>
    <row r="925">
      <c r="E925" s="42"/>
      <c r="F925" s="42"/>
      <c r="G925" s="42"/>
    </row>
    <row r="926">
      <c r="E926" s="42"/>
      <c r="F926" s="42"/>
      <c r="G926" s="42"/>
    </row>
    <row r="927">
      <c r="E927" s="42"/>
      <c r="F927" s="42"/>
      <c r="G927" s="42"/>
    </row>
    <row r="928">
      <c r="E928" s="42"/>
      <c r="F928" s="42"/>
      <c r="G928" s="42"/>
    </row>
    <row r="929">
      <c r="E929" s="42"/>
      <c r="F929" s="42"/>
      <c r="G929" s="42"/>
    </row>
    <row r="930">
      <c r="E930" s="42"/>
      <c r="F930" s="42"/>
      <c r="G930" s="42"/>
    </row>
    <row r="931">
      <c r="E931" s="42"/>
      <c r="F931" s="42"/>
      <c r="G931" s="42"/>
    </row>
    <row r="932">
      <c r="E932" s="42"/>
      <c r="F932" s="42"/>
      <c r="G932" s="42"/>
    </row>
    <row r="933">
      <c r="E933" s="42"/>
      <c r="F933" s="42"/>
      <c r="G933" s="42"/>
    </row>
    <row r="934">
      <c r="E934" s="42"/>
      <c r="F934" s="42"/>
      <c r="G934" s="42"/>
    </row>
    <row r="935">
      <c r="E935" s="42"/>
      <c r="F935" s="42"/>
      <c r="G935" s="42"/>
    </row>
    <row r="936">
      <c r="E936" s="42"/>
      <c r="F936" s="42"/>
      <c r="G936" s="42"/>
    </row>
    <row r="937">
      <c r="E937" s="42"/>
      <c r="F937" s="42"/>
      <c r="G937" s="42"/>
    </row>
    <row r="938">
      <c r="E938" s="42"/>
      <c r="F938" s="42"/>
      <c r="G938" s="42"/>
    </row>
    <row r="939">
      <c r="E939" s="42"/>
      <c r="F939" s="42"/>
      <c r="G939" s="42"/>
    </row>
    <row r="940">
      <c r="E940" s="42"/>
      <c r="F940" s="42"/>
      <c r="G940" s="42"/>
    </row>
    <row r="941">
      <c r="E941" s="42"/>
      <c r="F941" s="42"/>
      <c r="G941" s="42"/>
    </row>
    <row r="942">
      <c r="E942" s="42"/>
      <c r="F942" s="42"/>
      <c r="G942" s="42"/>
    </row>
    <row r="943">
      <c r="E943" s="42"/>
      <c r="F943" s="42"/>
      <c r="G943" s="42"/>
    </row>
    <row r="944">
      <c r="E944" s="42"/>
      <c r="F944" s="42"/>
      <c r="G944" s="42"/>
    </row>
    <row r="945">
      <c r="E945" s="42"/>
      <c r="F945" s="42"/>
      <c r="G945" s="42"/>
    </row>
    <row r="946">
      <c r="E946" s="42"/>
      <c r="F946" s="42"/>
      <c r="G946" s="42"/>
    </row>
    <row r="947">
      <c r="E947" s="42"/>
      <c r="F947" s="42"/>
      <c r="G947" s="42"/>
    </row>
    <row r="948">
      <c r="E948" s="42"/>
      <c r="F948" s="42"/>
      <c r="G948" s="42"/>
    </row>
    <row r="949">
      <c r="E949" s="42"/>
      <c r="F949" s="42"/>
      <c r="G949" s="42"/>
    </row>
    <row r="950">
      <c r="E950" s="42"/>
      <c r="F950" s="42"/>
      <c r="G950" s="42"/>
    </row>
    <row r="951">
      <c r="E951" s="42"/>
      <c r="F951" s="42"/>
      <c r="G951" s="42"/>
    </row>
    <row r="952">
      <c r="E952" s="42"/>
      <c r="F952" s="42"/>
      <c r="G952" s="42"/>
    </row>
    <row r="953">
      <c r="E953" s="42"/>
      <c r="F953" s="42"/>
      <c r="G953" s="42"/>
    </row>
    <row r="954">
      <c r="E954" s="42"/>
      <c r="F954" s="42"/>
      <c r="G954" s="42"/>
    </row>
    <row r="955">
      <c r="E955" s="42"/>
      <c r="F955" s="42"/>
      <c r="G955" s="42"/>
    </row>
    <row r="956">
      <c r="E956" s="42"/>
      <c r="F956" s="42"/>
      <c r="G956" s="42"/>
    </row>
    <row r="957">
      <c r="E957" s="42"/>
      <c r="F957" s="42"/>
      <c r="G957" s="42"/>
    </row>
    <row r="958">
      <c r="E958" s="42"/>
      <c r="F958" s="42"/>
      <c r="G958" s="42"/>
    </row>
    <row r="959">
      <c r="E959" s="42"/>
      <c r="F959" s="42"/>
      <c r="G959" s="42"/>
    </row>
    <row r="960">
      <c r="E960" s="42"/>
      <c r="F960" s="42"/>
      <c r="G960" s="42"/>
    </row>
    <row r="961">
      <c r="E961" s="42"/>
      <c r="F961" s="42"/>
      <c r="G961" s="42"/>
    </row>
    <row r="962">
      <c r="E962" s="42"/>
      <c r="F962" s="42"/>
      <c r="G962" s="42"/>
    </row>
    <row r="963">
      <c r="E963" s="42"/>
      <c r="F963" s="42"/>
      <c r="G963" s="42"/>
    </row>
    <row r="964">
      <c r="E964" s="42"/>
      <c r="F964" s="42"/>
      <c r="G964" s="42"/>
    </row>
    <row r="965">
      <c r="E965" s="42"/>
      <c r="F965" s="42"/>
      <c r="G965" s="42"/>
    </row>
    <row r="966">
      <c r="E966" s="42"/>
      <c r="F966" s="42"/>
      <c r="G966" s="42"/>
    </row>
    <row r="967">
      <c r="E967" s="42"/>
      <c r="F967" s="42"/>
      <c r="G967" s="42"/>
    </row>
    <row r="968">
      <c r="E968" s="42"/>
      <c r="F968" s="42"/>
      <c r="G968" s="42"/>
    </row>
    <row r="969">
      <c r="E969" s="42"/>
      <c r="F969" s="42"/>
      <c r="G969" s="42"/>
    </row>
    <row r="970">
      <c r="E970" s="42"/>
      <c r="F970" s="42"/>
      <c r="G970" s="42"/>
    </row>
    <row r="971">
      <c r="E971" s="42"/>
      <c r="F971" s="42"/>
      <c r="G971" s="42"/>
    </row>
    <row r="972">
      <c r="E972" s="42"/>
      <c r="F972" s="42"/>
      <c r="G972" s="42"/>
    </row>
    <row r="973">
      <c r="E973" s="42"/>
      <c r="F973" s="42"/>
      <c r="G973" s="42"/>
    </row>
    <row r="974">
      <c r="E974" s="42"/>
      <c r="F974" s="42"/>
      <c r="G974" s="42"/>
    </row>
    <row r="975">
      <c r="E975" s="42"/>
      <c r="F975" s="42"/>
      <c r="G975" s="42"/>
    </row>
    <row r="976">
      <c r="E976" s="42"/>
      <c r="F976" s="42"/>
      <c r="G976" s="42"/>
    </row>
    <row r="977">
      <c r="E977" s="42"/>
      <c r="F977" s="42"/>
      <c r="G977" s="42"/>
    </row>
    <row r="978">
      <c r="E978" s="42"/>
      <c r="F978" s="42"/>
      <c r="G978" s="42"/>
    </row>
    <row r="979">
      <c r="E979" s="42"/>
      <c r="F979" s="42"/>
      <c r="G979" s="42"/>
    </row>
    <row r="980">
      <c r="E980" s="42"/>
      <c r="F980" s="42"/>
      <c r="G980" s="42"/>
    </row>
    <row r="981">
      <c r="E981" s="42"/>
      <c r="F981" s="42"/>
      <c r="G981" s="42"/>
    </row>
    <row r="982">
      <c r="E982" s="42"/>
      <c r="F982" s="42"/>
      <c r="G982" s="42"/>
    </row>
    <row r="983">
      <c r="E983" s="42"/>
      <c r="F983" s="42"/>
      <c r="G983" s="42"/>
    </row>
    <row r="984">
      <c r="E984" s="42"/>
      <c r="F984" s="42"/>
      <c r="G984" s="42"/>
    </row>
    <row r="985">
      <c r="E985" s="42"/>
      <c r="F985" s="42"/>
      <c r="G985" s="42"/>
    </row>
    <row r="986">
      <c r="E986" s="42"/>
      <c r="F986" s="42"/>
      <c r="G986" s="42"/>
    </row>
    <row r="987">
      <c r="E987" s="42"/>
      <c r="F987" s="42"/>
      <c r="G987" s="42"/>
    </row>
    <row r="988">
      <c r="E988" s="42"/>
      <c r="F988" s="42"/>
      <c r="G988" s="42"/>
    </row>
    <row r="989">
      <c r="E989" s="42"/>
      <c r="F989" s="42"/>
      <c r="G989" s="42"/>
    </row>
    <row r="990">
      <c r="E990" s="42"/>
      <c r="F990" s="42"/>
      <c r="G990" s="42"/>
    </row>
    <row r="991">
      <c r="E991" s="42"/>
      <c r="F991" s="42"/>
      <c r="G991" s="42"/>
    </row>
    <row r="992">
      <c r="E992" s="42"/>
      <c r="F992" s="42"/>
      <c r="G992" s="42"/>
    </row>
    <row r="993">
      <c r="E993" s="42"/>
      <c r="F993" s="42"/>
      <c r="G993" s="42"/>
    </row>
    <row r="994">
      <c r="E994" s="42"/>
      <c r="F994" s="42"/>
      <c r="G994" s="42"/>
    </row>
    <row r="995">
      <c r="E995" s="42"/>
      <c r="F995" s="42"/>
      <c r="G995" s="42"/>
    </row>
    <row r="996">
      <c r="E996" s="42"/>
      <c r="F996" s="42"/>
      <c r="G996" s="42"/>
    </row>
    <row r="997">
      <c r="E997" s="42"/>
      <c r="F997" s="42"/>
      <c r="G997" s="42"/>
    </row>
    <row r="998">
      <c r="E998" s="42"/>
      <c r="F998" s="42"/>
      <c r="G998" s="42"/>
    </row>
    <row r="999">
      <c r="E999" s="42"/>
      <c r="F999" s="42"/>
      <c r="G999" s="42"/>
    </row>
    <row r="1000">
      <c r="E1000" s="42"/>
      <c r="F1000" s="42"/>
      <c r="G1000" s="42"/>
    </row>
  </sheetData>
  <drawing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71"/>
    <col customWidth="1" min="10" max="10" width="17.29"/>
    <col customWidth="1" min="11" max="11" width="15.71"/>
  </cols>
  <sheetData>
    <row r="1">
      <c r="A1" s="40" t="s">
        <v>55</v>
      </c>
    </row>
    <row r="2">
      <c r="A2" s="41" t="str">
        <f t="shared" ref="A2:A30" si="1">CONCATENATE(B2, " ", C2)</f>
        <v>Albin Mäntylä 2F</v>
      </c>
      <c r="F2" s="42"/>
      <c r="G2" s="42"/>
    </row>
    <row r="3">
      <c r="A3" s="41" t="str">
        <f t="shared" si="1"/>
        <v>Basketkorg 2AB</v>
      </c>
      <c r="F3" s="42"/>
      <c r="G3" s="42"/>
    </row>
    <row r="4">
      <c r="A4" s="41" t="str">
        <f t="shared" si="1"/>
        <v>Kalle kula  TE4</v>
      </c>
      <c r="F4" s="42"/>
      <c r="G4" s="42"/>
    </row>
    <row r="5">
      <c r="A5" s="41" t="str">
        <f t="shared" si="1"/>
        <v> </v>
      </c>
      <c r="E5" s="42"/>
      <c r="F5" s="42"/>
      <c r="G5" s="42"/>
    </row>
    <row r="6">
      <c r="A6" s="41" t="str">
        <f t="shared" si="1"/>
        <v> </v>
      </c>
      <c r="E6" s="42"/>
      <c r="F6" s="42"/>
      <c r="G6" s="42"/>
    </row>
    <row r="7">
      <c r="A7" s="41" t="str">
        <f t="shared" si="1"/>
        <v> </v>
      </c>
      <c r="E7" s="42"/>
      <c r="F7" s="42"/>
      <c r="G7" s="42"/>
    </row>
    <row r="8">
      <c r="A8" s="41" t="str">
        <f t="shared" si="1"/>
        <v> </v>
      </c>
      <c r="E8" s="42"/>
      <c r="F8" s="42"/>
      <c r="G8" s="42"/>
    </row>
    <row r="9">
      <c r="A9" s="41" t="str">
        <f t="shared" si="1"/>
        <v> </v>
      </c>
      <c r="E9" s="42"/>
      <c r="F9" s="42"/>
      <c r="G9" s="42"/>
    </row>
    <row r="10">
      <c r="A10" s="41" t="str">
        <f t="shared" si="1"/>
        <v> </v>
      </c>
      <c r="E10" s="42"/>
      <c r="F10" s="42"/>
      <c r="G10" s="42"/>
    </row>
    <row r="11">
      <c r="A11" s="41" t="str">
        <f t="shared" si="1"/>
        <v> </v>
      </c>
      <c r="E11" s="42"/>
      <c r="F11" s="42"/>
      <c r="G11" s="42"/>
    </row>
    <row r="12">
      <c r="A12" s="41" t="str">
        <f t="shared" si="1"/>
        <v> </v>
      </c>
      <c r="E12" s="42"/>
      <c r="F12" s="42"/>
      <c r="G12" s="42"/>
    </row>
    <row r="13">
      <c r="A13" s="41" t="str">
        <f t="shared" si="1"/>
        <v> </v>
      </c>
      <c r="E13" s="42"/>
      <c r="F13" s="42"/>
      <c r="G13" s="42"/>
    </row>
    <row r="14">
      <c r="A14" s="41" t="str">
        <f t="shared" si="1"/>
        <v> </v>
      </c>
      <c r="E14" s="42"/>
      <c r="F14" s="42"/>
      <c r="G14" s="42"/>
    </row>
    <row r="15">
      <c r="A15" s="41" t="str">
        <f t="shared" si="1"/>
        <v> </v>
      </c>
      <c r="E15" s="42"/>
      <c r="F15" s="42"/>
      <c r="G15" s="42"/>
    </row>
    <row r="16">
      <c r="A16" s="41" t="str">
        <f t="shared" si="1"/>
        <v> </v>
      </c>
      <c r="E16" s="42"/>
      <c r="F16" s="42"/>
      <c r="G16" s="42"/>
    </row>
    <row r="17">
      <c r="A17" s="41" t="str">
        <f t="shared" si="1"/>
        <v> </v>
      </c>
      <c r="E17" s="42"/>
      <c r="F17" s="42"/>
      <c r="G17" s="42"/>
    </row>
    <row r="18">
      <c r="A18" s="41" t="str">
        <f t="shared" si="1"/>
        <v> </v>
      </c>
      <c r="E18" s="42"/>
      <c r="F18" s="42"/>
      <c r="G18" s="42"/>
    </row>
    <row r="19">
      <c r="A19" s="41" t="str">
        <f t="shared" si="1"/>
        <v> </v>
      </c>
      <c r="E19" s="42"/>
      <c r="F19" s="42"/>
      <c r="G19" s="42"/>
    </row>
    <row r="20">
      <c r="A20" s="41" t="str">
        <f t="shared" si="1"/>
        <v> </v>
      </c>
      <c r="E20" s="42"/>
      <c r="F20" s="42"/>
      <c r="G20" s="42"/>
    </row>
    <row r="21">
      <c r="A21" s="41" t="str">
        <f t="shared" si="1"/>
        <v> </v>
      </c>
      <c r="E21" s="42"/>
      <c r="F21" s="42"/>
      <c r="G21" s="42"/>
    </row>
    <row r="22">
      <c r="A22" s="41" t="str">
        <f t="shared" si="1"/>
        <v> </v>
      </c>
      <c r="E22" s="42"/>
      <c r="F22" s="42"/>
      <c r="G22" s="42"/>
    </row>
    <row r="23">
      <c r="A23" s="41" t="str">
        <f t="shared" si="1"/>
        <v> </v>
      </c>
      <c r="E23" s="42"/>
      <c r="F23" s="42"/>
      <c r="G23" s="42"/>
    </row>
    <row r="24">
      <c r="A24" s="41" t="str">
        <f t="shared" si="1"/>
        <v> </v>
      </c>
      <c r="E24" s="42"/>
      <c r="F24" s="42"/>
      <c r="G24" s="42"/>
    </row>
    <row r="25">
      <c r="A25" s="41" t="str">
        <f t="shared" si="1"/>
        <v> </v>
      </c>
      <c r="E25" s="42"/>
      <c r="F25" s="42"/>
      <c r="G25" s="42"/>
    </row>
    <row r="26">
      <c r="A26" s="41" t="str">
        <f t="shared" si="1"/>
        <v> </v>
      </c>
      <c r="E26" s="42"/>
      <c r="F26" s="42"/>
      <c r="G26" s="42"/>
    </row>
    <row r="27">
      <c r="A27" s="41" t="str">
        <f t="shared" si="1"/>
        <v> </v>
      </c>
      <c r="E27" s="42"/>
      <c r="F27" s="42"/>
      <c r="G27" s="42"/>
    </row>
    <row r="28">
      <c r="A28" s="41" t="str">
        <f t="shared" si="1"/>
        <v> </v>
      </c>
      <c r="E28" s="42"/>
      <c r="F28" s="42"/>
      <c r="G28" s="42"/>
    </row>
    <row r="29">
      <c r="A29" s="43" t="str">
        <f t="shared" si="1"/>
        <v> </v>
      </c>
      <c r="E29" s="42"/>
      <c r="F29" s="42"/>
      <c r="G29" s="42"/>
    </row>
    <row r="30">
      <c r="A30" s="44" t="str">
        <f t="shared" si="1"/>
        <v> </v>
      </c>
      <c r="E30" s="42"/>
      <c r="F30" s="42"/>
      <c r="G30" s="42"/>
    </row>
    <row r="31">
      <c r="E31" s="42"/>
      <c r="F31" s="42"/>
      <c r="G31" s="42"/>
    </row>
    <row r="32">
      <c r="E32" s="42"/>
      <c r="F32" s="42"/>
      <c r="G32" s="42"/>
    </row>
    <row r="33">
      <c r="E33" s="42"/>
      <c r="F33" s="42"/>
      <c r="G33" s="42"/>
    </row>
    <row r="34">
      <c r="E34" s="42"/>
      <c r="F34" s="42"/>
      <c r="G34" s="42"/>
    </row>
    <row r="35">
      <c r="E35" s="42"/>
      <c r="F35" s="42"/>
      <c r="G35" s="42"/>
    </row>
    <row r="36">
      <c r="E36" s="42"/>
      <c r="F36" s="42"/>
      <c r="G36" s="42"/>
    </row>
    <row r="37">
      <c r="E37" s="42"/>
      <c r="F37" s="42"/>
      <c r="G37" s="42"/>
    </row>
    <row r="38">
      <c r="E38" s="42"/>
      <c r="F38" s="42"/>
      <c r="G38" s="42"/>
    </row>
    <row r="39">
      <c r="E39" s="42"/>
      <c r="F39" s="42"/>
      <c r="G39" s="42"/>
    </row>
    <row r="40">
      <c r="E40" s="42"/>
      <c r="F40" s="42"/>
      <c r="G40" s="42"/>
    </row>
    <row r="41">
      <c r="E41" s="42"/>
      <c r="F41" s="42"/>
      <c r="G41" s="42"/>
    </row>
    <row r="42">
      <c r="E42" s="42"/>
      <c r="F42" s="42"/>
      <c r="G42" s="42"/>
    </row>
    <row r="43">
      <c r="E43" s="42"/>
      <c r="F43" s="42"/>
      <c r="G43" s="42"/>
    </row>
    <row r="44">
      <c r="E44" s="42"/>
      <c r="F44" s="42"/>
      <c r="G44" s="42"/>
    </row>
    <row r="45">
      <c r="E45" s="42"/>
      <c r="F45" s="42"/>
      <c r="G45" s="42"/>
    </row>
    <row r="46">
      <c r="E46" s="42"/>
      <c r="F46" s="42"/>
      <c r="G46" s="42"/>
    </row>
    <row r="47">
      <c r="E47" s="42"/>
      <c r="F47" s="42"/>
      <c r="G47" s="42"/>
    </row>
    <row r="48">
      <c r="E48" s="42"/>
      <c r="F48" s="42"/>
      <c r="G48" s="42"/>
    </row>
    <row r="49">
      <c r="E49" s="42"/>
      <c r="F49" s="42"/>
      <c r="G49" s="42"/>
    </row>
    <row r="50">
      <c r="E50" s="42"/>
      <c r="F50" s="42"/>
      <c r="G50" s="42"/>
    </row>
    <row r="51">
      <c r="E51" s="42"/>
      <c r="F51" s="42"/>
      <c r="G51" s="42"/>
    </row>
    <row r="52">
      <c r="E52" s="42"/>
      <c r="F52" s="42"/>
      <c r="G52" s="42"/>
    </row>
    <row r="53">
      <c r="E53" s="42"/>
      <c r="F53" s="42"/>
      <c r="G53" s="42"/>
    </row>
    <row r="54">
      <c r="E54" s="42"/>
      <c r="F54" s="42"/>
      <c r="G54" s="42"/>
    </row>
    <row r="55">
      <c r="E55" s="42"/>
      <c r="F55" s="42"/>
      <c r="G55" s="42"/>
    </row>
    <row r="56">
      <c r="E56" s="42"/>
      <c r="F56" s="42"/>
      <c r="G56" s="42"/>
    </row>
    <row r="57">
      <c r="E57" s="42"/>
      <c r="F57" s="42"/>
      <c r="G57" s="42"/>
    </row>
    <row r="58">
      <c r="E58" s="42"/>
      <c r="F58" s="42"/>
      <c r="G58" s="42"/>
    </row>
    <row r="59">
      <c r="E59" s="42"/>
      <c r="F59" s="42"/>
      <c r="G59" s="42"/>
    </row>
    <row r="60">
      <c r="E60" s="42"/>
      <c r="F60" s="42"/>
      <c r="G60" s="42"/>
    </row>
    <row r="61">
      <c r="E61" s="42"/>
      <c r="F61" s="42"/>
      <c r="G61" s="42"/>
    </row>
    <row r="62">
      <c r="E62" s="42"/>
      <c r="F62" s="42"/>
      <c r="G62" s="42"/>
    </row>
    <row r="63">
      <c r="E63" s="42"/>
      <c r="F63" s="42"/>
      <c r="G63" s="42"/>
    </row>
    <row r="64">
      <c r="E64" s="42"/>
      <c r="F64" s="42"/>
      <c r="G64" s="42"/>
    </row>
    <row r="65">
      <c r="E65" s="42"/>
      <c r="F65" s="42"/>
      <c r="G65" s="42"/>
    </row>
    <row r="66">
      <c r="E66" s="42"/>
      <c r="F66" s="42"/>
      <c r="G66" s="42"/>
    </row>
    <row r="67">
      <c r="E67" s="42"/>
      <c r="F67" s="42"/>
      <c r="G67" s="42"/>
    </row>
    <row r="68">
      <c r="E68" s="42"/>
      <c r="F68" s="42"/>
      <c r="G68" s="42"/>
    </row>
    <row r="69">
      <c r="E69" s="42"/>
      <c r="F69" s="42"/>
      <c r="G69" s="42"/>
    </row>
    <row r="70">
      <c r="E70" s="42"/>
      <c r="F70" s="42"/>
      <c r="G70" s="42"/>
    </row>
    <row r="71">
      <c r="E71" s="42"/>
      <c r="F71" s="42"/>
      <c r="G71" s="42"/>
    </row>
    <row r="72">
      <c r="E72" s="42"/>
      <c r="F72" s="42"/>
      <c r="G72" s="42"/>
    </row>
    <row r="73">
      <c r="E73" s="42"/>
      <c r="F73" s="42"/>
      <c r="G73" s="42"/>
    </row>
    <row r="74">
      <c r="E74" s="42"/>
      <c r="F74" s="42"/>
      <c r="G74" s="42"/>
    </row>
    <row r="75">
      <c r="E75" s="42"/>
      <c r="F75" s="42"/>
      <c r="G75" s="42"/>
    </row>
    <row r="76">
      <c r="E76" s="42"/>
      <c r="F76" s="42"/>
      <c r="G76" s="42"/>
    </row>
    <row r="77">
      <c r="E77" s="42"/>
      <c r="F77" s="42"/>
      <c r="G77" s="42"/>
    </row>
    <row r="78">
      <c r="E78" s="42"/>
      <c r="F78" s="42"/>
      <c r="G78" s="42"/>
    </row>
    <row r="79">
      <c r="E79" s="42"/>
      <c r="F79" s="42"/>
      <c r="G79" s="42"/>
    </row>
    <row r="80">
      <c r="E80" s="42"/>
      <c r="F80" s="42"/>
      <c r="G80" s="42"/>
    </row>
    <row r="81">
      <c r="E81" s="42"/>
      <c r="F81" s="42"/>
      <c r="G81" s="42"/>
    </row>
    <row r="82">
      <c r="E82" s="42"/>
      <c r="F82" s="42"/>
      <c r="G82" s="42"/>
    </row>
    <row r="83">
      <c r="E83" s="42"/>
      <c r="F83" s="42"/>
      <c r="G83" s="42"/>
    </row>
    <row r="84">
      <c r="E84" s="42"/>
      <c r="F84" s="42"/>
      <c r="G84" s="42"/>
    </row>
    <row r="85">
      <c r="E85" s="42"/>
      <c r="F85" s="42"/>
      <c r="G85" s="42"/>
    </row>
    <row r="86">
      <c r="E86" s="42"/>
      <c r="F86" s="42"/>
      <c r="G86" s="42"/>
    </row>
    <row r="87">
      <c r="E87" s="42"/>
      <c r="F87" s="42"/>
      <c r="G87" s="42"/>
    </row>
    <row r="88">
      <c r="E88" s="42"/>
      <c r="F88" s="42"/>
      <c r="G88" s="42"/>
    </row>
    <row r="89">
      <c r="E89" s="42"/>
      <c r="F89" s="42"/>
      <c r="G89" s="42"/>
    </row>
    <row r="90">
      <c r="E90" s="42"/>
      <c r="F90" s="42"/>
      <c r="G90" s="42"/>
    </row>
    <row r="91">
      <c r="E91" s="42"/>
      <c r="F91" s="42"/>
      <c r="G91" s="42"/>
    </row>
    <row r="92">
      <c r="E92" s="42"/>
      <c r="F92" s="42"/>
      <c r="G92" s="42"/>
    </row>
    <row r="93">
      <c r="E93" s="42"/>
      <c r="F93" s="42"/>
      <c r="G93" s="42"/>
    </row>
    <row r="94">
      <c r="E94" s="42"/>
      <c r="F94" s="42"/>
      <c r="G94" s="42"/>
    </row>
    <row r="95">
      <c r="E95" s="42"/>
      <c r="F95" s="42"/>
      <c r="G95" s="42"/>
    </row>
    <row r="96">
      <c r="E96" s="42"/>
      <c r="F96" s="42"/>
      <c r="G96" s="42"/>
    </row>
    <row r="97">
      <c r="E97" s="42"/>
      <c r="F97" s="42"/>
      <c r="G97" s="42"/>
    </row>
    <row r="98">
      <c r="E98" s="42"/>
      <c r="F98" s="42"/>
      <c r="G98" s="42"/>
    </row>
    <row r="99">
      <c r="E99" s="42"/>
      <c r="F99" s="42"/>
      <c r="G99" s="42"/>
    </row>
    <row r="100">
      <c r="E100" s="42"/>
      <c r="F100" s="42"/>
      <c r="G100" s="42"/>
    </row>
    <row r="101">
      <c r="E101" s="42"/>
      <c r="F101" s="42"/>
      <c r="G101" s="42"/>
    </row>
    <row r="102">
      <c r="E102" s="42"/>
      <c r="F102" s="42"/>
      <c r="G102" s="42"/>
    </row>
    <row r="103">
      <c r="E103" s="42"/>
      <c r="F103" s="42"/>
      <c r="G103" s="42"/>
    </row>
    <row r="104">
      <c r="E104" s="42"/>
      <c r="F104" s="42"/>
      <c r="G104" s="42"/>
    </row>
    <row r="105">
      <c r="E105" s="42"/>
      <c r="F105" s="42"/>
      <c r="G105" s="42"/>
    </row>
    <row r="106">
      <c r="E106" s="42"/>
      <c r="F106" s="42"/>
      <c r="G106" s="42"/>
    </row>
    <row r="107">
      <c r="E107" s="42"/>
      <c r="F107" s="42"/>
      <c r="G107" s="42"/>
    </row>
    <row r="108">
      <c r="E108" s="42"/>
      <c r="F108" s="42"/>
      <c r="G108" s="42"/>
    </row>
    <row r="109">
      <c r="E109" s="42"/>
      <c r="F109" s="42"/>
      <c r="G109" s="42"/>
    </row>
    <row r="110">
      <c r="E110" s="42"/>
      <c r="F110" s="42"/>
      <c r="G110" s="42"/>
    </row>
    <row r="111">
      <c r="E111" s="42"/>
      <c r="F111" s="42"/>
      <c r="G111" s="42"/>
    </row>
    <row r="112">
      <c r="E112" s="42"/>
      <c r="F112" s="42"/>
      <c r="G112" s="42"/>
    </row>
    <row r="113">
      <c r="E113" s="42"/>
      <c r="F113" s="42"/>
      <c r="G113" s="42"/>
    </row>
    <row r="114">
      <c r="E114" s="42"/>
      <c r="F114" s="42"/>
      <c r="G114" s="42"/>
    </row>
    <row r="115">
      <c r="E115" s="42"/>
      <c r="F115" s="42"/>
      <c r="G115" s="42"/>
    </row>
    <row r="116">
      <c r="E116" s="42"/>
      <c r="F116" s="42"/>
      <c r="G116" s="42"/>
    </row>
    <row r="117">
      <c r="E117" s="42"/>
      <c r="F117" s="42"/>
      <c r="G117" s="42"/>
    </row>
    <row r="118">
      <c r="E118" s="42"/>
      <c r="F118" s="42"/>
      <c r="G118" s="42"/>
    </row>
    <row r="119">
      <c r="E119" s="42"/>
      <c r="F119" s="42"/>
      <c r="G119" s="42"/>
    </row>
    <row r="120">
      <c r="E120" s="42"/>
      <c r="F120" s="42"/>
      <c r="G120" s="42"/>
    </row>
    <row r="121">
      <c r="E121" s="42"/>
      <c r="F121" s="42"/>
      <c r="G121" s="42"/>
    </row>
    <row r="122">
      <c r="E122" s="42"/>
      <c r="F122" s="42"/>
      <c r="G122" s="42"/>
    </row>
    <row r="123">
      <c r="E123" s="42"/>
      <c r="F123" s="42"/>
      <c r="G123" s="42"/>
    </row>
    <row r="124">
      <c r="E124" s="42"/>
      <c r="F124" s="42"/>
      <c r="G124" s="42"/>
    </row>
    <row r="125">
      <c r="E125" s="42"/>
      <c r="F125" s="42"/>
      <c r="G125" s="42"/>
    </row>
    <row r="126">
      <c r="E126" s="42"/>
      <c r="F126" s="42"/>
      <c r="G126" s="42"/>
    </row>
    <row r="127">
      <c r="E127" s="42"/>
      <c r="F127" s="42"/>
      <c r="G127" s="42"/>
    </row>
    <row r="128">
      <c r="E128" s="42"/>
      <c r="F128" s="42"/>
      <c r="G128" s="42"/>
    </row>
    <row r="129">
      <c r="E129" s="42"/>
      <c r="F129" s="42"/>
      <c r="G129" s="42"/>
    </row>
    <row r="130">
      <c r="E130" s="42"/>
      <c r="F130" s="42"/>
      <c r="G130" s="42"/>
    </row>
    <row r="131">
      <c r="E131" s="42"/>
      <c r="F131" s="42"/>
      <c r="G131" s="42"/>
    </row>
    <row r="132">
      <c r="E132" s="42"/>
      <c r="F132" s="42"/>
      <c r="G132" s="42"/>
    </row>
    <row r="133">
      <c r="E133" s="42"/>
      <c r="F133" s="42"/>
      <c r="G133" s="42"/>
    </row>
    <row r="134">
      <c r="E134" s="42"/>
      <c r="F134" s="42"/>
      <c r="G134" s="42"/>
    </row>
    <row r="135">
      <c r="E135" s="42"/>
      <c r="F135" s="42"/>
      <c r="G135" s="42"/>
    </row>
    <row r="136">
      <c r="E136" s="42"/>
      <c r="F136" s="42"/>
      <c r="G136" s="42"/>
    </row>
    <row r="137">
      <c r="E137" s="42"/>
      <c r="F137" s="42"/>
      <c r="G137" s="42"/>
    </row>
    <row r="138">
      <c r="E138" s="42"/>
      <c r="F138" s="42"/>
      <c r="G138" s="42"/>
    </row>
    <row r="139">
      <c r="E139" s="42"/>
      <c r="F139" s="42"/>
      <c r="G139" s="42"/>
    </row>
    <row r="140">
      <c r="E140" s="42"/>
      <c r="F140" s="42"/>
      <c r="G140" s="42"/>
    </row>
    <row r="141">
      <c r="E141" s="42"/>
      <c r="F141" s="42"/>
      <c r="G141" s="42"/>
    </row>
    <row r="142">
      <c r="E142" s="42"/>
      <c r="F142" s="42"/>
      <c r="G142" s="42"/>
    </row>
    <row r="143">
      <c r="E143" s="42"/>
      <c r="F143" s="42"/>
      <c r="G143" s="42"/>
    </row>
    <row r="144">
      <c r="E144" s="42"/>
      <c r="F144" s="42"/>
      <c r="G144" s="42"/>
    </row>
    <row r="145">
      <c r="E145" s="42"/>
      <c r="F145" s="42"/>
      <c r="G145" s="42"/>
    </row>
    <row r="146">
      <c r="E146" s="42"/>
      <c r="F146" s="42"/>
      <c r="G146" s="42"/>
    </row>
    <row r="147">
      <c r="E147" s="42"/>
      <c r="F147" s="42"/>
      <c r="G147" s="42"/>
    </row>
    <row r="148">
      <c r="E148" s="42"/>
      <c r="F148" s="42"/>
      <c r="G148" s="42"/>
    </row>
    <row r="149">
      <c r="E149" s="42"/>
      <c r="F149" s="42"/>
      <c r="G149" s="42"/>
    </row>
    <row r="150">
      <c r="E150" s="42"/>
      <c r="F150" s="42"/>
      <c r="G150" s="42"/>
    </row>
    <row r="151">
      <c r="E151" s="42"/>
      <c r="F151" s="42"/>
      <c r="G151" s="42"/>
    </row>
    <row r="152">
      <c r="E152" s="42"/>
      <c r="F152" s="42"/>
      <c r="G152" s="42"/>
    </row>
    <row r="153">
      <c r="E153" s="42"/>
      <c r="F153" s="42"/>
      <c r="G153" s="42"/>
    </row>
    <row r="154">
      <c r="E154" s="42"/>
      <c r="F154" s="42"/>
      <c r="G154" s="42"/>
    </row>
    <row r="155">
      <c r="E155" s="42"/>
      <c r="F155" s="42"/>
      <c r="G155" s="42"/>
    </row>
    <row r="156">
      <c r="E156" s="42"/>
      <c r="F156" s="42"/>
      <c r="G156" s="42"/>
    </row>
    <row r="157">
      <c r="E157" s="42"/>
      <c r="F157" s="42"/>
      <c r="G157" s="42"/>
    </row>
    <row r="158">
      <c r="E158" s="42"/>
      <c r="F158" s="42"/>
      <c r="G158" s="42"/>
    </row>
    <row r="159">
      <c r="E159" s="42"/>
      <c r="F159" s="42"/>
      <c r="G159" s="42"/>
    </row>
    <row r="160">
      <c r="E160" s="42"/>
      <c r="F160" s="42"/>
      <c r="G160" s="42"/>
    </row>
    <row r="161">
      <c r="E161" s="42"/>
      <c r="F161" s="42"/>
      <c r="G161" s="42"/>
    </row>
    <row r="162">
      <c r="E162" s="42"/>
      <c r="F162" s="42"/>
      <c r="G162" s="42"/>
    </row>
    <row r="163">
      <c r="E163" s="42"/>
      <c r="F163" s="42"/>
      <c r="G163" s="42"/>
    </row>
    <row r="164">
      <c r="E164" s="42"/>
      <c r="F164" s="42"/>
      <c r="G164" s="42"/>
    </row>
    <row r="165">
      <c r="E165" s="42"/>
      <c r="F165" s="42"/>
      <c r="G165" s="42"/>
    </row>
    <row r="166">
      <c r="E166" s="42"/>
      <c r="F166" s="42"/>
      <c r="G166" s="42"/>
    </row>
    <row r="167">
      <c r="E167" s="42"/>
      <c r="F167" s="42"/>
      <c r="G167" s="42"/>
    </row>
    <row r="168">
      <c r="E168" s="42"/>
      <c r="F168" s="42"/>
      <c r="G168" s="42"/>
    </row>
    <row r="169">
      <c r="E169" s="42"/>
      <c r="F169" s="42"/>
      <c r="G169" s="42"/>
    </row>
    <row r="170">
      <c r="E170" s="42"/>
      <c r="F170" s="42"/>
      <c r="G170" s="42"/>
    </row>
    <row r="171">
      <c r="E171" s="42"/>
      <c r="F171" s="42"/>
      <c r="G171" s="42"/>
    </row>
    <row r="172">
      <c r="E172" s="42"/>
      <c r="F172" s="42"/>
      <c r="G172" s="42"/>
    </row>
    <row r="173">
      <c r="E173" s="42"/>
      <c r="F173" s="42"/>
      <c r="G173" s="42"/>
    </row>
    <row r="174">
      <c r="E174" s="42"/>
      <c r="F174" s="42"/>
      <c r="G174" s="42"/>
    </row>
    <row r="175">
      <c r="E175" s="42"/>
      <c r="F175" s="42"/>
      <c r="G175" s="42"/>
    </row>
    <row r="176">
      <c r="E176" s="42"/>
      <c r="F176" s="42"/>
      <c r="G176" s="42"/>
    </row>
    <row r="177">
      <c r="E177" s="42"/>
      <c r="F177" s="42"/>
      <c r="G177" s="42"/>
    </row>
    <row r="178">
      <c r="E178" s="42"/>
      <c r="F178" s="42"/>
      <c r="G178" s="42"/>
    </row>
    <row r="179">
      <c r="E179" s="42"/>
      <c r="F179" s="42"/>
      <c r="G179" s="42"/>
    </row>
    <row r="180">
      <c r="E180" s="42"/>
      <c r="F180" s="42"/>
      <c r="G180" s="42"/>
    </row>
    <row r="181">
      <c r="E181" s="42"/>
      <c r="F181" s="42"/>
      <c r="G181" s="42"/>
    </row>
    <row r="182">
      <c r="E182" s="42"/>
      <c r="F182" s="42"/>
      <c r="G182" s="42"/>
    </row>
    <row r="183">
      <c r="E183" s="42"/>
      <c r="F183" s="42"/>
      <c r="G183" s="42"/>
    </row>
    <row r="184">
      <c r="E184" s="42"/>
      <c r="F184" s="42"/>
      <c r="G184" s="42"/>
    </row>
    <row r="185">
      <c r="E185" s="42"/>
      <c r="F185" s="42"/>
      <c r="G185" s="42"/>
    </row>
    <row r="186">
      <c r="E186" s="42"/>
      <c r="F186" s="42"/>
      <c r="G186" s="42"/>
    </row>
    <row r="187">
      <c r="E187" s="42"/>
      <c r="F187" s="42"/>
      <c r="G187" s="42"/>
    </row>
    <row r="188">
      <c r="E188" s="42"/>
      <c r="F188" s="42"/>
      <c r="G188" s="42"/>
    </row>
    <row r="189">
      <c r="E189" s="42"/>
      <c r="F189" s="42"/>
      <c r="G189" s="42"/>
    </row>
    <row r="190">
      <c r="E190" s="42"/>
      <c r="F190" s="42"/>
      <c r="G190" s="42"/>
    </row>
    <row r="191">
      <c r="E191" s="42"/>
      <c r="F191" s="42"/>
      <c r="G191" s="42"/>
    </row>
    <row r="192">
      <c r="E192" s="42"/>
      <c r="F192" s="42"/>
      <c r="G192" s="42"/>
    </row>
    <row r="193">
      <c r="E193" s="42"/>
      <c r="F193" s="42"/>
      <c r="G193" s="42"/>
    </row>
    <row r="194">
      <c r="E194" s="42"/>
      <c r="F194" s="42"/>
      <c r="G194" s="42"/>
    </row>
    <row r="195">
      <c r="E195" s="42"/>
      <c r="F195" s="42"/>
      <c r="G195" s="42"/>
    </row>
    <row r="196">
      <c r="E196" s="42"/>
      <c r="F196" s="42"/>
      <c r="G196" s="42"/>
    </row>
    <row r="197">
      <c r="E197" s="42"/>
      <c r="F197" s="42"/>
      <c r="G197" s="42"/>
    </row>
    <row r="198">
      <c r="E198" s="42"/>
      <c r="F198" s="42"/>
      <c r="G198" s="42"/>
    </row>
    <row r="199">
      <c r="E199" s="42"/>
      <c r="F199" s="42"/>
      <c r="G199" s="42"/>
    </row>
    <row r="200">
      <c r="E200" s="42"/>
      <c r="F200" s="42"/>
      <c r="G200" s="42"/>
    </row>
    <row r="201">
      <c r="E201" s="42"/>
      <c r="F201" s="42"/>
      <c r="G201" s="42"/>
    </row>
    <row r="202">
      <c r="E202" s="42"/>
      <c r="F202" s="42"/>
      <c r="G202" s="42"/>
    </row>
    <row r="203">
      <c r="E203" s="42"/>
      <c r="F203" s="42"/>
      <c r="G203" s="42"/>
    </row>
    <row r="204">
      <c r="E204" s="42"/>
      <c r="F204" s="42"/>
      <c r="G204" s="42"/>
    </row>
    <row r="205">
      <c r="E205" s="42"/>
      <c r="F205" s="42"/>
      <c r="G205" s="42"/>
    </row>
    <row r="206">
      <c r="E206" s="42"/>
      <c r="F206" s="42"/>
      <c r="G206" s="42"/>
    </row>
    <row r="207">
      <c r="E207" s="42"/>
      <c r="F207" s="42"/>
      <c r="G207" s="42"/>
    </row>
    <row r="208">
      <c r="E208" s="42"/>
      <c r="F208" s="42"/>
      <c r="G208" s="42"/>
    </row>
    <row r="209">
      <c r="E209" s="42"/>
      <c r="F209" s="42"/>
      <c r="G209" s="42"/>
    </row>
    <row r="210">
      <c r="E210" s="42"/>
      <c r="F210" s="42"/>
      <c r="G210" s="42"/>
    </row>
    <row r="211">
      <c r="E211" s="42"/>
      <c r="F211" s="42"/>
      <c r="G211" s="42"/>
    </row>
    <row r="212">
      <c r="E212" s="42"/>
      <c r="F212" s="42"/>
      <c r="G212" s="42"/>
    </row>
    <row r="213">
      <c r="E213" s="42"/>
      <c r="F213" s="42"/>
      <c r="G213" s="42"/>
    </row>
    <row r="214">
      <c r="E214" s="42"/>
      <c r="F214" s="42"/>
      <c r="G214" s="42"/>
    </row>
    <row r="215">
      <c r="E215" s="42"/>
      <c r="F215" s="42"/>
      <c r="G215" s="42"/>
    </row>
    <row r="216">
      <c r="E216" s="42"/>
      <c r="F216" s="42"/>
      <c r="G216" s="42"/>
    </row>
    <row r="217">
      <c r="E217" s="42"/>
      <c r="F217" s="42"/>
      <c r="G217" s="42"/>
    </row>
    <row r="218">
      <c r="E218" s="42"/>
      <c r="F218" s="42"/>
      <c r="G218" s="42"/>
    </row>
    <row r="219">
      <c r="E219" s="42"/>
      <c r="F219" s="42"/>
      <c r="G219" s="42"/>
    </row>
    <row r="220">
      <c r="E220" s="42"/>
      <c r="F220" s="42"/>
      <c r="G220" s="42"/>
    </row>
    <row r="221">
      <c r="E221" s="42"/>
      <c r="F221" s="42"/>
      <c r="G221" s="42"/>
    </row>
    <row r="222">
      <c r="E222" s="42"/>
      <c r="F222" s="42"/>
      <c r="G222" s="42"/>
    </row>
    <row r="223">
      <c r="E223" s="42"/>
      <c r="F223" s="42"/>
      <c r="G223" s="42"/>
    </row>
    <row r="224">
      <c r="E224" s="42"/>
      <c r="F224" s="42"/>
      <c r="G224" s="42"/>
    </row>
    <row r="225">
      <c r="E225" s="42"/>
      <c r="F225" s="42"/>
      <c r="G225" s="42"/>
    </row>
    <row r="226">
      <c r="E226" s="42"/>
      <c r="F226" s="42"/>
      <c r="G226" s="42"/>
    </row>
    <row r="227">
      <c r="E227" s="42"/>
      <c r="F227" s="42"/>
      <c r="G227" s="42"/>
    </row>
    <row r="228">
      <c r="E228" s="42"/>
      <c r="F228" s="42"/>
      <c r="G228" s="42"/>
    </row>
    <row r="229">
      <c r="E229" s="42"/>
      <c r="F229" s="42"/>
      <c r="G229" s="42"/>
    </row>
    <row r="230">
      <c r="E230" s="42"/>
      <c r="F230" s="42"/>
      <c r="G230" s="42"/>
    </row>
    <row r="231">
      <c r="E231" s="42"/>
      <c r="F231" s="42"/>
      <c r="G231" s="42"/>
    </row>
    <row r="232">
      <c r="E232" s="42"/>
      <c r="F232" s="42"/>
      <c r="G232" s="42"/>
    </row>
    <row r="233">
      <c r="E233" s="42"/>
      <c r="F233" s="42"/>
      <c r="G233" s="42"/>
    </row>
    <row r="234">
      <c r="E234" s="42"/>
      <c r="F234" s="42"/>
      <c r="G234" s="42"/>
    </row>
    <row r="235">
      <c r="E235" s="42"/>
      <c r="F235" s="42"/>
      <c r="G235" s="42"/>
    </row>
    <row r="236">
      <c r="E236" s="42"/>
      <c r="F236" s="42"/>
      <c r="G236" s="42"/>
    </row>
    <row r="237">
      <c r="E237" s="42"/>
      <c r="F237" s="42"/>
      <c r="G237" s="42"/>
    </row>
    <row r="238">
      <c r="E238" s="42"/>
      <c r="F238" s="42"/>
      <c r="G238" s="42"/>
    </row>
    <row r="239">
      <c r="E239" s="42"/>
      <c r="F239" s="42"/>
      <c r="G239" s="42"/>
    </row>
    <row r="240">
      <c r="E240" s="42"/>
      <c r="F240" s="42"/>
      <c r="G240" s="42"/>
    </row>
    <row r="241">
      <c r="E241" s="42"/>
      <c r="F241" s="42"/>
      <c r="G241" s="42"/>
    </row>
    <row r="242">
      <c r="E242" s="42"/>
      <c r="F242" s="42"/>
      <c r="G242" s="42"/>
    </row>
    <row r="243">
      <c r="E243" s="42"/>
      <c r="F243" s="42"/>
      <c r="G243" s="42"/>
    </row>
    <row r="244">
      <c r="E244" s="42"/>
      <c r="F244" s="42"/>
      <c r="G244" s="42"/>
    </row>
    <row r="245">
      <c r="E245" s="42"/>
      <c r="F245" s="42"/>
      <c r="G245" s="42"/>
    </row>
    <row r="246">
      <c r="E246" s="42"/>
      <c r="F246" s="42"/>
      <c r="G246" s="42"/>
    </row>
    <row r="247">
      <c r="E247" s="42"/>
      <c r="F247" s="42"/>
      <c r="G247" s="42"/>
    </row>
    <row r="248">
      <c r="E248" s="42"/>
      <c r="F248" s="42"/>
      <c r="G248" s="42"/>
    </row>
    <row r="249">
      <c r="E249" s="42"/>
      <c r="F249" s="42"/>
      <c r="G249" s="42"/>
    </row>
    <row r="250">
      <c r="E250" s="42"/>
      <c r="F250" s="42"/>
      <c r="G250" s="42"/>
    </row>
    <row r="251">
      <c r="E251" s="42"/>
      <c r="F251" s="42"/>
      <c r="G251" s="42"/>
    </row>
    <row r="252">
      <c r="E252" s="42"/>
      <c r="F252" s="42"/>
      <c r="G252" s="42"/>
    </row>
    <row r="253">
      <c r="E253" s="42"/>
      <c r="F253" s="42"/>
      <c r="G253" s="42"/>
    </row>
    <row r="254">
      <c r="E254" s="42"/>
      <c r="F254" s="42"/>
      <c r="G254" s="42"/>
    </row>
    <row r="255">
      <c r="E255" s="42"/>
      <c r="F255" s="42"/>
      <c r="G255" s="42"/>
    </row>
    <row r="256">
      <c r="E256" s="42"/>
      <c r="F256" s="42"/>
      <c r="G256" s="42"/>
    </row>
    <row r="257">
      <c r="E257" s="42"/>
      <c r="F257" s="42"/>
      <c r="G257" s="42"/>
    </row>
    <row r="258">
      <c r="E258" s="42"/>
      <c r="F258" s="42"/>
      <c r="G258" s="42"/>
    </row>
    <row r="259">
      <c r="E259" s="42"/>
      <c r="F259" s="42"/>
      <c r="G259" s="42"/>
    </row>
    <row r="260">
      <c r="E260" s="42"/>
      <c r="F260" s="42"/>
      <c r="G260" s="42"/>
    </row>
    <row r="261">
      <c r="E261" s="42"/>
      <c r="F261" s="42"/>
      <c r="G261" s="42"/>
    </row>
    <row r="262">
      <c r="E262" s="42"/>
      <c r="F262" s="42"/>
      <c r="G262" s="42"/>
    </row>
    <row r="263">
      <c r="E263" s="42"/>
      <c r="F263" s="42"/>
      <c r="G263" s="42"/>
    </row>
    <row r="264">
      <c r="E264" s="42"/>
      <c r="F264" s="42"/>
      <c r="G264" s="42"/>
    </row>
    <row r="265">
      <c r="E265" s="42"/>
      <c r="F265" s="42"/>
      <c r="G265" s="42"/>
    </row>
    <row r="266">
      <c r="E266" s="42"/>
      <c r="F266" s="42"/>
      <c r="G266" s="42"/>
    </row>
    <row r="267">
      <c r="E267" s="42"/>
      <c r="F267" s="42"/>
      <c r="G267" s="42"/>
    </row>
    <row r="268">
      <c r="E268" s="42"/>
      <c r="F268" s="42"/>
      <c r="G268" s="42"/>
    </row>
    <row r="269">
      <c r="E269" s="42"/>
      <c r="F269" s="42"/>
      <c r="G269" s="42"/>
    </row>
    <row r="270">
      <c r="E270" s="42"/>
      <c r="F270" s="42"/>
      <c r="G270" s="42"/>
    </row>
    <row r="271">
      <c r="E271" s="42"/>
      <c r="F271" s="42"/>
      <c r="G271" s="42"/>
    </row>
    <row r="272">
      <c r="E272" s="42"/>
      <c r="F272" s="42"/>
      <c r="G272" s="42"/>
    </row>
    <row r="273">
      <c r="E273" s="42"/>
      <c r="F273" s="42"/>
      <c r="G273" s="42"/>
    </row>
    <row r="274">
      <c r="E274" s="42"/>
      <c r="F274" s="42"/>
      <c r="G274" s="42"/>
    </row>
    <row r="275">
      <c r="E275" s="42"/>
      <c r="F275" s="42"/>
      <c r="G275" s="42"/>
    </row>
    <row r="276">
      <c r="E276" s="42"/>
      <c r="F276" s="42"/>
      <c r="G276" s="42"/>
    </row>
    <row r="277">
      <c r="E277" s="42"/>
      <c r="F277" s="42"/>
      <c r="G277" s="42"/>
    </row>
    <row r="278">
      <c r="E278" s="42"/>
      <c r="F278" s="42"/>
      <c r="G278" s="42"/>
    </row>
    <row r="279">
      <c r="E279" s="42"/>
      <c r="F279" s="42"/>
      <c r="G279" s="42"/>
    </row>
    <row r="280">
      <c r="E280" s="42"/>
      <c r="F280" s="42"/>
      <c r="G280" s="42"/>
    </row>
    <row r="281">
      <c r="E281" s="42"/>
      <c r="F281" s="42"/>
      <c r="G281" s="42"/>
    </row>
    <row r="282">
      <c r="E282" s="42"/>
      <c r="F282" s="42"/>
      <c r="G282" s="42"/>
    </row>
    <row r="283">
      <c r="E283" s="42"/>
      <c r="F283" s="42"/>
      <c r="G283" s="42"/>
    </row>
    <row r="284">
      <c r="E284" s="42"/>
      <c r="F284" s="42"/>
      <c r="G284" s="42"/>
    </row>
    <row r="285">
      <c r="E285" s="42"/>
      <c r="F285" s="42"/>
      <c r="G285" s="42"/>
    </row>
    <row r="286">
      <c r="E286" s="42"/>
      <c r="F286" s="42"/>
      <c r="G286" s="42"/>
    </row>
    <row r="287">
      <c r="E287" s="42"/>
      <c r="F287" s="42"/>
      <c r="G287" s="42"/>
    </row>
    <row r="288">
      <c r="E288" s="42"/>
      <c r="F288" s="42"/>
      <c r="G288" s="42"/>
    </row>
    <row r="289">
      <c r="E289" s="42"/>
      <c r="F289" s="42"/>
      <c r="G289" s="42"/>
    </row>
    <row r="290">
      <c r="E290" s="42"/>
      <c r="F290" s="42"/>
      <c r="G290" s="42"/>
    </row>
    <row r="291">
      <c r="E291" s="42"/>
      <c r="F291" s="42"/>
      <c r="G291" s="42"/>
    </row>
    <row r="292">
      <c r="E292" s="42"/>
      <c r="F292" s="42"/>
      <c r="G292" s="42"/>
    </row>
    <row r="293">
      <c r="E293" s="42"/>
      <c r="F293" s="42"/>
      <c r="G293" s="42"/>
    </row>
    <row r="294">
      <c r="E294" s="42"/>
      <c r="F294" s="42"/>
      <c r="G294" s="42"/>
    </row>
    <row r="295">
      <c r="E295" s="42"/>
      <c r="F295" s="42"/>
      <c r="G295" s="42"/>
    </row>
    <row r="296">
      <c r="E296" s="42"/>
      <c r="F296" s="42"/>
      <c r="G296" s="42"/>
    </row>
    <row r="297">
      <c r="E297" s="42"/>
      <c r="F297" s="42"/>
      <c r="G297" s="42"/>
    </row>
    <row r="298">
      <c r="E298" s="42"/>
      <c r="F298" s="42"/>
      <c r="G298" s="42"/>
    </row>
    <row r="299">
      <c r="E299" s="42"/>
      <c r="F299" s="42"/>
      <c r="G299" s="42"/>
    </row>
    <row r="300">
      <c r="E300" s="42"/>
      <c r="F300" s="42"/>
      <c r="G300" s="42"/>
    </row>
    <row r="301">
      <c r="E301" s="42"/>
      <c r="F301" s="42"/>
      <c r="G301" s="42"/>
    </row>
    <row r="302">
      <c r="E302" s="42"/>
      <c r="F302" s="42"/>
      <c r="G302" s="42"/>
    </row>
    <row r="303">
      <c r="E303" s="42"/>
      <c r="F303" s="42"/>
      <c r="G303" s="42"/>
    </row>
    <row r="304">
      <c r="E304" s="42"/>
      <c r="F304" s="42"/>
      <c r="G304" s="42"/>
    </row>
    <row r="305">
      <c r="E305" s="42"/>
      <c r="F305" s="42"/>
      <c r="G305" s="42"/>
    </row>
    <row r="306">
      <c r="E306" s="42"/>
      <c r="F306" s="42"/>
      <c r="G306" s="42"/>
    </row>
    <row r="307">
      <c r="E307" s="42"/>
      <c r="F307" s="42"/>
      <c r="G307" s="42"/>
    </row>
    <row r="308">
      <c r="E308" s="42"/>
      <c r="F308" s="42"/>
      <c r="G308" s="42"/>
    </row>
    <row r="309">
      <c r="E309" s="42"/>
      <c r="F309" s="42"/>
      <c r="G309" s="42"/>
    </row>
    <row r="310">
      <c r="E310" s="42"/>
      <c r="F310" s="42"/>
      <c r="G310" s="42"/>
    </row>
    <row r="311">
      <c r="E311" s="42"/>
      <c r="F311" s="42"/>
      <c r="G311" s="42"/>
    </row>
    <row r="312">
      <c r="E312" s="42"/>
      <c r="F312" s="42"/>
      <c r="G312" s="42"/>
    </row>
    <row r="313">
      <c r="E313" s="42"/>
      <c r="F313" s="42"/>
      <c r="G313" s="42"/>
    </row>
    <row r="314">
      <c r="E314" s="42"/>
      <c r="F314" s="42"/>
      <c r="G314" s="42"/>
    </row>
    <row r="315">
      <c r="E315" s="42"/>
      <c r="F315" s="42"/>
      <c r="G315" s="42"/>
    </row>
    <row r="316">
      <c r="E316" s="42"/>
      <c r="F316" s="42"/>
      <c r="G316" s="42"/>
    </row>
    <row r="317">
      <c r="E317" s="42"/>
      <c r="F317" s="42"/>
      <c r="G317" s="42"/>
    </row>
    <row r="318">
      <c r="E318" s="42"/>
      <c r="F318" s="42"/>
      <c r="G318" s="42"/>
    </row>
    <row r="319">
      <c r="E319" s="42"/>
      <c r="F319" s="42"/>
      <c r="G319" s="42"/>
    </row>
    <row r="320">
      <c r="E320" s="42"/>
      <c r="F320" s="42"/>
      <c r="G320" s="42"/>
    </row>
    <row r="321">
      <c r="E321" s="42"/>
      <c r="F321" s="42"/>
      <c r="G321" s="42"/>
    </row>
    <row r="322">
      <c r="E322" s="42"/>
      <c r="F322" s="42"/>
      <c r="G322" s="42"/>
    </row>
    <row r="323">
      <c r="E323" s="42"/>
      <c r="F323" s="42"/>
      <c r="G323" s="42"/>
    </row>
    <row r="324">
      <c r="E324" s="42"/>
      <c r="F324" s="42"/>
      <c r="G324" s="42"/>
    </row>
    <row r="325">
      <c r="E325" s="42"/>
      <c r="F325" s="42"/>
      <c r="G325" s="42"/>
    </row>
    <row r="326">
      <c r="E326" s="42"/>
      <c r="F326" s="42"/>
      <c r="G326" s="42"/>
    </row>
    <row r="327">
      <c r="E327" s="42"/>
      <c r="F327" s="42"/>
      <c r="G327" s="42"/>
    </row>
    <row r="328">
      <c r="E328" s="42"/>
      <c r="F328" s="42"/>
      <c r="G328" s="42"/>
    </row>
    <row r="329">
      <c r="E329" s="42"/>
      <c r="F329" s="42"/>
      <c r="G329" s="42"/>
    </row>
    <row r="330">
      <c r="E330" s="42"/>
      <c r="F330" s="42"/>
      <c r="G330" s="42"/>
    </row>
    <row r="331">
      <c r="E331" s="42"/>
      <c r="F331" s="42"/>
      <c r="G331" s="42"/>
    </row>
    <row r="332">
      <c r="E332" s="42"/>
      <c r="F332" s="42"/>
      <c r="G332" s="42"/>
    </row>
    <row r="333">
      <c r="E333" s="42"/>
      <c r="F333" s="42"/>
      <c r="G333" s="42"/>
    </row>
    <row r="334">
      <c r="E334" s="42"/>
      <c r="F334" s="42"/>
      <c r="G334" s="42"/>
    </row>
    <row r="335">
      <c r="E335" s="42"/>
      <c r="F335" s="42"/>
      <c r="G335" s="42"/>
    </row>
    <row r="336">
      <c r="E336" s="42"/>
      <c r="F336" s="42"/>
      <c r="G336" s="42"/>
    </row>
    <row r="337">
      <c r="E337" s="42"/>
      <c r="F337" s="42"/>
      <c r="G337" s="42"/>
    </row>
    <row r="338">
      <c r="E338" s="42"/>
      <c r="F338" s="42"/>
      <c r="G338" s="42"/>
    </row>
    <row r="339">
      <c r="E339" s="42"/>
      <c r="F339" s="42"/>
      <c r="G339" s="42"/>
    </row>
    <row r="340">
      <c r="E340" s="42"/>
      <c r="F340" s="42"/>
      <c r="G340" s="42"/>
    </row>
    <row r="341">
      <c r="E341" s="42"/>
      <c r="F341" s="42"/>
      <c r="G341" s="42"/>
    </row>
    <row r="342">
      <c r="E342" s="42"/>
      <c r="F342" s="42"/>
      <c r="G342" s="42"/>
    </row>
    <row r="343">
      <c r="E343" s="42"/>
      <c r="F343" s="42"/>
      <c r="G343" s="42"/>
    </row>
    <row r="344">
      <c r="E344" s="42"/>
      <c r="F344" s="42"/>
      <c r="G344" s="42"/>
    </row>
    <row r="345">
      <c r="E345" s="42"/>
      <c r="F345" s="42"/>
      <c r="G345" s="42"/>
    </row>
    <row r="346">
      <c r="E346" s="42"/>
      <c r="F346" s="42"/>
      <c r="G346" s="42"/>
    </row>
    <row r="347">
      <c r="E347" s="42"/>
      <c r="F347" s="42"/>
      <c r="G347" s="42"/>
    </row>
    <row r="348">
      <c r="E348" s="42"/>
      <c r="F348" s="42"/>
      <c r="G348" s="42"/>
    </row>
    <row r="349">
      <c r="E349" s="42"/>
      <c r="F349" s="42"/>
      <c r="G349" s="42"/>
    </row>
    <row r="350">
      <c r="E350" s="42"/>
      <c r="F350" s="42"/>
      <c r="G350" s="42"/>
    </row>
    <row r="351">
      <c r="E351" s="42"/>
      <c r="F351" s="42"/>
      <c r="G351" s="42"/>
    </row>
    <row r="352">
      <c r="E352" s="42"/>
      <c r="F352" s="42"/>
      <c r="G352" s="42"/>
    </row>
    <row r="353">
      <c r="E353" s="42"/>
      <c r="F353" s="42"/>
      <c r="G353" s="42"/>
    </row>
    <row r="354">
      <c r="E354" s="42"/>
      <c r="F354" s="42"/>
      <c r="G354" s="42"/>
    </row>
    <row r="355">
      <c r="E355" s="42"/>
      <c r="F355" s="42"/>
      <c r="G355" s="42"/>
    </row>
    <row r="356">
      <c r="E356" s="42"/>
      <c r="F356" s="42"/>
      <c r="G356" s="42"/>
    </row>
    <row r="357">
      <c r="E357" s="42"/>
      <c r="F357" s="42"/>
      <c r="G357" s="42"/>
    </row>
    <row r="358">
      <c r="E358" s="42"/>
      <c r="F358" s="42"/>
      <c r="G358" s="42"/>
    </row>
    <row r="359">
      <c r="E359" s="42"/>
      <c r="F359" s="42"/>
      <c r="G359" s="42"/>
    </row>
    <row r="360">
      <c r="E360" s="42"/>
      <c r="F360" s="42"/>
      <c r="G360" s="42"/>
    </row>
    <row r="361">
      <c r="E361" s="42"/>
      <c r="F361" s="42"/>
      <c r="G361" s="42"/>
    </row>
    <row r="362">
      <c r="E362" s="42"/>
      <c r="F362" s="42"/>
      <c r="G362" s="42"/>
    </row>
    <row r="363">
      <c r="E363" s="42"/>
      <c r="F363" s="42"/>
      <c r="G363" s="42"/>
    </row>
    <row r="364">
      <c r="E364" s="42"/>
      <c r="F364" s="42"/>
      <c r="G364" s="42"/>
    </row>
    <row r="365">
      <c r="E365" s="42"/>
      <c r="F365" s="42"/>
      <c r="G365" s="42"/>
    </row>
    <row r="366">
      <c r="E366" s="42"/>
      <c r="F366" s="42"/>
      <c r="G366" s="42"/>
    </row>
    <row r="367">
      <c r="E367" s="42"/>
      <c r="F367" s="42"/>
      <c r="G367" s="42"/>
    </row>
    <row r="368">
      <c r="E368" s="42"/>
      <c r="F368" s="42"/>
      <c r="G368" s="42"/>
    </row>
    <row r="369">
      <c r="E369" s="42"/>
      <c r="F369" s="42"/>
      <c r="G369" s="42"/>
    </row>
    <row r="370">
      <c r="E370" s="42"/>
      <c r="F370" s="42"/>
      <c r="G370" s="42"/>
    </row>
    <row r="371">
      <c r="E371" s="42"/>
      <c r="F371" s="42"/>
      <c r="G371" s="42"/>
    </row>
    <row r="372">
      <c r="E372" s="42"/>
      <c r="F372" s="42"/>
      <c r="G372" s="42"/>
    </row>
    <row r="373">
      <c r="E373" s="42"/>
      <c r="F373" s="42"/>
      <c r="G373" s="42"/>
    </row>
    <row r="374">
      <c r="E374" s="42"/>
      <c r="F374" s="42"/>
      <c r="G374" s="42"/>
    </row>
    <row r="375">
      <c r="E375" s="42"/>
      <c r="F375" s="42"/>
      <c r="G375" s="42"/>
    </row>
    <row r="376">
      <c r="E376" s="42"/>
      <c r="F376" s="42"/>
      <c r="G376" s="42"/>
    </row>
    <row r="377">
      <c r="E377" s="42"/>
      <c r="F377" s="42"/>
      <c r="G377" s="42"/>
    </row>
    <row r="378">
      <c r="E378" s="42"/>
      <c r="F378" s="42"/>
      <c r="G378" s="42"/>
    </row>
    <row r="379">
      <c r="E379" s="42"/>
      <c r="F379" s="42"/>
      <c r="G379" s="42"/>
    </row>
    <row r="380">
      <c r="E380" s="42"/>
      <c r="F380" s="42"/>
      <c r="G380" s="42"/>
    </row>
    <row r="381">
      <c r="E381" s="42"/>
      <c r="F381" s="42"/>
      <c r="G381" s="42"/>
    </row>
    <row r="382">
      <c r="E382" s="42"/>
      <c r="F382" s="42"/>
      <c r="G382" s="42"/>
    </row>
    <row r="383">
      <c r="E383" s="42"/>
      <c r="F383" s="42"/>
      <c r="G383" s="42"/>
    </row>
    <row r="384">
      <c r="E384" s="42"/>
      <c r="F384" s="42"/>
      <c r="G384" s="42"/>
    </row>
    <row r="385">
      <c r="E385" s="42"/>
      <c r="F385" s="42"/>
      <c r="G385" s="42"/>
    </row>
    <row r="386">
      <c r="E386" s="42"/>
      <c r="F386" s="42"/>
      <c r="G386" s="42"/>
    </row>
    <row r="387">
      <c r="E387" s="42"/>
      <c r="F387" s="42"/>
      <c r="G387" s="42"/>
    </row>
    <row r="388">
      <c r="E388" s="42"/>
      <c r="F388" s="42"/>
      <c r="G388" s="42"/>
    </row>
    <row r="389">
      <c r="E389" s="42"/>
      <c r="F389" s="42"/>
      <c r="G389" s="42"/>
    </row>
    <row r="390">
      <c r="E390" s="42"/>
      <c r="F390" s="42"/>
      <c r="G390" s="42"/>
    </row>
    <row r="391">
      <c r="E391" s="42"/>
      <c r="F391" s="42"/>
      <c r="G391" s="42"/>
    </row>
    <row r="392">
      <c r="E392" s="42"/>
      <c r="F392" s="42"/>
      <c r="G392" s="42"/>
    </row>
    <row r="393">
      <c r="E393" s="42"/>
      <c r="F393" s="42"/>
      <c r="G393" s="42"/>
    </row>
    <row r="394">
      <c r="E394" s="42"/>
      <c r="F394" s="42"/>
      <c r="G394" s="42"/>
    </row>
    <row r="395">
      <c r="E395" s="42"/>
      <c r="F395" s="42"/>
      <c r="G395" s="42"/>
    </row>
    <row r="396">
      <c r="E396" s="42"/>
      <c r="F396" s="42"/>
      <c r="G396" s="42"/>
    </row>
    <row r="397">
      <c r="E397" s="42"/>
      <c r="F397" s="42"/>
      <c r="G397" s="42"/>
    </row>
    <row r="398">
      <c r="E398" s="42"/>
      <c r="F398" s="42"/>
      <c r="G398" s="42"/>
    </row>
    <row r="399">
      <c r="E399" s="42"/>
      <c r="F399" s="42"/>
      <c r="G399" s="42"/>
    </row>
    <row r="400">
      <c r="E400" s="42"/>
      <c r="F400" s="42"/>
      <c r="G400" s="42"/>
    </row>
    <row r="401">
      <c r="E401" s="42"/>
      <c r="F401" s="42"/>
      <c r="G401" s="42"/>
    </row>
    <row r="402">
      <c r="E402" s="42"/>
      <c r="F402" s="42"/>
      <c r="G402" s="42"/>
    </row>
    <row r="403">
      <c r="E403" s="42"/>
      <c r="F403" s="42"/>
      <c r="G403" s="42"/>
    </row>
    <row r="404">
      <c r="E404" s="42"/>
      <c r="F404" s="42"/>
      <c r="G404" s="42"/>
    </row>
    <row r="405">
      <c r="E405" s="42"/>
      <c r="F405" s="42"/>
      <c r="G405" s="42"/>
    </row>
    <row r="406">
      <c r="E406" s="42"/>
      <c r="F406" s="42"/>
      <c r="G406" s="42"/>
    </row>
    <row r="407">
      <c r="E407" s="42"/>
      <c r="F407" s="42"/>
      <c r="G407" s="42"/>
    </row>
    <row r="408">
      <c r="E408" s="42"/>
      <c r="F408" s="42"/>
      <c r="G408" s="42"/>
    </row>
    <row r="409">
      <c r="E409" s="42"/>
      <c r="F409" s="42"/>
      <c r="G409" s="42"/>
    </row>
    <row r="410">
      <c r="E410" s="42"/>
      <c r="F410" s="42"/>
      <c r="G410" s="42"/>
    </row>
    <row r="411">
      <c r="E411" s="42"/>
      <c r="F411" s="42"/>
      <c r="G411" s="42"/>
    </row>
    <row r="412">
      <c r="E412" s="42"/>
      <c r="F412" s="42"/>
      <c r="G412" s="42"/>
    </row>
    <row r="413">
      <c r="E413" s="42"/>
      <c r="F413" s="42"/>
      <c r="G413" s="42"/>
    </row>
    <row r="414">
      <c r="E414" s="42"/>
      <c r="F414" s="42"/>
      <c r="G414" s="42"/>
    </row>
    <row r="415">
      <c r="E415" s="42"/>
      <c r="F415" s="42"/>
      <c r="G415" s="42"/>
    </row>
    <row r="416">
      <c r="E416" s="42"/>
      <c r="F416" s="42"/>
      <c r="G416" s="42"/>
    </row>
    <row r="417">
      <c r="E417" s="42"/>
      <c r="F417" s="42"/>
      <c r="G417" s="42"/>
    </row>
    <row r="418">
      <c r="E418" s="42"/>
      <c r="F418" s="42"/>
      <c r="G418" s="42"/>
    </row>
    <row r="419">
      <c r="E419" s="42"/>
      <c r="F419" s="42"/>
      <c r="G419" s="42"/>
    </row>
    <row r="420">
      <c r="E420" s="42"/>
      <c r="F420" s="42"/>
      <c r="G420" s="42"/>
    </row>
    <row r="421">
      <c r="E421" s="42"/>
      <c r="F421" s="42"/>
      <c r="G421" s="42"/>
    </row>
    <row r="422">
      <c r="E422" s="42"/>
      <c r="F422" s="42"/>
      <c r="G422" s="42"/>
    </row>
    <row r="423">
      <c r="E423" s="42"/>
      <c r="F423" s="42"/>
      <c r="G423" s="42"/>
    </row>
    <row r="424">
      <c r="E424" s="42"/>
      <c r="F424" s="42"/>
      <c r="G424" s="42"/>
    </row>
    <row r="425">
      <c r="E425" s="42"/>
      <c r="F425" s="42"/>
      <c r="G425" s="42"/>
    </row>
    <row r="426">
      <c r="E426" s="42"/>
      <c r="F426" s="42"/>
      <c r="G426" s="42"/>
    </row>
    <row r="427">
      <c r="E427" s="42"/>
      <c r="F427" s="42"/>
      <c r="G427" s="42"/>
    </row>
    <row r="428">
      <c r="E428" s="42"/>
      <c r="F428" s="42"/>
      <c r="G428" s="42"/>
    </row>
    <row r="429">
      <c r="E429" s="42"/>
      <c r="F429" s="42"/>
      <c r="G429" s="42"/>
    </row>
    <row r="430">
      <c r="E430" s="42"/>
      <c r="F430" s="42"/>
      <c r="G430" s="42"/>
    </row>
    <row r="431">
      <c r="E431" s="42"/>
      <c r="F431" s="42"/>
      <c r="G431" s="42"/>
    </row>
    <row r="432">
      <c r="E432" s="42"/>
      <c r="F432" s="42"/>
      <c r="G432" s="42"/>
    </row>
    <row r="433">
      <c r="E433" s="42"/>
      <c r="F433" s="42"/>
      <c r="G433" s="42"/>
    </row>
    <row r="434">
      <c r="E434" s="42"/>
      <c r="F434" s="42"/>
      <c r="G434" s="42"/>
    </row>
    <row r="435">
      <c r="E435" s="42"/>
      <c r="F435" s="42"/>
      <c r="G435" s="42"/>
    </row>
    <row r="436">
      <c r="E436" s="42"/>
      <c r="F436" s="42"/>
      <c r="G436" s="42"/>
    </row>
    <row r="437">
      <c r="E437" s="42"/>
      <c r="F437" s="42"/>
      <c r="G437" s="42"/>
    </row>
    <row r="438">
      <c r="E438" s="42"/>
      <c r="F438" s="42"/>
      <c r="G438" s="42"/>
    </row>
    <row r="439">
      <c r="E439" s="42"/>
      <c r="F439" s="42"/>
      <c r="G439" s="42"/>
    </row>
    <row r="440">
      <c r="E440" s="42"/>
      <c r="F440" s="42"/>
      <c r="G440" s="42"/>
    </row>
    <row r="441">
      <c r="E441" s="42"/>
      <c r="F441" s="42"/>
      <c r="G441" s="42"/>
    </row>
    <row r="442">
      <c r="E442" s="42"/>
      <c r="F442" s="42"/>
      <c r="G442" s="42"/>
    </row>
    <row r="443">
      <c r="E443" s="42"/>
      <c r="F443" s="42"/>
      <c r="G443" s="42"/>
    </row>
    <row r="444">
      <c r="E444" s="42"/>
      <c r="F444" s="42"/>
      <c r="G444" s="42"/>
    </row>
    <row r="445">
      <c r="E445" s="42"/>
      <c r="F445" s="42"/>
      <c r="G445" s="42"/>
    </row>
    <row r="446">
      <c r="E446" s="42"/>
      <c r="F446" s="42"/>
      <c r="G446" s="42"/>
    </row>
    <row r="447">
      <c r="E447" s="42"/>
      <c r="F447" s="42"/>
      <c r="G447" s="42"/>
    </row>
    <row r="448">
      <c r="E448" s="42"/>
      <c r="F448" s="42"/>
      <c r="G448" s="42"/>
    </row>
    <row r="449">
      <c r="E449" s="42"/>
      <c r="F449" s="42"/>
      <c r="G449" s="42"/>
    </row>
    <row r="450">
      <c r="E450" s="42"/>
      <c r="F450" s="42"/>
      <c r="G450" s="42"/>
    </row>
    <row r="451">
      <c r="E451" s="42"/>
      <c r="F451" s="42"/>
      <c r="G451" s="42"/>
    </row>
    <row r="452">
      <c r="E452" s="42"/>
      <c r="F452" s="42"/>
      <c r="G452" s="42"/>
    </row>
    <row r="453">
      <c r="E453" s="42"/>
      <c r="F453" s="42"/>
      <c r="G453" s="42"/>
    </row>
    <row r="454">
      <c r="E454" s="42"/>
      <c r="F454" s="42"/>
      <c r="G454" s="42"/>
    </row>
    <row r="455">
      <c r="E455" s="42"/>
      <c r="F455" s="42"/>
      <c r="G455" s="42"/>
    </row>
    <row r="456">
      <c r="E456" s="42"/>
      <c r="F456" s="42"/>
      <c r="G456" s="42"/>
    </row>
    <row r="457">
      <c r="E457" s="42"/>
      <c r="F457" s="42"/>
      <c r="G457" s="42"/>
    </row>
    <row r="458">
      <c r="E458" s="42"/>
      <c r="F458" s="42"/>
      <c r="G458" s="42"/>
    </row>
    <row r="459">
      <c r="E459" s="42"/>
      <c r="F459" s="42"/>
      <c r="G459" s="42"/>
    </row>
    <row r="460">
      <c r="E460" s="42"/>
      <c r="F460" s="42"/>
      <c r="G460" s="42"/>
    </row>
    <row r="461">
      <c r="E461" s="42"/>
      <c r="F461" s="42"/>
      <c r="G461" s="42"/>
    </row>
    <row r="462">
      <c r="E462" s="42"/>
      <c r="F462" s="42"/>
      <c r="G462" s="42"/>
    </row>
    <row r="463">
      <c r="E463" s="42"/>
      <c r="F463" s="42"/>
      <c r="G463" s="42"/>
    </row>
    <row r="464">
      <c r="E464" s="42"/>
      <c r="F464" s="42"/>
      <c r="G464" s="42"/>
    </row>
    <row r="465">
      <c r="E465" s="42"/>
      <c r="F465" s="42"/>
      <c r="G465" s="42"/>
    </row>
    <row r="466">
      <c r="E466" s="42"/>
      <c r="F466" s="42"/>
      <c r="G466" s="42"/>
    </row>
    <row r="467">
      <c r="E467" s="42"/>
      <c r="F467" s="42"/>
      <c r="G467" s="42"/>
    </row>
    <row r="468">
      <c r="E468" s="42"/>
      <c r="F468" s="42"/>
      <c r="G468" s="42"/>
    </row>
    <row r="469">
      <c r="E469" s="42"/>
      <c r="F469" s="42"/>
      <c r="G469" s="42"/>
    </row>
    <row r="470">
      <c r="E470" s="42"/>
      <c r="F470" s="42"/>
      <c r="G470" s="42"/>
    </row>
    <row r="471">
      <c r="E471" s="42"/>
      <c r="F471" s="42"/>
      <c r="G471" s="42"/>
    </row>
    <row r="472">
      <c r="E472" s="42"/>
      <c r="F472" s="42"/>
      <c r="G472" s="42"/>
    </row>
    <row r="473">
      <c r="E473" s="42"/>
      <c r="F473" s="42"/>
      <c r="G473" s="42"/>
    </row>
    <row r="474">
      <c r="E474" s="42"/>
      <c r="F474" s="42"/>
      <c r="G474" s="42"/>
    </row>
    <row r="475">
      <c r="E475" s="42"/>
      <c r="F475" s="42"/>
      <c r="G475" s="42"/>
    </row>
    <row r="476">
      <c r="E476" s="42"/>
      <c r="F476" s="42"/>
      <c r="G476" s="42"/>
    </row>
    <row r="477">
      <c r="E477" s="42"/>
      <c r="F477" s="42"/>
      <c r="G477" s="42"/>
    </row>
    <row r="478">
      <c r="E478" s="42"/>
      <c r="F478" s="42"/>
      <c r="G478" s="42"/>
    </row>
    <row r="479">
      <c r="E479" s="42"/>
      <c r="F479" s="42"/>
      <c r="G479" s="42"/>
    </row>
    <row r="480">
      <c r="E480" s="42"/>
      <c r="F480" s="42"/>
      <c r="G480" s="42"/>
    </row>
    <row r="481">
      <c r="E481" s="42"/>
      <c r="F481" s="42"/>
      <c r="G481" s="42"/>
    </row>
    <row r="482">
      <c r="E482" s="42"/>
      <c r="F482" s="42"/>
      <c r="G482" s="42"/>
    </row>
    <row r="483">
      <c r="E483" s="42"/>
      <c r="F483" s="42"/>
      <c r="G483" s="42"/>
    </row>
    <row r="484">
      <c r="E484" s="42"/>
      <c r="F484" s="42"/>
      <c r="G484" s="42"/>
    </row>
    <row r="485">
      <c r="E485" s="42"/>
      <c r="F485" s="42"/>
      <c r="G485" s="42"/>
    </row>
    <row r="486">
      <c r="E486" s="42"/>
      <c r="F486" s="42"/>
      <c r="G486" s="42"/>
    </row>
    <row r="487">
      <c r="E487" s="42"/>
      <c r="F487" s="42"/>
      <c r="G487" s="42"/>
    </row>
    <row r="488">
      <c r="E488" s="42"/>
      <c r="F488" s="42"/>
      <c r="G488" s="42"/>
    </row>
    <row r="489">
      <c r="E489" s="42"/>
      <c r="F489" s="42"/>
      <c r="G489" s="42"/>
    </row>
    <row r="490">
      <c r="E490" s="42"/>
      <c r="F490" s="42"/>
      <c r="G490" s="42"/>
    </row>
    <row r="491">
      <c r="E491" s="42"/>
      <c r="F491" s="42"/>
      <c r="G491" s="42"/>
    </row>
    <row r="492">
      <c r="E492" s="42"/>
      <c r="F492" s="42"/>
      <c r="G492" s="42"/>
    </row>
    <row r="493">
      <c r="E493" s="42"/>
      <c r="F493" s="42"/>
      <c r="G493" s="42"/>
    </row>
    <row r="494">
      <c r="E494" s="42"/>
      <c r="F494" s="42"/>
      <c r="G494" s="42"/>
    </row>
    <row r="495">
      <c r="E495" s="42"/>
      <c r="F495" s="42"/>
      <c r="G495" s="42"/>
    </row>
    <row r="496">
      <c r="E496" s="42"/>
      <c r="F496" s="42"/>
      <c r="G496" s="42"/>
    </row>
    <row r="497">
      <c r="E497" s="42"/>
      <c r="F497" s="42"/>
      <c r="G497" s="42"/>
    </row>
    <row r="498">
      <c r="E498" s="42"/>
      <c r="F498" s="42"/>
      <c r="G498" s="42"/>
    </row>
    <row r="499">
      <c r="E499" s="42"/>
      <c r="F499" s="42"/>
      <c r="G499" s="42"/>
    </row>
    <row r="500">
      <c r="E500" s="42"/>
      <c r="F500" s="42"/>
      <c r="G500" s="42"/>
    </row>
    <row r="501">
      <c r="E501" s="42"/>
      <c r="F501" s="42"/>
      <c r="G501" s="42"/>
    </row>
    <row r="502">
      <c r="E502" s="42"/>
      <c r="F502" s="42"/>
      <c r="G502" s="42"/>
    </row>
    <row r="503">
      <c r="E503" s="42"/>
      <c r="F503" s="42"/>
      <c r="G503" s="42"/>
    </row>
    <row r="504">
      <c r="E504" s="42"/>
      <c r="F504" s="42"/>
      <c r="G504" s="42"/>
    </row>
    <row r="505">
      <c r="E505" s="42"/>
      <c r="F505" s="42"/>
      <c r="G505" s="42"/>
    </row>
    <row r="506">
      <c r="E506" s="42"/>
      <c r="F506" s="42"/>
      <c r="G506" s="42"/>
    </row>
    <row r="507">
      <c r="E507" s="42"/>
      <c r="F507" s="42"/>
      <c r="G507" s="42"/>
    </row>
    <row r="508">
      <c r="E508" s="42"/>
      <c r="F508" s="42"/>
      <c r="G508" s="42"/>
    </row>
    <row r="509">
      <c r="E509" s="42"/>
      <c r="F509" s="42"/>
      <c r="G509" s="42"/>
    </row>
    <row r="510">
      <c r="E510" s="42"/>
      <c r="F510" s="42"/>
      <c r="G510" s="42"/>
    </row>
    <row r="511">
      <c r="E511" s="42"/>
      <c r="F511" s="42"/>
      <c r="G511" s="42"/>
    </row>
    <row r="512">
      <c r="E512" s="42"/>
      <c r="F512" s="42"/>
      <c r="G512" s="42"/>
    </row>
    <row r="513">
      <c r="E513" s="42"/>
      <c r="F513" s="42"/>
      <c r="G513" s="42"/>
    </row>
    <row r="514">
      <c r="E514" s="42"/>
      <c r="F514" s="42"/>
      <c r="G514" s="42"/>
    </row>
    <row r="515">
      <c r="E515" s="42"/>
      <c r="F515" s="42"/>
      <c r="G515" s="42"/>
    </row>
    <row r="516">
      <c r="E516" s="42"/>
      <c r="F516" s="42"/>
      <c r="G516" s="42"/>
    </row>
    <row r="517">
      <c r="E517" s="42"/>
      <c r="F517" s="42"/>
      <c r="G517" s="42"/>
    </row>
    <row r="518">
      <c r="E518" s="42"/>
      <c r="F518" s="42"/>
      <c r="G518" s="42"/>
    </row>
    <row r="519">
      <c r="E519" s="42"/>
      <c r="F519" s="42"/>
      <c r="G519" s="42"/>
    </row>
    <row r="520">
      <c r="E520" s="42"/>
      <c r="F520" s="42"/>
      <c r="G520" s="42"/>
    </row>
    <row r="521">
      <c r="E521" s="42"/>
      <c r="F521" s="42"/>
      <c r="G521" s="42"/>
    </row>
    <row r="522">
      <c r="E522" s="42"/>
      <c r="F522" s="42"/>
      <c r="G522" s="42"/>
    </row>
    <row r="523">
      <c r="E523" s="42"/>
      <c r="F523" s="42"/>
      <c r="G523" s="42"/>
    </row>
    <row r="524">
      <c r="E524" s="42"/>
      <c r="F524" s="42"/>
      <c r="G524" s="42"/>
    </row>
    <row r="525">
      <c r="E525" s="42"/>
      <c r="F525" s="42"/>
      <c r="G525" s="42"/>
    </row>
    <row r="526">
      <c r="E526" s="42"/>
      <c r="F526" s="42"/>
      <c r="G526" s="42"/>
    </row>
    <row r="527">
      <c r="E527" s="42"/>
      <c r="F527" s="42"/>
      <c r="G527" s="42"/>
    </row>
    <row r="528">
      <c r="E528" s="42"/>
      <c r="F528" s="42"/>
      <c r="G528" s="42"/>
    </row>
    <row r="529">
      <c r="E529" s="42"/>
      <c r="F529" s="42"/>
      <c r="G529" s="42"/>
    </row>
    <row r="530">
      <c r="E530" s="42"/>
      <c r="F530" s="42"/>
      <c r="G530" s="42"/>
    </row>
    <row r="531">
      <c r="E531" s="42"/>
      <c r="F531" s="42"/>
      <c r="G531" s="42"/>
    </row>
    <row r="532">
      <c r="E532" s="42"/>
      <c r="F532" s="42"/>
      <c r="G532" s="42"/>
    </row>
    <row r="533">
      <c r="E533" s="42"/>
      <c r="F533" s="42"/>
      <c r="G533" s="42"/>
    </row>
    <row r="534">
      <c r="E534" s="42"/>
      <c r="F534" s="42"/>
      <c r="G534" s="42"/>
    </row>
    <row r="535">
      <c r="E535" s="42"/>
      <c r="F535" s="42"/>
      <c r="G535" s="42"/>
    </row>
    <row r="536">
      <c r="E536" s="42"/>
      <c r="F536" s="42"/>
      <c r="G536" s="42"/>
    </row>
    <row r="537">
      <c r="E537" s="42"/>
      <c r="F537" s="42"/>
      <c r="G537" s="42"/>
    </row>
    <row r="538">
      <c r="E538" s="42"/>
      <c r="F538" s="42"/>
      <c r="G538" s="42"/>
    </row>
    <row r="539">
      <c r="E539" s="42"/>
      <c r="F539" s="42"/>
      <c r="G539" s="42"/>
    </row>
    <row r="540">
      <c r="E540" s="42"/>
      <c r="F540" s="42"/>
      <c r="G540" s="42"/>
    </row>
    <row r="541">
      <c r="E541" s="42"/>
      <c r="F541" s="42"/>
      <c r="G541" s="42"/>
    </row>
    <row r="542">
      <c r="E542" s="42"/>
      <c r="F542" s="42"/>
      <c r="G542" s="42"/>
    </row>
    <row r="543">
      <c r="E543" s="42"/>
      <c r="F543" s="42"/>
      <c r="G543" s="42"/>
    </row>
    <row r="544">
      <c r="E544" s="42"/>
      <c r="F544" s="42"/>
      <c r="G544" s="42"/>
    </row>
    <row r="545">
      <c r="E545" s="42"/>
      <c r="F545" s="42"/>
      <c r="G545" s="42"/>
    </row>
    <row r="546">
      <c r="E546" s="42"/>
      <c r="F546" s="42"/>
      <c r="G546" s="42"/>
    </row>
    <row r="547">
      <c r="E547" s="42"/>
      <c r="F547" s="42"/>
      <c r="G547" s="42"/>
    </row>
    <row r="548">
      <c r="E548" s="42"/>
      <c r="F548" s="42"/>
      <c r="G548" s="42"/>
    </row>
    <row r="549">
      <c r="E549" s="42"/>
      <c r="F549" s="42"/>
      <c r="G549" s="42"/>
    </row>
    <row r="550">
      <c r="E550" s="42"/>
      <c r="F550" s="42"/>
      <c r="G550" s="42"/>
    </row>
    <row r="551">
      <c r="E551" s="42"/>
      <c r="F551" s="42"/>
      <c r="G551" s="42"/>
    </row>
    <row r="552">
      <c r="E552" s="42"/>
      <c r="F552" s="42"/>
      <c r="G552" s="42"/>
    </row>
    <row r="553">
      <c r="E553" s="42"/>
      <c r="F553" s="42"/>
      <c r="G553" s="42"/>
    </row>
    <row r="554">
      <c r="E554" s="42"/>
      <c r="F554" s="42"/>
      <c r="G554" s="42"/>
    </row>
    <row r="555">
      <c r="E555" s="42"/>
      <c r="F555" s="42"/>
      <c r="G555" s="42"/>
    </row>
    <row r="556">
      <c r="E556" s="42"/>
      <c r="F556" s="42"/>
      <c r="G556" s="42"/>
    </row>
    <row r="557">
      <c r="E557" s="42"/>
      <c r="F557" s="42"/>
      <c r="G557" s="42"/>
    </row>
    <row r="558">
      <c r="E558" s="42"/>
      <c r="F558" s="42"/>
      <c r="G558" s="42"/>
    </row>
    <row r="559">
      <c r="E559" s="42"/>
      <c r="F559" s="42"/>
      <c r="G559" s="42"/>
    </row>
    <row r="560">
      <c r="E560" s="42"/>
      <c r="F560" s="42"/>
      <c r="G560" s="42"/>
    </row>
    <row r="561">
      <c r="E561" s="42"/>
      <c r="F561" s="42"/>
      <c r="G561" s="42"/>
    </row>
    <row r="562">
      <c r="E562" s="42"/>
      <c r="F562" s="42"/>
      <c r="G562" s="42"/>
    </row>
    <row r="563">
      <c r="E563" s="42"/>
      <c r="F563" s="42"/>
      <c r="G563" s="42"/>
    </row>
    <row r="564">
      <c r="E564" s="42"/>
      <c r="F564" s="42"/>
      <c r="G564" s="42"/>
    </row>
    <row r="565">
      <c r="E565" s="42"/>
      <c r="F565" s="42"/>
      <c r="G565" s="42"/>
    </row>
    <row r="566">
      <c r="E566" s="42"/>
      <c r="F566" s="42"/>
      <c r="G566" s="42"/>
    </row>
    <row r="567">
      <c r="E567" s="42"/>
      <c r="F567" s="42"/>
      <c r="G567" s="42"/>
    </row>
    <row r="568">
      <c r="E568" s="42"/>
      <c r="F568" s="42"/>
      <c r="G568" s="42"/>
    </row>
    <row r="569">
      <c r="E569" s="42"/>
      <c r="F569" s="42"/>
      <c r="G569" s="42"/>
    </row>
    <row r="570">
      <c r="E570" s="42"/>
      <c r="F570" s="42"/>
      <c r="G570" s="42"/>
    </row>
    <row r="571">
      <c r="E571" s="42"/>
      <c r="F571" s="42"/>
      <c r="G571" s="42"/>
    </row>
    <row r="572">
      <c r="E572" s="42"/>
      <c r="F572" s="42"/>
      <c r="G572" s="42"/>
    </row>
    <row r="573">
      <c r="E573" s="42"/>
      <c r="F573" s="42"/>
      <c r="G573" s="42"/>
    </row>
    <row r="574">
      <c r="E574" s="42"/>
      <c r="F574" s="42"/>
      <c r="G574" s="42"/>
    </row>
    <row r="575">
      <c r="E575" s="42"/>
      <c r="F575" s="42"/>
      <c r="G575" s="42"/>
    </row>
    <row r="576">
      <c r="E576" s="42"/>
      <c r="F576" s="42"/>
      <c r="G576" s="42"/>
    </row>
    <row r="577">
      <c r="E577" s="42"/>
      <c r="F577" s="42"/>
      <c r="G577" s="42"/>
    </row>
    <row r="578">
      <c r="E578" s="42"/>
      <c r="F578" s="42"/>
      <c r="G578" s="42"/>
    </row>
    <row r="579">
      <c r="E579" s="42"/>
      <c r="F579" s="42"/>
      <c r="G579" s="42"/>
    </row>
    <row r="580">
      <c r="E580" s="42"/>
      <c r="F580" s="42"/>
      <c r="G580" s="42"/>
    </row>
    <row r="581">
      <c r="E581" s="42"/>
      <c r="F581" s="42"/>
      <c r="G581" s="42"/>
    </row>
    <row r="582">
      <c r="E582" s="42"/>
      <c r="F582" s="42"/>
      <c r="G582" s="42"/>
    </row>
    <row r="583">
      <c r="E583" s="42"/>
      <c r="F583" s="42"/>
      <c r="G583" s="42"/>
    </row>
    <row r="584">
      <c r="E584" s="42"/>
      <c r="F584" s="42"/>
      <c r="G584" s="42"/>
    </row>
    <row r="585">
      <c r="E585" s="42"/>
      <c r="F585" s="42"/>
      <c r="G585" s="42"/>
    </row>
    <row r="586">
      <c r="E586" s="42"/>
      <c r="F586" s="42"/>
      <c r="G586" s="42"/>
    </row>
    <row r="587">
      <c r="E587" s="42"/>
      <c r="F587" s="42"/>
      <c r="G587" s="42"/>
    </row>
    <row r="588">
      <c r="E588" s="42"/>
      <c r="F588" s="42"/>
      <c r="G588" s="42"/>
    </row>
    <row r="589">
      <c r="E589" s="42"/>
      <c r="F589" s="42"/>
      <c r="G589" s="42"/>
    </row>
    <row r="590">
      <c r="E590" s="42"/>
      <c r="F590" s="42"/>
      <c r="G590" s="42"/>
    </row>
    <row r="591">
      <c r="E591" s="42"/>
      <c r="F591" s="42"/>
      <c r="G591" s="42"/>
    </row>
    <row r="592">
      <c r="E592" s="42"/>
      <c r="F592" s="42"/>
      <c r="G592" s="42"/>
    </row>
    <row r="593">
      <c r="E593" s="42"/>
      <c r="F593" s="42"/>
      <c r="G593" s="42"/>
    </row>
    <row r="594">
      <c r="E594" s="42"/>
      <c r="F594" s="42"/>
      <c r="G594" s="42"/>
    </row>
    <row r="595">
      <c r="E595" s="42"/>
      <c r="F595" s="42"/>
      <c r="G595" s="42"/>
    </row>
    <row r="596">
      <c r="E596" s="42"/>
      <c r="F596" s="42"/>
      <c r="G596" s="42"/>
    </row>
    <row r="597">
      <c r="E597" s="42"/>
      <c r="F597" s="42"/>
      <c r="G597" s="42"/>
    </row>
    <row r="598">
      <c r="E598" s="42"/>
      <c r="F598" s="42"/>
      <c r="G598" s="42"/>
    </row>
    <row r="599">
      <c r="E599" s="42"/>
      <c r="F599" s="42"/>
      <c r="G599" s="42"/>
    </row>
    <row r="600">
      <c r="E600" s="42"/>
      <c r="F600" s="42"/>
      <c r="G600" s="42"/>
    </row>
    <row r="601">
      <c r="E601" s="42"/>
      <c r="F601" s="42"/>
      <c r="G601" s="42"/>
    </row>
    <row r="602">
      <c r="E602" s="42"/>
      <c r="F602" s="42"/>
      <c r="G602" s="42"/>
    </row>
    <row r="603">
      <c r="E603" s="42"/>
      <c r="F603" s="42"/>
      <c r="G603" s="42"/>
    </row>
    <row r="604">
      <c r="E604" s="42"/>
      <c r="F604" s="42"/>
      <c r="G604" s="42"/>
    </row>
    <row r="605">
      <c r="E605" s="42"/>
      <c r="F605" s="42"/>
      <c r="G605" s="42"/>
    </row>
    <row r="606">
      <c r="E606" s="42"/>
      <c r="F606" s="42"/>
      <c r="G606" s="42"/>
    </row>
    <row r="607">
      <c r="E607" s="42"/>
      <c r="F607" s="42"/>
      <c r="G607" s="42"/>
    </row>
    <row r="608">
      <c r="E608" s="42"/>
      <c r="F608" s="42"/>
      <c r="G608" s="42"/>
    </row>
    <row r="609">
      <c r="E609" s="42"/>
      <c r="F609" s="42"/>
      <c r="G609" s="42"/>
    </row>
    <row r="610">
      <c r="E610" s="42"/>
      <c r="F610" s="42"/>
      <c r="G610" s="42"/>
    </row>
    <row r="611">
      <c r="E611" s="42"/>
      <c r="F611" s="42"/>
      <c r="G611" s="42"/>
    </row>
    <row r="612">
      <c r="E612" s="42"/>
      <c r="F612" s="42"/>
      <c r="G612" s="42"/>
    </row>
    <row r="613">
      <c r="E613" s="42"/>
      <c r="F613" s="42"/>
      <c r="G613" s="42"/>
    </row>
    <row r="614">
      <c r="E614" s="42"/>
      <c r="F614" s="42"/>
      <c r="G614" s="42"/>
    </row>
    <row r="615">
      <c r="E615" s="42"/>
      <c r="F615" s="42"/>
      <c r="G615" s="42"/>
    </row>
    <row r="616">
      <c r="E616" s="42"/>
      <c r="F616" s="42"/>
      <c r="G616" s="42"/>
    </row>
    <row r="617">
      <c r="E617" s="42"/>
      <c r="F617" s="42"/>
      <c r="G617" s="42"/>
    </row>
    <row r="618">
      <c r="E618" s="42"/>
      <c r="F618" s="42"/>
      <c r="G618" s="42"/>
    </row>
    <row r="619">
      <c r="E619" s="42"/>
      <c r="F619" s="42"/>
      <c r="G619" s="42"/>
    </row>
    <row r="620">
      <c r="E620" s="42"/>
      <c r="F620" s="42"/>
      <c r="G620" s="42"/>
    </row>
    <row r="621">
      <c r="E621" s="42"/>
      <c r="F621" s="42"/>
      <c r="G621" s="42"/>
    </row>
    <row r="622">
      <c r="E622" s="42"/>
      <c r="F622" s="42"/>
      <c r="G622" s="42"/>
    </row>
    <row r="623">
      <c r="E623" s="42"/>
      <c r="F623" s="42"/>
      <c r="G623" s="42"/>
    </row>
    <row r="624">
      <c r="E624" s="42"/>
      <c r="F624" s="42"/>
      <c r="G624" s="42"/>
    </row>
    <row r="625">
      <c r="E625" s="42"/>
      <c r="F625" s="42"/>
      <c r="G625" s="42"/>
    </row>
    <row r="626">
      <c r="E626" s="42"/>
      <c r="F626" s="42"/>
      <c r="G626" s="42"/>
    </row>
    <row r="627">
      <c r="E627" s="42"/>
      <c r="F627" s="42"/>
      <c r="G627" s="42"/>
    </row>
    <row r="628">
      <c r="E628" s="42"/>
      <c r="F628" s="42"/>
      <c r="G628" s="42"/>
    </row>
    <row r="629">
      <c r="E629" s="42"/>
      <c r="F629" s="42"/>
      <c r="G629" s="42"/>
    </row>
    <row r="630">
      <c r="E630" s="42"/>
      <c r="F630" s="42"/>
      <c r="G630" s="42"/>
    </row>
    <row r="631">
      <c r="E631" s="42"/>
      <c r="F631" s="42"/>
      <c r="G631" s="42"/>
    </row>
    <row r="632">
      <c r="E632" s="42"/>
      <c r="F632" s="42"/>
      <c r="G632" s="42"/>
    </row>
    <row r="633">
      <c r="E633" s="42"/>
      <c r="F633" s="42"/>
      <c r="G633" s="42"/>
    </row>
    <row r="634">
      <c r="E634" s="42"/>
      <c r="F634" s="42"/>
      <c r="G634" s="42"/>
    </row>
    <row r="635">
      <c r="E635" s="42"/>
      <c r="F635" s="42"/>
      <c r="G635" s="42"/>
    </row>
    <row r="636">
      <c r="E636" s="42"/>
      <c r="F636" s="42"/>
      <c r="G636" s="42"/>
    </row>
    <row r="637">
      <c r="E637" s="42"/>
      <c r="F637" s="42"/>
      <c r="G637" s="42"/>
    </row>
    <row r="638">
      <c r="E638" s="42"/>
      <c r="F638" s="42"/>
      <c r="G638" s="42"/>
    </row>
    <row r="639">
      <c r="E639" s="42"/>
      <c r="F639" s="42"/>
      <c r="G639" s="42"/>
    </row>
    <row r="640">
      <c r="E640" s="42"/>
      <c r="F640" s="42"/>
      <c r="G640" s="42"/>
    </row>
    <row r="641">
      <c r="E641" s="42"/>
      <c r="F641" s="42"/>
      <c r="G641" s="42"/>
    </row>
    <row r="642">
      <c r="E642" s="42"/>
      <c r="F642" s="42"/>
      <c r="G642" s="42"/>
    </row>
    <row r="643">
      <c r="E643" s="42"/>
      <c r="F643" s="42"/>
      <c r="G643" s="42"/>
    </row>
    <row r="644">
      <c r="E644" s="42"/>
      <c r="F644" s="42"/>
      <c r="G644" s="42"/>
    </row>
    <row r="645">
      <c r="E645" s="42"/>
      <c r="F645" s="42"/>
      <c r="G645" s="42"/>
    </row>
    <row r="646">
      <c r="E646" s="42"/>
      <c r="F646" s="42"/>
      <c r="G646" s="42"/>
    </row>
    <row r="647">
      <c r="E647" s="42"/>
      <c r="F647" s="42"/>
      <c r="G647" s="42"/>
    </row>
    <row r="648">
      <c r="E648" s="42"/>
      <c r="F648" s="42"/>
      <c r="G648" s="42"/>
    </row>
    <row r="649">
      <c r="E649" s="42"/>
      <c r="F649" s="42"/>
      <c r="G649" s="42"/>
    </row>
    <row r="650">
      <c r="E650" s="42"/>
      <c r="F650" s="42"/>
      <c r="G650" s="42"/>
    </row>
    <row r="651">
      <c r="E651" s="42"/>
      <c r="F651" s="42"/>
      <c r="G651" s="42"/>
    </row>
    <row r="652">
      <c r="E652" s="42"/>
      <c r="F652" s="42"/>
      <c r="G652" s="42"/>
    </row>
    <row r="653">
      <c r="E653" s="42"/>
      <c r="F653" s="42"/>
      <c r="G653" s="42"/>
    </row>
    <row r="654">
      <c r="E654" s="42"/>
      <c r="F654" s="42"/>
      <c r="G654" s="42"/>
    </row>
    <row r="655">
      <c r="E655" s="42"/>
      <c r="F655" s="42"/>
      <c r="G655" s="42"/>
    </row>
    <row r="656">
      <c r="E656" s="42"/>
      <c r="F656" s="42"/>
      <c r="G656" s="42"/>
    </row>
    <row r="657">
      <c r="E657" s="42"/>
      <c r="F657" s="42"/>
      <c r="G657" s="42"/>
    </row>
    <row r="658">
      <c r="E658" s="42"/>
      <c r="F658" s="42"/>
      <c r="G658" s="42"/>
    </row>
    <row r="659">
      <c r="E659" s="42"/>
      <c r="F659" s="42"/>
      <c r="G659" s="42"/>
    </row>
    <row r="660">
      <c r="E660" s="42"/>
      <c r="F660" s="42"/>
      <c r="G660" s="42"/>
    </row>
    <row r="661">
      <c r="E661" s="42"/>
      <c r="F661" s="42"/>
      <c r="G661" s="42"/>
    </row>
    <row r="662">
      <c r="E662" s="42"/>
      <c r="F662" s="42"/>
      <c r="G662" s="42"/>
    </row>
    <row r="663">
      <c r="E663" s="42"/>
      <c r="F663" s="42"/>
      <c r="G663" s="42"/>
    </row>
    <row r="664">
      <c r="E664" s="42"/>
      <c r="F664" s="42"/>
      <c r="G664" s="42"/>
    </row>
    <row r="665">
      <c r="E665" s="42"/>
      <c r="F665" s="42"/>
      <c r="G665" s="42"/>
    </row>
    <row r="666">
      <c r="E666" s="42"/>
      <c r="F666" s="42"/>
      <c r="G666" s="42"/>
    </row>
    <row r="667">
      <c r="E667" s="42"/>
      <c r="F667" s="42"/>
      <c r="G667" s="42"/>
    </row>
    <row r="668">
      <c r="E668" s="42"/>
      <c r="F668" s="42"/>
      <c r="G668" s="42"/>
    </row>
    <row r="669">
      <c r="E669" s="42"/>
      <c r="F669" s="42"/>
      <c r="G669" s="42"/>
    </row>
    <row r="670">
      <c r="E670" s="42"/>
      <c r="F670" s="42"/>
      <c r="G670" s="42"/>
    </row>
    <row r="671">
      <c r="E671" s="42"/>
      <c r="F671" s="42"/>
      <c r="G671" s="42"/>
    </row>
    <row r="672">
      <c r="E672" s="42"/>
      <c r="F672" s="42"/>
      <c r="G672" s="42"/>
    </row>
    <row r="673">
      <c r="E673" s="42"/>
      <c r="F673" s="42"/>
      <c r="G673" s="42"/>
    </row>
    <row r="674">
      <c r="E674" s="42"/>
      <c r="F674" s="42"/>
      <c r="G674" s="42"/>
    </row>
    <row r="675">
      <c r="E675" s="42"/>
      <c r="F675" s="42"/>
      <c r="G675" s="42"/>
    </row>
    <row r="676">
      <c r="E676" s="42"/>
      <c r="F676" s="42"/>
      <c r="G676" s="42"/>
    </row>
    <row r="677">
      <c r="E677" s="42"/>
      <c r="F677" s="42"/>
      <c r="G677" s="42"/>
    </row>
    <row r="678">
      <c r="E678" s="42"/>
      <c r="F678" s="42"/>
      <c r="G678" s="42"/>
    </row>
    <row r="679">
      <c r="E679" s="42"/>
      <c r="F679" s="42"/>
      <c r="G679" s="42"/>
    </row>
    <row r="680">
      <c r="E680" s="42"/>
      <c r="F680" s="42"/>
      <c r="G680" s="42"/>
    </row>
    <row r="681">
      <c r="E681" s="42"/>
      <c r="F681" s="42"/>
      <c r="G681" s="42"/>
    </row>
    <row r="682">
      <c r="E682" s="42"/>
      <c r="F682" s="42"/>
      <c r="G682" s="42"/>
    </row>
    <row r="683">
      <c r="E683" s="42"/>
      <c r="F683" s="42"/>
      <c r="G683" s="42"/>
    </row>
    <row r="684">
      <c r="E684" s="42"/>
      <c r="F684" s="42"/>
      <c r="G684" s="42"/>
    </row>
    <row r="685">
      <c r="E685" s="42"/>
      <c r="F685" s="42"/>
      <c r="G685" s="42"/>
    </row>
    <row r="686">
      <c r="E686" s="42"/>
      <c r="F686" s="42"/>
      <c r="G686" s="42"/>
    </row>
    <row r="687">
      <c r="E687" s="42"/>
      <c r="F687" s="42"/>
      <c r="G687" s="42"/>
    </row>
    <row r="688">
      <c r="E688" s="42"/>
      <c r="F688" s="42"/>
      <c r="G688" s="42"/>
    </row>
    <row r="689">
      <c r="E689" s="42"/>
      <c r="F689" s="42"/>
      <c r="G689" s="42"/>
    </row>
    <row r="690">
      <c r="E690" s="42"/>
      <c r="F690" s="42"/>
      <c r="G690" s="42"/>
    </row>
    <row r="691">
      <c r="E691" s="42"/>
      <c r="F691" s="42"/>
      <c r="G691" s="42"/>
    </row>
    <row r="692">
      <c r="E692" s="42"/>
      <c r="F692" s="42"/>
      <c r="G692" s="42"/>
    </row>
    <row r="693">
      <c r="E693" s="42"/>
      <c r="F693" s="42"/>
      <c r="G693" s="42"/>
    </row>
    <row r="694">
      <c r="E694" s="42"/>
      <c r="F694" s="42"/>
      <c r="G694" s="42"/>
    </row>
    <row r="695">
      <c r="E695" s="42"/>
      <c r="F695" s="42"/>
      <c r="G695" s="42"/>
    </row>
    <row r="696">
      <c r="E696" s="42"/>
      <c r="F696" s="42"/>
      <c r="G696" s="42"/>
    </row>
    <row r="697">
      <c r="E697" s="42"/>
      <c r="F697" s="42"/>
      <c r="G697" s="42"/>
    </row>
    <row r="698">
      <c r="E698" s="42"/>
      <c r="F698" s="42"/>
      <c r="G698" s="42"/>
    </row>
    <row r="699">
      <c r="E699" s="42"/>
      <c r="F699" s="42"/>
      <c r="G699" s="42"/>
    </row>
    <row r="700">
      <c r="E700" s="42"/>
      <c r="F700" s="42"/>
      <c r="G700" s="42"/>
    </row>
    <row r="701">
      <c r="E701" s="42"/>
      <c r="F701" s="42"/>
      <c r="G701" s="42"/>
    </row>
    <row r="702">
      <c r="E702" s="42"/>
      <c r="F702" s="42"/>
      <c r="G702" s="42"/>
    </row>
    <row r="703">
      <c r="E703" s="42"/>
      <c r="F703" s="42"/>
      <c r="G703" s="42"/>
    </row>
    <row r="704">
      <c r="E704" s="42"/>
      <c r="F704" s="42"/>
      <c r="G704" s="42"/>
    </row>
    <row r="705">
      <c r="E705" s="42"/>
      <c r="F705" s="42"/>
      <c r="G705" s="42"/>
    </row>
    <row r="706">
      <c r="E706" s="42"/>
      <c r="F706" s="42"/>
      <c r="G706" s="42"/>
    </row>
    <row r="707">
      <c r="E707" s="42"/>
      <c r="F707" s="42"/>
      <c r="G707" s="42"/>
    </row>
    <row r="708">
      <c r="E708" s="42"/>
      <c r="F708" s="42"/>
      <c r="G708" s="42"/>
    </row>
    <row r="709">
      <c r="E709" s="42"/>
      <c r="F709" s="42"/>
      <c r="G709" s="42"/>
    </row>
    <row r="710">
      <c r="E710" s="42"/>
      <c r="F710" s="42"/>
      <c r="G710" s="42"/>
    </row>
    <row r="711">
      <c r="E711" s="42"/>
      <c r="F711" s="42"/>
      <c r="G711" s="42"/>
    </row>
    <row r="712">
      <c r="E712" s="42"/>
      <c r="F712" s="42"/>
      <c r="G712" s="42"/>
    </row>
    <row r="713">
      <c r="E713" s="42"/>
      <c r="F713" s="42"/>
      <c r="G713" s="42"/>
    </row>
    <row r="714">
      <c r="E714" s="42"/>
      <c r="F714" s="42"/>
      <c r="G714" s="42"/>
    </row>
    <row r="715">
      <c r="E715" s="42"/>
      <c r="F715" s="42"/>
      <c r="G715" s="42"/>
    </row>
    <row r="716">
      <c r="E716" s="42"/>
      <c r="F716" s="42"/>
      <c r="G716" s="42"/>
    </row>
    <row r="717">
      <c r="E717" s="42"/>
      <c r="F717" s="42"/>
      <c r="G717" s="42"/>
    </row>
    <row r="718">
      <c r="E718" s="42"/>
      <c r="F718" s="42"/>
      <c r="G718" s="42"/>
    </row>
    <row r="719">
      <c r="E719" s="42"/>
      <c r="F719" s="42"/>
      <c r="G719" s="42"/>
    </row>
    <row r="720">
      <c r="E720" s="42"/>
      <c r="F720" s="42"/>
      <c r="G720" s="42"/>
    </row>
    <row r="721">
      <c r="E721" s="42"/>
      <c r="F721" s="42"/>
      <c r="G721" s="42"/>
    </row>
    <row r="722">
      <c r="E722" s="42"/>
      <c r="F722" s="42"/>
      <c r="G722" s="42"/>
    </row>
    <row r="723">
      <c r="E723" s="42"/>
      <c r="F723" s="42"/>
      <c r="G723" s="42"/>
    </row>
    <row r="724">
      <c r="E724" s="42"/>
      <c r="F724" s="42"/>
      <c r="G724" s="42"/>
    </row>
    <row r="725">
      <c r="E725" s="42"/>
      <c r="F725" s="42"/>
      <c r="G725" s="42"/>
    </row>
    <row r="726">
      <c r="E726" s="42"/>
      <c r="F726" s="42"/>
      <c r="G726" s="42"/>
    </row>
    <row r="727">
      <c r="E727" s="42"/>
      <c r="F727" s="42"/>
      <c r="G727" s="42"/>
    </row>
    <row r="728">
      <c r="E728" s="42"/>
      <c r="F728" s="42"/>
      <c r="G728" s="42"/>
    </row>
    <row r="729">
      <c r="E729" s="42"/>
      <c r="F729" s="42"/>
      <c r="G729" s="42"/>
    </row>
    <row r="730">
      <c r="E730" s="42"/>
      <c r="F730" s="42"/>
      <c r="G730" s="42"/>
    </row>
    <row r="731">
      <c r="E731" s="42"/>
      <c r="F731" s="42"/>
      <c r="G731" s="42"/>
    </row>
    <row r="732">
      <c r="E732" s="42"/>
      <c r="F732" s="42"/>
      <c r="G732" s="42"/>
    </row>
    <row r="733">
      <c r="E733" s="42"/>
      <c r="F733" s="42"/>
      <c r="G733" s="42"/>
    </row>
    <row r="734">
      <c r="E734" s="42"/>
      <c r="F734" s="42"/>
      <c r="G734" s="42"/>
    </row>
    <row r="735">
      <c r="E735" s="42"/>
      <c r="F735" s="42"/>
      <c r="G735" s="42"/>
    </row>
    <row r="736">
      <c r="E736" s="42"/>
      <c r="F736" s="42"/>
      <c r="G736" s="42"/>
    </row>
    <row r="737">
      <c r="E737" s="42"/>
      <c r="F737" s="42"/>
      <c r="G737" s="42"/>
    </row>
    <row r="738">
      <c r="E738" s="42"/>
      <c r="F738" s="42"/>
      <c r="G738" s="42"/>
    </row>
    <row r="739">
      <c r="E739" s="42"/>
      <c r="F739" s="42"/>
      <c r="G739" s="42"/>
    </row>
    <row r="740">
      <c r="E740" s="42"/>
      <c r="F740" s="42"/>
      <c r="G740" s="42"/>
    </row>
    <row r="741">
      <c r="E741" s="42"/>
      <c r="F741" s="42"/>
      <c r="G741" s="42"/>
    </row>
    <row r="742">
      <c r="E742" s="42"/>
      <c r="F742" s="42"/>
      <c r="G742" s="42"/>
    </row>
    <row r="743">
      <c r="E743" s="42"/>
      <c r="F743" s="42"/>
      <c r="G743" s="42"/>
    </row>
    <row r="744">
      <c r="E744" s="42"/>
      <c r="F744" s="42"/>
      <c r="G744" s="42"/>
    </row>
    <row r="745">
      <c r="E745" s="42"/>
      <c r="F745" s="42"/>
      <c r="G745" s="42"/>
    </row>
    <row r="746">
      <c r="E746" s="42"/>
      <c r="F746" s="42"/>
      <c r="G746" s="42"/>
    </row>
    <row r="747">
      <c r="E747" s="42"/>
      <c r="F747" s="42"/>
      <c r="G747" s="42"/>
    </row>
    <row r="748">
      <c r="E748" s="42"/>
      <c r="F748" s="42"/>
      <c r="G748" s="42"/>
    </row>
    <row r="749">
      <c r="E749" s="42"/>
      <c r="F749" s="42"/>
      <c r="G749" s="42"/>
    </row>
    <row r="750">
      <c r="E750" s="42"/>
      <c r="F750" s="42"/>
      <c r="G750" s="42"/>
    </row>
    <row r="751">
      <c r="E751" s="42"/>
      <c r="F751" s="42"/>
      <c r="G751" s="42"/>
    </row>
    <row r="752">
      <c r="E752" s="42"/>
      <c r="F752" s="42"/>
      <c r="G752" s="42"/>
    </row>
    <row r="753">
      <c r="E753" s="42"/>
      <c r="F753" s="42"/>
      <c r="G753" s="42"/>
    </row>
    <row r="754">
      <c r="E754" s="42"/>
      <c r="F754" s="42"/>
      <c r="G754" s="42"/>
    </row>
    <row r="755">
      <c r="E755" s="42"/>
      <c r="F755" s="42"/>
      <c r="G755" s="42"/>
    </row>
    <row r="756">
      <c r="E756" s="42"/>
      <c r="F756" s="42"/>
      <c r="G756" s="42"/>
    </row>
    <row r="757">
      <c r="E757" s="42"/>
      <c r="F757" s="42"/>
      <c r="G757" s="42"/>
    </row>
    <row r="758">
      <c r="E758" s="42"/>
      <c r="F758" s="42"/>
      <c r="G758" s="42"/>
    </row>
    <row r="759">
      <c r="E759" s="42"/>
      <c r="F759" s="42"/>
      <c r="G759" s="42"/>
    </row>
    <row r="760">
      <c r="E760" s="42"/>
      <c r="F760" s="42"/>
      <c r="G760" s="42"/>
    </row>
    <row r="761">
      <c r="E761" s="42"/>
      <c r="F761" s="42"/>
      <c r="G761" s="42"/>
    </row>
    <row r="762">
      <c r="E762" s="42"/>
      <c r="F762" s="42"/>
      <c r="G762" s="42"/>
    </row>
    <row r="763">
      <c r="E763" s="42"/>
      <c r="F763" s="42"/>
      <c r="G763" s="42"/>
    </row>
    <row r="764">
      <c r="E764" s="42"/>
      <c r="F764" s="42"/>
      <c r="G764" s="42"/>
    </row>
    <row r="765">
      <c r="E765" s="42"/>
      <c r="F765" s="42"/>
      <c r="G765" s="42"/>
    </row>
    <row r="766">
      <c r="E766" s="42"/>
      <c r="F766" s="42"/>
      <c r="G766" s="42"/>
    </row>
    <row r="767">
      <c r="E767" s="42"/>
      <c r="F767" s="42"/>
      <c r="G767" s="42"/>
    </row>
    <row r="768">
      <c r="E768" s="42"/>
      <c r="F768" s="42"/>
      <c r="G768" s="42"/>
    </row>
    <row r="769">
      <c r="E769" s="42"/>
      <c r="F769" s="42"/>
      <c r="G769" s="42"/>
    </row>
    <row r="770">
      <c r="E770" s="42"/>
      <c r="F770" s="42"/>
      <c r="G770" s="42"/>
    </row>
    <row r="771">
      <c r="E771" s="42"/>
      <c r="F771" s="42"/>
      <c r="G771" s="42"/>
    </row>
    <row r="772">
      <c r="E772" s="42"/>
      <c r="F772" s="42"/>
      <c r="G772" s="42"/>
    </row>
    <row r="773">
      <c r="E773" s="42"/>
      <c r="F773" s="42"/>
      <c r="G773" s="42"/>
    </row>
    <row r="774">
      <c r="E774" s="42"/>
      <c r="F774" s="42"/>
      <c r="G774" s="42"/>
    </row>
    <row r="775">
      <c r="E775" s="42"/>
      <c r="F775" s="42"/>
      <c r="G775" s="42"/>
    </row>
    <row r="776">
      <c r="E776" s="42"/>
      <c r="F776" s="42"/>
      <c r="G776" s="42"/>
    </row>
    <row r="777">
      <c r="E777" s="42"/>
      <c r="F777" s="42"/>
      <c r="G777" s="42"/>
    </row>
    <row r="778">
      <c r="E778" s="42"/>
      <c r="F778" s="42"/>
      <c r="G778" s="42"/>
    </row>
    <row r="779">
      <c r="E779" s="42"/>
      <c r="F779" s="42"/>
      <c r="G779" s="42"/>
    </row>
    <row r="780">
      <c r="E780" s="42"/>
      <c r="F780" s="42"/>
      <c r="G780" s="42"/>
    </row>
    <row r="781">
      <c r="E781" s="42"/>
      <c r="F781" s="42"/>
      <c r="G781" s="42"/>
    </row>
    <row r="782">
      <c r="E782" s="42"/>
      <c r="F782" s="42"/>
      <c r="G782" s="42"/>
    </row>
    <row r="783">
      <c r="E783" s="42"/>
      <c r="F783" s="42"/>
      <c r="G783" s="42"/>
    </row>
    <row r="784">
      <c r="E784" s="42"/>
      <c r="F784" s="42"/>
      <c r="G784" s="42"/>
    </row>
    <row r="785">
      <c r="E785" s="42"/>
      <c r="F785" s="42"/>
      <c r="G785" s="42"/>
    </row>
    <row r="786">
      <c r="E786" s="42"/>
      <c r="F786" s="42"/>
      <c r="G786" s="42"/>
    </row>
    <row r="787">
      <c r="E787" s="42"/>
      <c r="F787" s="42"/>
      <c r="G787" s="42"/>
    </row>
    <row r="788">
      <c r="E788" s="42"/>
      <c r="F788" s="42"/>
      <c r="G788" s="42"/>
    </row>
    <row r="789">
      <c r="E789" s="42"/>
      <c r="F789" s="42"/>
      <c r="G789" s="42"/>
    </row>
    <row r="790">
      <c r="E790" s="42"/>
      <c r="F790" s="42"/>
      <c r="G790" s="42"/>
    </row>
    <row r="791">
      <c r="E791" s="42"/>
      <c r="F791" s="42"/>
      <c r="G791" s="42"/>
    </row>
    <row r="792">
      <c r="E792" s="42"/>
      <c r="F792" s="42"/>
      <c r="G792" s="42"/>
    </row>
    <row r="793">
      <c r="E793" s="42"/>
      <c r="F793" s="42"/>
      <c r="G793" s="42"/>
    </row>
    <row r="794">
      <c r="E794" s="42"/>
      <c r="F794" s="42"/>
      <c r="G794" s="42"/>
    </row>
    <row r="795">
      <c r="E795" s="42"/>
      <c r="F795" s="42"/>
      <c r="G795" s="42"/>
    </row>
    <row r="796">
      <c r="E796" s="42"/>
      <c r="F796" s="42"/>
      <c r="G796" s="42"/>
    </row>
    <row r="797">
      <c r="E797" s="42"/>
      <c r="F797" s="42"/>
      <c r="G797" s="42"/>
    </row>
    <row r="798">
      <c r="E798" s="42"/>
      <c r="F798" s="42"/>
      <c r="G798" s="42"/>
    </row>
    <row r="799">
      <c r="E799" s="42"/>
      <c r="F799" s="42"/>
      <c r="G799" s="42"/>
    </row>
    <row r="800">
      <c r="E800" s="42"/>
      <c r="F800" s="42"/>
      <c r="G800" s="42"/>
    </row>
    <row r="801">
      <c r="E801" s="42"/>
      <c r="F801" s="42"/>
      <c r="G801" s="42"/>
    </row>
    <row r="802">
      <c r="E802" s="42"/>
      <c r="F802" s="42"/>
      <c r="G802" s="42"/>
    </row>
    <row r="803">
      <c r="E803" s="42"/>
      <c r="F803" s="42"/>
      <c r="G803" s="42"/>
    </row>
    <row r="804">
      <c r="E804" s="42"/>
      <c r="F804" s="42"/>
      <c r="G804" s="42"/>
    </row>
    <row r="805">
      <c r="E805" s="42"/>
      <c r="F805" s="42"/>
      <c r="G805" s="42"/>
    </row>
    <row r="806">
      <c r="E806" s="42"/>
      <c r="F806" s="42"/>
      <c r="G806" s="42"/>
    </row>
    <row r="807">
      <c r="E807" s="42"/>
      <c r="F807" s="42"/>
      <c r="G807" s="42"/>
    </row>
    <row r="808">
      <c r="E808" s="42"/>
      <c r="F808" s="42"/>
      <c r="G808" s="42"/>
    </row>
    <row r="809">
      <c r="E809" s="42"/>
      <c r="F809" s="42"/>
      <c r="G809" s="42"/>
    </row>
    <row r="810">
      <c r="E810" s="42"/>
      <c r="F810" s="42"/>
      <c r="G810" s="42"/>
    </row>
    <row r="811">
      <c r="E811" s="42"/>
      <c r="F811" s="42"/>
      <c r="G811" s="42"/>
    </row>
    <row r="812">
      <c r="E812" s="42"/>
      <c r="F812" s="42"/>
      <c r="G812" s="42"/>
    </row>
    <row r="813">
      <c r="E813" s="42"/>
      <c r="F813" s="42"/>
      <c r="G813" s="42"/>
    </row>
    <row r="814">
      <c r="E814" s="42"/>
      <c r="F814" s="42"/>
      <c r="G814" s="42"/>
    </row>
    <row r="815">
      <c r="E815" s="42"/>
      <c r="F815" s="42"/>
      <c r="G815" s="42"/>
    </row>
    <row r="816">
      <c r="E816" s="42"/>
      <c r="F816" s="42"/>
      <c r="G816" s="42"/>
    </row>
    <row r="817">
      <c r="E817" s="42"/>
      <c r="F817" s="42"/>
      <c r="G817" s="42"/>
    </row>
    <row r="818">
      <c r="E818" s="42"/>
      <c r="F818" s="42"/>
      <c r="G818" s="42"/>
    </row>
    <row r="819">
      <c r="E819" s="42"/>
      <c r="F819" s="42"/>
      <c r="G819" s="42"/>
    </row>
    <row r="820">
      <c r="E820" s="42"/>
      <c r="F820" s="42"/>
      <c r="G820" s="42"/>
    </row>
    <row r="821">
      <c r="E821" s="42"/>
      <c r="F821" s="42"/>
      <c r="G821" s="42"/>
    </row>
    <row r="822">
      <c r="E822" s="42"/>
      <c r="F822" s="42"/>
      <c r="G822" s="42"/>
    </row>
    <row r="823">
      <c r="E823" s="42"/>
      <c r="F823" s="42"/>
      <c r="G823" s="42"/>
    </row>
    <row r="824">
      <c r="E824" s="42"/>
      <c r="F824" s="42"/>
      <c r="G824" s="42"/>
    </row>
    <row r="825">
      <c r="E825" s="42"/>
      <c r="F825" s="42"/>
      <c r="G825" s="42"/>
    </row>
    <row r="826">
      <c r="E826" s="42"/>
      <c r="F826" s="42"/>
      <c r="G826" s="42"/>
    </row>
    <row r="827">
      <c r="E827" s="42"/>
      <c r="F827" s="42"/>
      <c r="G827" s="42"/>
    </row>
    <row r="828">
      <c r="E828" s="42"/>
      <c r="F828" s="42"/>
      <c r="G828" s="42"/>
    </row>
    <row r="829">
      <c r="E829" s="42"/>
      <c r="F829" s="42"/>
      <c r="G829" s="42"/>
    </row>
    <row r="830">
      <c r="E830" s="42"/>
      <c r="F830" s="42"/>
      <c r="G830" s="42"/>
    </row>
    <row r="831">
      <c r="E831" s="42"/>
      <c r="F831" s="42"/>
      <c r="G831" s="42"/>
    </row>
    <row r="832">
      <c r="E832" s="42"/>
      <c r="F832" s="42"/>
      <c r="G832" s="42"/>
    </row>
    <row r="833">
      <c r="E833" s="42"/>
      <c r="F833" s="42"/>
      <c r="G833" s="42"/>
    </row>
    <row r="834">
      <c r="E834" s="42"/>
      <c r="F834" s="42"/>
      <c r="G834" s="42"/>
    </row>
    <row r="835">
      <c r="E835" s="42"/>
      <c r="F835" s="42"/>
      <c r="G835" s="42"/>
    </row>
    <row r="836">
      <c r="E836" s="42"/>
      <c r="F836" s="42"/>
      <c r="G836" s="42"/>
    </row>
    <row r="837">
      <c r="E837" s="42"/>
      <c r="F837" s="42"/>
      <c r="G837" s="42"/>
    </row>
    <row r="838">
      <c r="E838" s="42"/>
      <c r="F838" s="42"/>
      <c r="G838" s="42"/>
    </row>
    <row r="839">
      <c r="E839" s="42"/>
      <c r="F839" s="42"/>
      <c r="G839" s="42"/>
    </row>
    <row r="840">
      <c r="E840" s="42"/>
      <c r="F840" s="42"/>
      <c r="G840" s="42"/>
    </row>
    <row r="841">
      <c r="E841" s="42"/>
      <c r="F841" s="42"/>
      <c r="G841" s="42"/>
    </row>
    <row r="842">
      <c r="E842" s="42"/>
      <c r="F842" s="42"/>
      <c r="G842" s="42"/>
    </row>
    <row r="843">
      <c r="E843" s="42"/>
      <c r="F843" s="42"/>
      <c r="G843" s="42"/>
    </row>
    <row r="844">
      <c r="E844" s="42"/>
      <c r="F844" s="42"/>
      <c r="G844" s="42"/>
    </row>
    <row r="845">
      <c r="E845" s="42"/>
      <c r="F845" s="42"/>
      <c r="G845" s="42"/>
    </row>
    <row r="846">
      <c r="E846" s="42"/>
      <c r="F846" s="42"/>
      <c r="G846" s="42"/>
    </row>
    <row r="847">
      <c r="E847" s="42"/>
      <c r="F847" s="42"/>
      <c r="G847" s="42"/>
    </row>
    <row r="848">
      <c r="E848" s="42"/>
      <c r="F848" s="42"/>
      <c r="G848" s="42"/>
    </row>
    <row r="849">
      <c r="E849" s="42"/>
      <c r="F849" s="42"/>
      <c r="G849" s="42"/>
    </row>
    <row r="850">
      <c r="E850" s="42"/>
      <c r="F850" s="42"/>
      <c r="G850" s="42"/>
    </row>
    <row r="851">
      <c r="E851" s="42"/>
      <c r="F851" s="42"/>
      <c r="G851" s="42"/>
    </row>
    <row r="852">
      <c r="E852" s="42"/>
      <c r="F852" s="42"/>
      <c r="G852" s="42"/>
    </row>
    <row r="853">
      <c r="E853" s="42"/>
      <c r="F853" s="42"/>
      <c r="G853" s="42"/>
    </row>
    <row r="854">
      <c r="E854" s="42"/>
      <c r="F854" s="42"/>
      <c r="G854" s="42"/>
    </row>
    <row r="855">
      <c r="E855" s="42"/>
      <c r="F855" s="42"/>
      <c r="G855" s="42"/>
    </row>
    <row r="856">
      <c r="E856" s="42"/>
      <c r="F856" s="42"/>
      <c r="G856" s="42"/>
    </row>
    <row r="857">
      <c r="E857" s="42"/>
      <c r="F857" s="42"/>
      <c r="G857" s="42"/>
    </row>
    <row r="858">
      <c r="E858" s="42"/>
      <c r="F858" s="42"/>
      <c r="G858" s="42"/>
    </row>
    <row r="859">
      <c r="E859" s="42"/>
      <c r="F859" s="42"/>
      <c r="G859" s="42"/>
    </row>
    <row r="860">
      <c r="E860" s="42"/>
      <c r="F860" s="42"/>
      <c r="G860" s="42"/>
    </row>
    <row r="861">
      <c r="E861" s="42"/>
      <c r="F861" s="42"/>
      <c r="G861" s="42"/>
    </row>
    <row r="862">
      <c r="E862" s="42"/>
      <c r="F862" s="42"/>
      <c r="G862" s="42"/>
    </row>
    <row r="863">
      <c r="E863" s="42"/>
      <c r="F863" s="42"/>
      <c r="G863" s="42"/>
    </row>
    <row r="864">
      <c r="E864" s="42"/>
      <c r="F864" s="42"/>
      <c r="G864" s="42"/>
    </row>
    <row r="865">
      <c r="E865" s="42"/>
      <c r="F865" s="42"/>
      <c r="G865" s="42"/>
    </row>
    <row r="866">
      <c r="E866" s="42"/>
      <c r="F866" s="42"/>
      <c r="G866" s="42"/>
    </row>
    <row r="867">
      <c r="E867" s="42"/>
      <c r="F867" s="42"/>
      <c r="G867" s="42"/>
    </row>
    <row r="868">
      <c r="E868" s="42"/>
      <c r="F868" s="42"/>
      <c r="G868" s="42"/>
    </row>
    <row r="869">
      <c r="E869" s="42"/>
      <c r="F869" s="42"/>
      <c r="G869" s="42"/>
    </row>
    <row r="870">
      <c r="E870" s="42"/>
      <c r="F870" s="42"/>
      <c r="G870" s="42"/>
    </row>
    <row r="871">
      <c r="E871" s="42"/>
      <c r="F871" s="42"/>
      <c r="G871" s="42"/>
    </row>
    <row r="872">
      <c r="E872" s="42"/>
      <c r="F872" s="42"/>
      <c r="G872" s="42"/>
    </row>
    <row r="873">
      <c r="E873" s="42"/>
      <c r="F873" s="42"/>
      <c r="G873" s="42"/>
    </row>
    <row r="874">
      <c r="E874" s="42"/>
      <c r="F874" s="42"/>
      <c r="G874" s="42"/>
    </row>
    <row r="875">
      <c r="E875" s="42"/>
      <c r="F875" s="42"/>
      <c r="G875" s="42"/>
    </row>
    <row r="876">
      <c r="E876" s="42"/>
      <c r="F876" s="42"/>
      <c r="G876" s="42"/>
    </row>
    <row r="877">
      <c r="E877" s="42"/>
      <c r="F877" s="42"/>
      <c r="G877" s="42"/>
    </row>
    <row r="878">
      <c r="E878" s="42"/>
      <c r="F878" s="42"/>
      <c r="G878" s="42"/>
    </row>
    <row r="879">
      <c r="E879" s="42"/>
      <c r="F879" s="42"/>
      <c r="G879" s="42"/>
    </row>
    <row r="880">
      <c r="E880" s="42"/>
      <c r="F880" s="42"/>
      <c r="G880" s="42"/>
    </row>
    <row r="881">
      <c r="E881" s="42"/>
      <c r="F881" s="42"/>
      <c r="G881" s="42"/>
    </row>
    <row r="882">
      <c r="E882" s="42"/>
      <c r="F882" s="42"/>
      <c r="G882" s="42"/>
    </row>
    <row r="883">
      <c r="E883" s="42"/>
      <c r="F883" s="42"/>
      <c r="G883" s="42"/>
    </row>
    <row r="884">
      <c r="E884" s="42"/>
      <c r="F884" s="42"/>
      <c r="G884" s="42"/>
    </row>
    <row r="885">
      <c r="E885" s="42"/>
      <c r="F885" s="42"/>
      <c r="G885" s="42"/>
    </row>
    <row r="886">
      <c r="E886" s="42"/>
      <c r="F886" s="42"/>
      <c r="G886" s="42"/>
    </row>
    <row r="887">
      <c r="E887" s="42"/>
      <c r="F887" s="42"/>
      <c r="G887" s="42"/>
    </row>
    <row r="888">
      <c r="E888" s="42"/>
      <c r="F888" s="42"/>
      <c r="G888" s="42"/>
    </row>
    <row r="889">
      <c r="E889" s="42"/>
      <c r="F889" s="42"/>
      <c r="G889" s="42"/>
    </row>
    <row r="890">
      <c r="E890" s="42"/>
      <c r="F890" s="42"/>
      <c r="G890" s="42"/>
    </row>
    <row r="891">
      <c r="E891" s="42"/>
      <c r="F891" s="42"/>
      <c r="G891" s="42"/>
    </row>
    <row r="892">
      <c r="E892" s="42"/>
      <c r="F892" s="42"/>
      <c r="G892" s="42"/>
    </row>
    <row r="893">
      <c r="E893" s="42"/>
      <c r="F893" s="42"/>
      <c r="G893" s="42"/>
    </row>
    <row r="894">
      <c r="E894" s="42"/>
      <c r="F894" s="42"/>
      <c r="G894" s="42"/>
    </row>
    <row r="895">
      <c r="E895" s="42"/>
      <c r="F895" s="42"/>
      <c r="G895" s="42"/>
    </row>
    <row r="896">
      <c r="E896" s="42"/>
      <c r="F896" s="42"/>
      <c r="G896" s="42"/>
    </row>
    <row r="897">
      <c r="E897" s="42"/>
      <c r="F897" s="42"/>
      <c r="G897" s="42"/>
    </row>
    <row r="898">
      <c r="E898" s="42"/>
      <c r="F898" s="42"/>
      <c r="G898" s="42"/>
    </row>
    <row r="899">
      <c r="E899" s="42"/>
      <c r="F899" s="42"/>
      <c r="G899" s="42"/>
    </row>
    <row r="900">
      <c r="E900" s="42"/>
      <c r="F900" s="42"/>
      <c r="G900" s="42"/>
    </row>
    <row r="901">
      <c r="E901" s="42"/>
      <c r="F901" s="42"/>
      <c r="G901" s="42"/>
    </row>
    <row r="902">
      <c r="E902" s="42"/>
      <c r="F902" s="42"/>
      <c r="G902" s="42"/>
    </row>
    <row r="903">
      <c r="E903" s="42"/>
      <c r="F903" s="42"/>
      <c r="G903" s="42"/>
    </row>
    <row r="904">
      <c r="E904" s="42"/>
      <c r="F904" s="42"/>
      <c r="G904" s="42"/>
    </row>
    <row r="905">
      <c r="E905" s="42"/>
      <c r="F905" s="42"/>
      <c r="G905" s="42"/>
    </row>
    <row r="906">
      <c r="E906" s="42"/>
      <c r="F906" s="42"/>
      <c r="G906" s="42"/>
    </row>
    <row r="907">
      <c r="E907" s="42"/>
      <c r="F907" s="42"/>
      <c r="G907" s="42"/>
    </row>
    <row r="908">
      <c r="E908" s="42"/>
      <c r="F908" s="42"/>
      <c r="G908" s="42"/>
    </row>
    <row r="909">
      <c r="E909" s="42"/>
      <c r="F909" s="42"/>
      <c r="G909" s="42"/>
    </row>
    <row r="910">
      <c r="E910" s="42"/>
      <c r="F910" s="42"/>
      <c r="G910" s="42"/>
    </row>
    <row r="911">
      <c r="E911" s="42"/>
      <c r="F911" s="42"/>
      <c r="G911" s="42"/>
    </row>
    <row r="912">
      <c r="E912" s="42"/>
      <c r="F912" s="42"/>
      <c r="G912" s="42"/>
    </row>
    <row r="913">
      <c r="E913" s="42"/>
      <c r="F913" s="42"/>
      <c r="G913" s="42"/>
    </row>
    <row r="914">
      <c r="E914" s="42"/>
      <c r="F914" s="42"/>
      <c r="G914" s="42"/>
    </row>
    <row r="915">
      <c r="E915" s="42"/>
      <c r="F915" s="42"/>
      <c r="G915" s="42"/>
    </row>
    <row r="916">
      <c r="E916" s="42"/>
      <c r="F916" s="42"/>
      <c r="G916" s="42"/>
    </row>
    <row r="917">
      <c r="E917" s="42"/>
      <c r="F917" s="42"/>
      <c r="G917" s="42"/>
    </row>
    <row r="918">
      <c r="E918" s="42"/>
      <c r="F918" s="42"/>
      <c r="G918" s="42"/>
    </row>
    <row r="919">
      <c r="E919" s="42"/>
      <c r="F919" s="42"/>
      <c r="G919" s="42"/>
    </row>
    <row r="920">
      <c r="E920" s="42"/>
      <c r="F920" s="42"/>
      <c r="G920" s="42"/>
    </row>
    <row r="921">
      <c r="E921" s="42"/>
      <c r="F921" s="42"/>
      <c r="G921" s="42"/>
    </row>
    <row r="922">
      <c r="E922" s="42"/>
      <c r="F922" s="42"/>
      <c r="G922" s="42"/>
    </row>
    <row r="923">
      <c r="E923" s="42"/>
      <c r="F923" s="42"/>
      <c r="G923" s="42"/>
    </row>
    <row r="924">
      <c r="E924" s="42"/>
      <c r="F924" s="42"/>
      <c r="G924" s="42"/>
    </row>
    <row r="925">
      <c r="E925" s="42"/>
      <c r="F925" s="42"/>
      <c r="G925" s="42"/>
    </row>
    <row r="926">
      <c r="E926" s="42"/>
      <c r="F926" s="42"/>
      <c r="G926" s="42"/>
    </row>
    <row r="927">
      <c r="E927" s="42"/>
      <c r="F927" s="42"/>
      <c r="G927" s="42"/>
    </row>
    <row r="928">
      <c r="E928" s="42"/>
      <c r="F928" s="42"/>
      <c r="G928" s="42"/>
    </row>
    <row r="929">
      <c r="E929" s="42"/>
      <c r="F929" s="42"/>
      <c r="G929" s="42"/>
    </row>
    <row r="930">
      <c r="E930" s="42"/>
      <c r="F930" s="42"/>
      <c r="G930" s="42"/>
    </row>
    <row r="931">
      <c r="E931" s="42"/>
      <c r="F931" s="42"/>
      <c r="G931" s="42"/>
    </row>
    <row r="932">
      <c r="E932" s="42"/>
      <c r="F932" s="42"/>
      <c r="G932" s="42"/>
    </row>
    <row r="933">
      <c r="E933" s="42"/>
      <c r="F933" s="42"/>
      <c r="G933" s="42"/>
    </row>
    <row r="934">
      <c r="E934" s="42"/>
      <c r="F934" s="42"/>
      <c r="G934" s="42"/>
    </row>
    <row r="935">
      <c r="E935" s="42"/>
      <c r="F935" s="42"/>
      <c r="G935" s="42"/>
    </row>
    <row r="936">
      <c r="E936" s="42"/>
      <c r="F936" s="42"/>
      <c r="G936" s="42"/>
    </row>
    <row r="937">
      <c r="E937" s="42"/>
      <c r="F937" s="42"/>
      <c r="G937" s="42"/>
    </row>
    <row r="938">
      <c r="E938" s="42"/>
      <c r="F938" s="42"/>
      <c r="G938" s="42"/>
    </row>
    <row r="939">
      <c r="E939" s="42"/>
      <c r="F939" s="42"/>
      <c r="G939" s="42"/>
    </row>
    <row r="940">
      <c r="E940" s="42"/>
      <c r="F940" s="42"/>
      <c r="G940" s="42"/>
    </row>
    <row r="941">
      <c r="E941" s="42"/>
      <c r="F941" s="42"/>
      <c r="G941" s="42"/>
    </row>
    <row r="942">
      <c r="E942" s="42"/>
      <c r="F942" s="42"/>
      <c r="G942" s="42"/>
    </row>
    <row r="943">
      <c r="E943" s="42"/>
      <c r="F943" s="42"/>
      <c r="G943" s="42"/>
    </row>
    <row r="944">
      <c r="E944" s="42"/>
      <c r="F944" s="42"/>
      <c r="G944" s="42"/>
    </row>
    <row r="945">
      <c r="E945" s="42"/>
      <c r="F945" s="42"/>
      <c r="G945" s="42"/>
    </row>
    <row r="946">
      <c r="E946" s="42"/>
      <c r="F946" s="42"/>
      <c r="G946" s="42"/>
    </row>
    <row r="947">
      <c r="E947" s="42"/>
      <c r="F947" s="42"/>
      <c r="G947" s="42"/>
    </row>
    <row r="948">
      <c r="E948" s="42"/>
      <c r="F948" s="42"/>
      <c r="G948" s="42"/>
    </row>
    <row r="949">
      <c r="E949" s="42"/>
      <c r="F949" s="42"/>
      <c r="G949" s="42"/>
    </row>
    <row r="950">
      <c r="E950" s="42"/>
      <c r="F950" s="42"/>
      <c r="G950" s="42"/>
    </row>
    <row r="951">
      <c r="E951" s="42"/>
      <c r="F951" s="42"/>
      <c r="G951" s="42"/>
    </row>
    <row r="952">
      <c r="E952" s="42"/>
      <c r="F952" s="42"/>
      <c r="G952" s="42"/>
    </row>
    <row r="953">
      <c r="E953" s="42"/>
      <c r="F953" s="42"/>
      <c r="G953" s="42"/>
    </row>
    <row r="954">
      <c r="E954" s="42"/>
      <c r="F954" s="42"/>
      <c r="G954" s="42"/>
    </row>
    <row r="955">
      <c r="E955" s="42"/>
      <c r="F955" s="42"/>
      <c r="G955" s="42"/>
    </row>
    <row r="956">
      <c r="E956" s="42"/>
      <c r="F956" s="42"/>
      <c r="G956" s="42"/>
    </row>
    <row r="957">
      <c r="E957" s="42"/>
      <c r="F957" s="42"/>
      <c r="G957" s="42"/>
    </row>
    <row r="958">
      <c r="E958" s="42"/>
      <c r="F958" s="42"/>
      <c r="G958" s="42"/>
    </row>
    <row r="959">
      <c r="E959" s="42"/>
      <c r="F959" s="42"/>
      <c r="G959" s="42"/>
    </row>
    <row r="960">
      <c r="E960" s="42"/>
      <c r="F960" s="42"/>
      <c r="G960" s="42"/>
    </row>
    <row r="961">
      <c r="E961" s="42"/>
      <c r="F961" s="42"/>
      <c r="G961" s="42"/>
    </row>
    <row r="962">
      <c r="E962" s="42"/>
      <c r="F962" s="42"/>
      <c r="G962" s="42"/>
    </row>
    <row r="963">
      <c r="E963" s="42"/>
      <c r="F963" s="42"/>
      <c r="G963" s="42"/>
    </row>
    <row r="964">
      <c r="E964" s="42"/>
      <c r="F964" s="42"/>
      <c r="G964" s="42"/>
    </row>
    <row r="965">
      <c r="E965" s="42"/>
      <c r="F965" s="42"/>
      <c r="G965" s="42"/>
    </row>
    <row r="966">
      <c r="E966" s="42"/>
      <c r="F966" s="42"/>
      <c r="G966" s="42"/>
    </row>
    <row r="967">
      <c r="E967" s="42"/>
      <c r="F967" s="42"/>
      <c r="G967" s="42"/>
    </row>
    <row r="968">
      <c r="E968" s="42"/>
      <c r="F968" s="42"/>
      <c r="G968" s="42"/>
    </row>
    <row r="969">
      <c r="E969" s="42"/>
      <c r="F969" s="42"/>
      <c r="G969" s="42"/>
    </row>
    <row r="970">
      <c r="E970" s="42"/>
      <c r="F970" s="42"/>
      <c r="G970" s="42"/>
    </row>
    <row r="971">
      <c r="E971" s="42"/>
      <c r="F971" s="42"/>
      <c r="G971" s="42"/>
    </row>
    <row r="972">
      <c r="E972" s="42"/>
      <c r="F972" s="42"/>
      <c r="G972" s="42"/>
    </row>
    <row r="973">
      <c r="E973" s="42"/>
      <c r="F973" s="42"/>
      <c r="G973" s="42"/>
    </row>
    <row r="974">
      <c r="E974" s="42"/>
      <c r="F974" s="42"/>
      <c r="G974" s="42"/>
    </row>
    <row r="975">
      <c r="E975" s="42"/>
      <c r="F975" s="42"/>
      <c r="G975" s="42"/>
    </row>
    <row r="976">
      <c r="E976" s="42"/>
      <c r="F976" s="42"/>
      <c r="G976" s="42"/>
    </row>
    <row r="977">
      <c r="E977" s="42"/>
      <c r="F977" s="42"/>
      <c r="G977" s="42"/>
    </row>
    <row r="978">
      <c r="E978" s="42"/>
      <c r="F978" s="42"/>
      <c r="G978" s="42"/>
    </row>
    <row r="979">
      <c r="E979" s="42"/>
      <c r="F979" s="42"/>
      <c r="G979" s="42"/>
    </row>
    <row r="980">
      <c r="E980" s="42"/>
      <c r="F980" s="42"/>
      <c r="G980" s="42"/>
    </row>
    <row r="981">
      <c r="E981" s="42"/>
      <c r="F981" s="42"/>
      <c r="G981" s="42"/>
    </row>
    <row r="982">
      <c r="E982" s="42"/>
      <c r="F982" s="42"/>
      <c r="G982" s="42"/>
    </row>
    <row r="983">
      <c r="E983" s="42"/>
      <c r="F983" s="42"/>
      <c r="G983" s="42"/>
    </row>
    <row r="984">
      <c r="E984" s="42"/>
      <c r="F984" s="42"/>
      <c r="G984" s="42"/>
    </row>
    <row r="985">
      <c r="E985" s="42"/>
      <c r="F985" s="42"/>
      <c r="G985" s="42"/>
    </row>
    <row r="986">
      <c r="E986" s="42"/>
      <c r="F986" s="42"/>
      <c r="G986" s="42"/>
    </row>
    <row r="987">
      <c r="E987" s="42"/>
      <c r="F987" s="42"/>
      <c r="G987" s="42"/>
    </row>
    <row r="988">
      <c r="E988" s="42"/>
      <c r="F988" s="42"/>
      <c r="G988" s="42"/>
    </row>
    <row r="989">
      <c r="E989" s="42"/>
      <c r="F989" s="42"/>
      <c r="G989" s="42"/>
    </row>
    <row r="990">
      <c r="E990" s="42"/>
      <c r="F990" s="42"/>
      <c r="G990" s="42"/>
    </row>
    <row r="991">
      <c r="E991" s="42"/>
      <c r="F991" s="42"/>
      <c r="G991" s="42"/>
    </row>
    <row r="992">
      <c r="E992" s="42"/>
      <c r="F992" s="42"/>
      <c r="G992" s="42"/>
    </row>
    <row r="993">
      <c r="E993" s="42"/>
      <c r="F993" s="42"/>
      <c r="G993" s="42"/>
    </row>
    <row r="994">
      <c r="E994" s="42"/>
      <c r="F994" s="42"/>
      <c r="G994" s="42"/>
    </row>
    <row r="995">
      <c r="E995" s="42"/>
      <c r="F995" s="42"/>
      <c r="G995" s="42"/>
    </row>
    <row r="996">
      <c r="E996" s="42"/>
      <c r="F996" s="42"/>
      <c r="G996" s="42"/>
    </row>
    <row r="997">
      <c r="E997" s="42"/>
      <c r="F997" s="42"/>
      <c r="G997" s="42"/>
    </row>
    <row r="998">
      <c r="E998" s="42"/>
      <c r="F998" s="42"/>
      <c r="G998" s="42"/>
    </row>
    <row r="999">
      <c r="E999" s="42"/>
      <c r="F999" s="42"/>
      <c r="G999" s="42"/>
    </row>
    <row r="1000">
      <c r="E1000" s="42"/>
      <c r="F1000" s="42"/>
      <c r="G1000" s="42"/>
    </row>
  </sheetData>
  <drawing r:id="rId2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14"/>
  </cols>
  <sheetData>
    <row r="1">
      <c r="A1" s="45" t="s">
        <v>56</v>
      </c>
      <c r="B1" s="45" t="s">
        <v>57</v>
      </c>
      <c r="C1" s="45" t="s">
        <v>58</v>
      </c>
      <c r="D1" s="45" t="s">
        <v>59</v>
      </c>
      <c r="E1" s="45" t="s">
        <v>3</v>
      </c>
      <c r="F1" s="45" t="s">
        <v>4</v>
      </c>
    </row>
    <row r="2">
      <c r="A2" s="2" t="s">
        <v>19</v>
      </c>
      <c r="B2" s="2" t="s">
        <v>60</v>
      </c>
      <c r="C2" s="2" t="s">
        <v>61</v>
      </c>
      <c r="D2" s="2">
        <v>32.0</v>
      </c>
      <c r="E2" s="2" t="s">
        <v>9</v>
      </c>
      <c r="F2" s="37" t="str">
        <f t="array" ref="F2">CONCATENATE(INDEX(STATISK_FORNAMN,RANDBETWEEN(1,COUNTA(STATISK_FORNAMN))), " " ,INDEX(STATISK_EFTERNAMN,RANDBETWEEN(1,COUNTA(STATISK_EFTERNAMN))), " " , $A2)</f>
        <v>William Nilsson 1AB</v>
      </c>
    </row>
    <row r="3">
      <c r="A3" s="2" t="s">
        <v>37</v>
      </c>
      <c r="B3" s="2" t="s">
        <v>62</v>
      </c>
      <c r="C3" s="2" t="s">
        <v>63</v>
      </c>
      <c r="E3" s="2" t="s">
        <v>11</v>
      </c>
      <c r="F3" s="37" t="str">
        <f t="array" ref="F3">CONCATENATE(INDEX(STATISK_FORNAMN,RANDBETWEEN(1,COUNTA(STATISK_FORNAMN))), " " ,INDEX(STATISK_EFTERNAMN,RANDBETWEEN(1,COUNTA(STATISK_EFTERNAMN))), " " , $A3)</f>
        <v>Emma Andersson 1C</v>
      </c>
    </row>
    <row r="4">
      <c r="A4" s="2" t="s">
        <v>42</v>
      </c>
      <c r="B4" s="2" t="s">
        <v>64</v>
      </c>
      <c r="C4" s="2" t="s">
        <v>65</v>
      </c>
      <c r="E4" s="2" t="s">
        <v>10</v>
      </c>
      <c r="F4" s="37" t="str">
        <f t="array" ref="F4">CONCATENATE(INDEX(STATISK_FORNAMN,RANDBETWEEN(1,COUNTA(STATISK_FORNAMN))), " " ,INDEX(STATISK_EFTERNAMN,RANDBETWEEN(1,COUNTA(STATISK_EFTERNAMN))), " " , $A4)</f>
        <v>Wilma Andersson 1D</v>
      </c>
    </row>
    <row r="5">
      <c r="A5" s="2" t="s">
        <v>43</v>
      </c>
      <c r="B5" s="2" t="s">
        <v>66</v>
      </c>
      <c r="C5" s="2" t="s">
        <v>67</v>
      </c>
      <c r="F5" s="37" t="str">
        <f t="array" ref="F5">CONCATENATE(INDEX(STATISK_FORNAMN,RANDBETWEEN(1,COUNTA(STATISK_FORNAMN))), " " ,INDEX(STATISK_EFTERNAMN,RANDBETWEEN(1,COUNTA(STATISK_EFTERNAMN))), " " , $A5)</f>
        <v>Eva Gustavsson 1E</v>
      </c>
    </row>
    <row r="6">
      <c r="A6" s="2" t="s">
        <v>16</v>
      </c>
      <c r="B6" s="2" t="s">
        <v>64</v>
      </c>
      <c r="C6" s="2" t="s">
        <v>68</v>
      </c>
      <c r="F6" s="37" t="str">
        <f t="array" ref="F6">CONCATENATE(INDEX(STATISK_FORNAMN,RANDBETWEEN(1,COUNTA(STATISK_FORNAMN))), " " ,INDEX(STATISK_EFTERNAMN,RANDBETWEEN(1,COUNTA(STATISK_EFTERNAMN))), " " , $A6)</f>
        <v>Mikael Eriksson 1F</v>
      </c>
    </row>
    <row r="7">
      <c r="A7" s="2" t="s">
        <v>26</v>
      </c>
      <c r="B7" s="2" t="s">
        <v>69</v>
      </c>
      <c r="C7" s="2" t="s">
        <v>70</v>
      </c>
      <c r="F7" s="37" t="str">
        <f t="array" ref="F7">CONCATENATE(INDEX(STATISK_FORNAMN,RANDBETWEEN(1,COUNTA(STATISK_FORNAMN))), " " ,INDEX(STATISK_EFTERNAMN,RANDBETWEEN(1,COUNTA(STATISK_EFTERNAMN))), " " , $A7)</f>
        <v>Sara Eriksson 2AB</v>
      </c>
    </row>
    <row r="8">
      <c r="A8" s="2" t="s">
        <v>38</v>
      </c>
      <c r="B8" s="2" t="s">
        <v>66</v>
      </c>
      <c r="C8" s="2" t="s">
        <v>71</v>
      </c>
      <c r="F8" s="37" t="str">
        <f t="array" ref="F8">CONCATENATE(INDEX(STATISK_FORNAMN,RANDBETWEEN(1,COUNTA(STATISK_FORNAMN))), " " ,INDEX(STATISK_EFTERNAMN,RANDBETWEEN(1,COUNTA(STATISK_EFTERNAMN))), " " , $A8)</f>
        <v>Hugo Svensson 2C</v>
      </c>
    </row>
    <row r="9">
      <c r="A9" s="2" t="s">
        <v>39</v>
      </c>
      <c r="B9" s="2" t="s">
        <v>72</v>
      </c>
      <c r="C9" s="2" t="s">
        <v>73</v>
      </c>
      <c r="F9" s="37" t="str">
        <f t="array" ref="F9">CONCATENATE(INDEX(STATISK_FORNAMN,RANDBETWEEN(1,COUNTA(STATISK_FORNAMN))), " " ,INDEX(STATISK_EFTERNAMN,RANDBETWEEN(1,COUNTA(STATISK_EFTERNAMN))), " " , $A9)</f>
        <v>Peter Nilsson 2D</v>
      </c>
    </row>
    <row r="10">
      <c r="A10" s="2" t="s">
        <v>40</v>
      </c>
      <c r="B10" s="2" t="s">
        <v>69</v>
      </c>
      <c r="C10" s="2" t="s">
        <v>74</v>
      </c>
      <c r="F10" s="37" t="str">
        <f t="array" ref="F10">CONCATENATE(INDEX(STATISK_FORNAMN,RANDBETWEEN(1,COUNTA(STATISK_FORNAMN))), " " ,INDEX(STATISK_EFTERNAMN,RANDBETWEEN(1,COUNTA(STATISK_EFTERNAMN))), " " , $A10)</f>
        <v>Lucas Persson 2E</v>
      </c>
    </row>
    <row r="11">
      <c r="A11" s="2" t="s">
        <v>8</v>
      </c>
      <c r="B11" s="2" t="s">
        <v>75</v>
      </c>
      <c r="C11" s="2" t="s">
        <v>76</v>
      </c>
      <c r="F11" s="37" t="str">
        <f t="array" ref="F11">CONCATENATE(INDEX(STATISK_FORNAMN,RANDBETWEEN(1,COUNTA(STATISK_FORNAMN))), " " ,INDEX(STATISK_EFTERNAMN,RANDBETWEEN(1,COUNTA(STATISK_EFTERNAMN))), " " , $A11)</f>
        <v>Per Johansson 2F</v>
      </c>
    </row>
    <row r="12">
      <c r="A12" s="2" t="s">
        <v>41</v>
      </c>
      <c r="B12" s="2" t="s">
        <v>72</v>
      </c>
      <c r="F12" s="37" t="str">
        <f t="array" ref="F12">CONCATENATE(INDEX(STATISK_FORNAMN,RANDBETWEEN(1,COUNTA(STATISK_FORNAMN))), " " ,INDEX(STATISK_EFTERNAMN,RANDBETWEEN(1,COUNTA(STATISK_EFTERNAMN))), " " , $A12)</f>
        <v>Lena Johansson 3AB</v>
      </c>
    </row>
    <row r="13">
      <c r="A13" s="2" t="s">
        <v>50</v>
      </c>
      <c r="B13" s="2" t="s">
        <v>77</v>
      </c>
      <c r="F13" s="37" t="str">
        <f t="array" ref="F13">CONCATENATE(INDEX(STATISK_FORNAMN,RANDBETWEEN(1,COUNTA(STATISK_FORNAMN))), " " ,INDEX(STATISK_EFTERNAMN,RANDBETWEEN(1,COUNTA(STATISK_EFTERNAMN))), " " , $A13)</f>
        <v>Freja Nilsson 3C</v>
      </c>
    </row>
    <row r="14">
      <c r="A14" s="2" t="s">
        <v>21</v>
      </c>
      <c r="B14" s="2" t="s">
        <v>75</v>
      </c>
      <c r="F14" s="37" t="str">
        <f t="array" ref="F14">CONCATENATE(INDEX(STATISK_FORNAMN,RANDBETWEEN(1,COUNTA(STATISK_FORNAMN))), " " ,INDEX(STATISK_EFTERNAMN,RANDBETWEEN(1,COUNTA(STATISK_EFTERNAMN))), " " , $A14)</f>
        <v>Elsa Nilsson 3D</v>
      </c>
    </row>
    <row r="15">
      <c r="A15" s="2" t="s">
        <v>51</v>
      </c>
      <c r="B15" s="2" t="s">
        <v>78</v>
      </c>
      <c r="F15" s="37" t="str">
        <f t="array" ref="F15">CONCATENATE(INDEX(STATISK_FORNAMN,RANDBETWEEN(1,COUNTA(STATISK_FORNAMN))), " " ,INDEX(STATISK_EFTERNAMN,RANDBETWEEN(1,COUNTA(STATISK_EFTERNAMN))), " " , $A15)</f>
        <v>Lars Persson 3E</v>
      </c>
    </row>
    <row r="16">
      <c r="A16" s="2" t="s">
        <v>52</v>
      </c>
      <c r="B16" s="2" t="s">
        <v>77</v>
      </c>
      <c r="F16" s="37" t="str">
        <f t="array" ref="F16">CONCATENATE(INDEX(STATISK_FORNAMN,RANDBETWEEN(1,COUNTA(STATISK_FORNAMN))), " " ,INDEX(STATISK_EFTERNAMN,RANDBETWEEN(1,COUNTA(STATISK_EFTERNAMN))), " " , $A16)</f>
        <v>Freja Johansson 3F</v>
      </c>
    </row>
    <row r="17">
      <c r="A17" s="2" t="s">
        <v>23</v>
      </c>
      <c r="B17" s="2" t="s">
        <v>79</v>
      </c>
      <c r="F17" s="37" t="str">
        <f t="array" ref="F17">CONCATENATE(INDEX(STATISK_FORNAMN,RANDBETWEEN(1,COUNTA(STATISK_FORNAMN))), " " ,INDEX(STATISK_EFTERNAMN,RANDBETWEEN(1,COUNTA(STATISK_EFTERNAMN))), " " , $A17)</f>
        <v>Liam Larsson TE4</v>
      </c>
    </row>
    <row r="18">
      <c r="A18" s="2" t="s">
        <v>30</v>
      </c>
      <c r="B18" s="2" t="s">
        <v>80</v>
      </c>
      <c r="F18" s="37" t="str">
        <f t="array" ref="F18">CONCATENATE(INDEX(STATISK_FORNAMN,RANDBETWEEN(1,COUNTA(STATISK_FORNAMN))), " " ,INDEX(STATISK_EFTERNAMN,RANDBETWEEN(1,COUNTA(STATISK_EFTERNAMN))), " " , $A18)</f>
        <v>Elsa Larsson PERS</v>
      </c>
    </row>
    <row r="19">
      <c r="B19" s="2" t="s">
        <v>81</v>
      </c>
    </row>
    <row r="20">
      <c r="B20" s="2" t="s">
        <v>82</v>
      </c>
    </row>
    <row r="21">
      <c r="B21" s="2" t="s">
        <v>83</v>
      </c>
    </row>
    <row r="22">
      <c r="B22" s="2" t="s">
        <v>84</v>
      </c>
    </row>
    <row r="23">
      <c r="B23" s="2" t="s">
        <v>85</v>
      </c>
    </row>
    <row r="24">
      <c r="B24" s="2" t="s">
        <v>86</v>
      </c>
    </row>
    <row r="25">
      <c r="B25" s="2" t="s">
        <v>87</v>
      </c>
    </row>
    <row r="26">
      <c r="B26" s="2" t="s">
        <v>88</v>
      </c>
    </row>
    <row r="27">
      <c r="B27" s="2" t="s">
        <v>89</v>
      </c>
    </row>
    <row r="28">
      <c r="B28" s="2" t="s">
        <v>90</v>
      </c>
    </row>
    <row r="29">
      <c r="B29" s="2" t="s">
        <v>91</v>
      </c>
    </row>
    <row r="30">
      <c r="B30" s="2" t="s">
        <v>92</v>
      </c>
    </row>
    <row r="31">
      <c r="B31" s="2" t="s">
        <v>93</v>
      </c>
    </row>
    <row r="32">
      <c r="B32" s="2" t="s">
        <v>94</v>
      </c>
    </row>
    <row r="33">
      <c r="B33" s="2" t="s">
        <v>95</v>
      </c>
    </row>
    <row r="34">
      <c r="B34" s="2" t="s">
        <v>96</v>
      </c>
    </row>
    <row r="35">
      <c r="B35" s="2" t="s">
        <v>97</v>
      </c>
    </row>
    <row r="36">
      <c r="B36" s="2" t="s">
        <v>98</v>
      </c>
    </row>
    <row r="37">
      <c r="B37" s="2" t="s">
        <v>99</v>
      </c>
    </row>
    <row r="38">
      <c r="B38" s="2" t="s">
        <v>100</v>
      </c>
    </row>
    <row r="39">
      <c r="B39" s="2" t="s">
        <v>101</v>
      </c>
    </row>
    <row r="40">
      <c r="B40" s="2" t="s">
        <v>102</v>
      </c>
    </row>
    <row r="41">
      <c r="B41" s="2" t="s">
        <v>103</v>
      </c>
    </row>
    <row r="42">
      <c r="B42" s="2" t="s">
        <v>104</v>
      </c>
    </row>
    <row r="43">
      <c r="B43" s="2" t="s">
        <v>105</v>
      </c>
    </row>
    <row r="44">
      <c r="B44" s="2" t="s">
        <v>106</v>
      </c>
    </row>
    <row r="45">
      <c r="B45" s="2" t="s">
        <v>107</v>
      </c>
    </row>
    <row r="46">
      <c r="B46" s="2" t="s">
        <v>108</v>
      </c>
    </row>
    <row r="47">
      <c r="B47" s="2" t="s">
        <v>109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6.86"/>
    <col customWidth="1" min="3" max="3" width="6.29"/>
    <col customWidth="1" min="4" max="5" width="5.86"/>
    <col customWidth="1" min="6" max="7" width="3.43"/>
    <col customWidth="1" min="10" max="20" width="10.0"/>
    <col customWidth="1" min="23" max="33" width="10.86"/>
  </cols>
  <sheetData>
    <row r="1">
      <c r="G1" s="46"/>
    </row>
    <row r="2">
      <c r="A2" s="47" t="s">
        <v>110</v>
      </c>
      <c r="B2" s="48"/>
      <c r="C2" s="48"/>
      <c r="D2" s="48"/>
      <c r="E2" s="48"/>
      <c r="F2" s="48"/>
      <c r="G2" s="48"/>
      <c r="I2" s="45" t="s">
        <v>110</v>
      </c>
      <c r="J2" s="2" t="s">
        <v>111</v>
      </c>
      <c r="V2" s="45" t="s">
        <v>110</v>
      </c>
      <c r="W2" s="2" t="s">
        <v>112</v>
      </c>
    </row>
    <row r="3">
      <c r="A3" s="49" t="s">
        <v>47</v>
      </c>
      <c r="B3" s="50" t="s">
        <v>113</v>
      </c>
      <c r="C3" s="50" t="s">
        <v>114</v>
      </c>
      <c r="D3" s="50" t="s">
        <v>115</v>
      </c>
      <c r="E3" s="50" t="s">
        <v>116</v>
      </c>
      <c r="F3" s="50" t="s">
        <v>117</v>
      </c>
      <c r="G3" s="51" t="s">
        <v>118</v>
      </c>
      <c r="I3" s="52" t="s">
        <v>2</v>
      </c>
      <c r="J3" s="53" t="s">
        <v>119</v>
      </c>
      <c r="K3" s="53" t="s">
        <v>120</v>
      </c>
      <c r="L3" s="53" t="s">
        <v>121</v>
      </c>
      <c r="M3" s="53" t="s">
        <v>122</v>
      </c>
      <c r="N3" s="53" t="s">
        <v>123</v>
      </c>
      <c r="O3" s="53" t="s">
        <v>124</v>
      </c>
      <c r="P3" s="54" t="s">
        <v>125</v>
      </c>
      <c r="Q3" s="53" t="s">
        <v>126</v>
      </c>
      <c r="R3" s="53" t="s">
        <v>127</v>
      </c>
      <c r="S3" s="54" t="s">
        <v>128</v>
      </c>
      <c r="T3" s="55" t="s">
        <v>129</v>
      </c>
      <c r="V3" s="52" t="s">
        <v>2</v>
      </c>
      <c r="W3" s="53" t="s">
        <v>119</v>
      </c>
      <c r="X3" s="53" t="s">
        <v>120</v>
      </c>
      <c r="Y3" s="53" t="s">
        <v>121</v>
      </c>
      <c r="Z3" s="53" t="s">
        <v>122</v>
      </c>
      <c r="AA3" s="53" t="s">
        <v>123</v>
      </c>
      <c r="AB3" s="53" t="s">
        <v>124</v>
      </c>
      <c r="AC3" s="54" t="s">
        <v>125</v>
      </c>
      <c r="AD3" s="53" t="s">
        <v>126</v>
      </c>
      <c r="AE3" s="53" t="s">
        <v>127</v>
      </c>
      <c r="AF3" s="54" t="s">
        <v>128</v>
      </c>
      <c r="AG3" s="55" t="s">
        <v>130</v>
      </c>
      <c r="AH3" s="39"/>
    </row>
    <row r="4">
      <c r="A4" s="56">
        <f t="array" ref="A4:A26">INDEX(SCHEMA_TID,0)</f>
        <v>0.375</v>
      </c>
      <c r="B4" s="57" t="str">
        <f t="array" ref="B4:B26">INDEX(SCHEMA_FOTBOLL_LAG1,0)</f>
        <v>3E</v>
      </c>
      <c r="C4" s="57" t="str">
        <f t="array" ref="C4:C26">INDEX(SCHEMA_FOTBOLL_LAG2,0)</f>
        <v>1D</v>
      </c>
      <c r="D4" s="58">
        <v>3.0</v>
      </c>
      <c r="E4" s="58">
        <v>5.0</v>
      </c>
      <c r="F4" s="59">
        <f t="shared" ref="F4:F26" si="2">IF($D4&gt;$E4, 3, IF($D4=$E4, 1, 0))</f>
        <v>0</v>
      </c>
      <c r="G4" s="60">
        <f t="shared" ref="G4:G26" si="3">IF($E4&gt;$D4, 3, IF($D4=$E4, 1, 0))</f>
        <v>3</v>
      </c>
      <c r="I4" s="61" t="str">
        <f t="array" ref="I4:I20">INDEX(STATISK_KLASSER,0)</f>
        <v>1AB</v>
      </c>
      <c r="J4" s="44">
        <f t="shared" ref="J4:J20" si="4">COUNTIF($B$4:$C$26,I4)</f>
        <v>4</v>
      </c>
      <c r="K4" s="44">
        <f>COUNTIFS($F$4:$G$26, 3, $B$4:$C$26, $I4)</f>
        <v>2</v>
      </c>
      <c r="L4" s="44">
        <f t="shared" ref="L4:L20" si="5">COUNTIFS($F$4:$G$26, 1, $B$4:$C$26, $I4)</f>
        <v>1</v>
      </c>
      <c r="M4" s="44">
        <f t="shared" ref="M4:M20" si="6">COUNTIFS($F$4:$G$26, 0, $B$4:$C$26, $I4)</f>
        <v>1</v>
      </c>
      <c r="N4" s="44">
        <f t="shared" ref="N4:N20" si="7">SUMIFS($D$4:$E$26, $B$4:$C$26, $I4)</f>
        <v>9</v>
      </c>
      <c r="O4" s="44">
        <f t="shared" ref="O4:O20" si="8">SUMIFS($D$4:$D$26,$C$4:$C$26,I4 ) + SUMIFS($E$4:$E$26, $B$4:$B$26, $I4 )</f>
        <v>4</v>
      </c>
      <c r="P4" s="44">
        <f t="shared" ref="P4:P20" si="9">$N4-$O4</f>
        <v>5</v>
      </c>
      <c r="Q4" s="44">
        <f t="shared" ref="Q4:Q20" si="10">($K4*3 + $L4*1)</f>
        <v>7</v>
      </c>
      <c r="R4" s="62">
        <f t="shared" ref="R4:R20" si="11">IFERROR($Q4/$J4, 0)</f>
        <v>1.75</v>
      </c>
      <c r="S4" s="62">
        <f t="shared" ref="S4:S20" si="12">IFERROR($P4/$J4, 0)</f>
        <v>1.25</v>
      </c>
      <c r="T4" s="63">
        <f t="shared" ref="T4:T20" si="13">IFERROR($N4/$J4, 0)</f>
        <v>2.25</v>
      </c>
      <c r="V4" s="61" t="str">
        <f t="array" ref="V4:AG20">SORT(I4:T20,10,FALSE,11,FALSE,12,FALSE)</f>
        <v>3F</v>
      </c>
      <c r="W4" s="44">
        <v>2.0</v>
      </c>
      <c r="X4" s="44">
        <v>2.0</v>
      </c>
      <c r="Y4" s="44">
        <v>1.0</v>
      </c>
      <c r="Z4" s="44">
        <v>0.0</v>
      </c>
      <c r="AA4" s="44">
        <v>8.0</v>
      </c>
      <c r="AB4" s="44">
        <v>1.0</v>
      </c>
      <c r="AC4" s="44">
        <v>7.0</v>
      </c>
      <c r="AD4" s="44">
        <v>7.0</v>
      </c>
      <c r="AE4" s="62">
        <v>3.5</v>
      </c>
      <c r="AF4" s="62">
        <v>3.5</v>
      </c>
      <c r="AG4" s="63">
        <v>4.0</v>
      </c>
    </row>
    <row r="5">
      <c r="A5" s="56">
        <v>0.3854166666666667</v>
      </c>
      <c r="B5" s="57" t="s">
        <v>26</v>
      </c>
      <c r="C5" s="57" t="s">
        <v>39</v>
      </c>
      <c r="D5" s="58">
        <f t="shared" ref="D5:E5" si="1">RANDBETWEEN(0,10)</f>
        <v>0</v>
      </c>
      <c r="E5" s="58">
        <f t="shared" si="1"/>
        <v>2</v>
      </c>
      <c r="F5" s="59">
        <f t="shared" si="2"/>
        <v>0</v>
      </c>
      <c r="G5" s="60">
        <f t="shared" si="3"/>
        <v>3</v>
      </c>
      <c r="I5" s="61" t="s">
        <v>37</v>
      </c>
      <c r="J5" s="44">
        <f t="shared" si="4"/>
        <v>1</v>
      </c>
      <c r="K5" s="44">
        <f t="shared" ref="K5:K20" si="15">COUNTIFS(F5:G27, 3,B5:C27,I5 )</f>
        <v>0</v>
      </c>
      <c r="L5" s="44">
        <f t="shared" si="5"/>
        <v>0</v>
      </c>
      <c r="M5" s="44">
        <f t="shared" si="6"/>
        <v>1</v>
      </c>
      <c r="N5" s="44">
        <f t="shared" si="7"/>
        <v>7</v>
      </c>
      <c r="O5" s="44">
        <f t="shared" si="8"/>
        <v>9</v>
      </c>
      <c r="P5" s="44">
        <f t="shared" si="9"/>
        <v>-2</v>
      </c>
      <c r="Q5" s="44">
        <f t="shared" si="10"/>
        <v>0</v>
      </c>
      <c r="R5" s="62">
        <f t="shared" si="11"/>
        <v>0</v>
      </c>
      <c r="S5" s="62">
        <f t="shared" si="12"/>
        <v>-2</v>
      </c>
      <c r="T5" s="63">
        <f t="shared" si="13"/>
        <v>7</v>
      </c>
      <c r="V5" s="61" t="s">
        <v>38</v>
      </c>
      <c r="W5" s="44">
        <v>1.0</v>
      </c>
      <c r="X5" s="44">
        <v>1.0</v>
      </c>
      <c r="Y5" s="44">
        <v>0.0</v>
      </c>
      <c r="Z5" s="44">
        <v>0.0</v>
      </c>
      <c r="AA5" s="44">
        <v>7.0</v>
      </c>
      <c r="AB5" s="44">
        <v>0.0</v>
      </c>
      <c r="AC5" s="44">
        <v>7.0</v>
      </c>
      <c r="AD5" s="44">
        <v>3.0</v>
      </c>
      <c r="AE5" s="62">
        <v>3.0</v>
      </c>
      <c r="AF5" s="62">
        <v>7.0</v>
      </c>
      <c r="AG5" s="63">
        <v>7.0</v>
      </c>
    </row>
    <row r="6">
      <c r="A6" s="56">
        <v>0.39583333333333337</v>
      </c>
      <c r="B6" s="57" t="s">
        <v>23</v>
      </c>
      <c r="C6" s="57" t="s">
        <v>8</v>
      </c>
      <c r="D6" s="58">
        <f t="shared" ref="D6:E6" si="14">RANDBETWEEN(0,10)</f>
        <v>8</v>
      </c>
      <c r="E6" s="58">
        <f t="shared" si="14"/>
        <v>10</v>
      </c>
      <c r="F6" s="59">
        <f t="shared" si="2"/>
        <v>0</v>
      </c>
      <c r="G6" s="60">
        <f t="shared" si="3"/>
        <v>3</v>
      </c>
      <c r="I6" s="61" t="s">
        <v>42</v>
      </c>
      <c r="J6" s="44">
        <f t="shared" si="4"/>
        <v>4</v>
      </c>
      <c r="K6" s="44">
        <f t="shared" si="15"/>
        <v>0</v>
      </c>
      <c r="L6" s="44">
        <f t="shared" si="5"/>
        <v>0</v>
      </c>
      <c r="M6" s="44">
        <f t="shared" si="6"/>
        <v>3</v>
      </c>
      <c r="N6" s="44">
        <f t="shared" si="7"/>
        <v>7</v>
      </c>
      <c r="O6" s="44">
        <f t="shared" si="8"/>
        <v>22</v>
      </c>
      <c r="P6" s="44">
        <f t="shared" si="9"/>
        <v>-15</v>
      </c>
      <c r="Q6" s="44">
        <f t="shared" si="10"/>
        <v>0</v>
      </c>
      <c r="R6" s="62">
        <f t="shared" si="11"/>
        <v>0</v>
      </c>
      <c r="S6" s="62">
        <f t="shared" si="12"/>
        <v>-3.75</v>
      </c>
      <c r="T6" s="63">
        <f t="shared" si="13"/>
        <v>1.75</v>
      </c>
      <c r="V6" s="61" t="s">
        <v>30</v>
      </c>
      <c r="W6" s="44">
        <v>2.0</v>
      </c>
      <c r="X6" s="44">
        <v>1.0</v>
      </c>
      <c r="Y6" s="44">
        <v>1.0</v>
      </c>
      <c r="Z6" s="44">
        <v>0.0</v>
      </c>
      <c r="AA6" s="44">
        <v>11.0</v>
      </c>
      <c r="AB6" s="44">
        <v>6.0</v>
      </c>
      <c r="AC6" s="44">
        <v>5.0</v>
      </c>
      <c r="AD6" s="44">
        <v>4.0</v>
      </c>
      <c r="AE6" s="62">
        <v>2.0</v>
      </c>
      <c r="AF6" s="62">
        <v>2.5</v>
      </c>
      <c r="AG6" s="63">
        <v>5.5</v>
      </c>
    </row>
    <row r="7">
      <c r="A7" s="56">
        <v>0.40625000000000006</v>
      </c>
      <c r="B7" s="57" t="s">
        <v>37</v>
      </c>
      <c r="C7" s="57" t="s">
        <v>40</v>
      </c>
      <c r="D7" s="58">
        <f t="shared" ref="D7:E7" si="16">RANDBETWEEN(0,10)</f>
        <v>7</v>
      </c>
      <c r="E7" s="58">
        <f t="shared" si="16"/>
        <v>9</v>
      </c>
      <c r="F7" s="59">
        <f t="shared" si="2"/>
        <v>0</v>
      </c>
      <c r="G7" s="60">
        <f t="shared" si="3"/>
        <v>3</v>
      </c>
      <c r="H7" s="64"/>
      <c r="I7" s="61" t="s">
        <v>43</v>
      </c>
      <c r="J7" s="44">
        <f t="shared" si="4"/>
        <v>1</v>
      </c>
      <c r="K7" s="44">
        <f t="shared" si="15"/>
        <v>0</v>
      </c>
      <c r="L7" s="44">
        <f t="shared" si="5"/>
        <v>1</v>
      </c>
      <c r="M7" s="44">
        <f t="shared" si="6"/>
        <v>0</v>
      </c>
      <c r="N7" s="44">
        <f t="shared" si="7"/>
        <v>2</v>
      </c>
      <c r="O7" s="44">
        <f t="shared" si="8"/>
        <v>2</v>
      </c>
      <c r="P7" s="44">
        <f t="shared" si="9"/>
        <v>0</v>
      </c>
      <c r="Q7" s="44">
        <f t="shared" si="10"/>
        <v>1</v>
      </c>
      <c r="R7" s="62">
        <f t="shared" si="11"/>
        <v>1</v>
      </c>
      <c r="S7" s="62">
        <f t="shared" si="12"/>
        <v>0</v>
      </c>
      <c r="T7" s="63">
        <f t="shared" si="13"/>
        <v>2</v>
      </c>
      <c r="V7" s="61" t="s">
        <v>51</v>
      </c>
      <c r="W7" s="44">
        <v>3.0</v>
      </c>
      <c r="X7" s="44">
        <v>2.0</v>
      </c>
      <c r="Y7" s="44">
        <v>0.0</v>
      </c>
      <c r="Z7" s="44">
        <v>2.0</v>
      </c>
      <c r="AA7" s="44">
        <v>9.0</v>
      </c>
      <c r="AB7" s="44">
        <v>12.0</v>
      </c>
      <c r="AC7" s="44">
        <v>-3.0</v>
      </c>
      <c r="AD7" s="44">
        <v>6.0</v>
      </c>
      <c r="AE7" s="62">
        <v>2.0</v>
      </c>
      <c r="AF7" s="62">
        <v>-1.0</v>
      </c>
      <c r="AG7" s="63">
        <v>3.0</v>
      </c>
    </row>
    <row r="8">
      <c r="A8" s="56">
        <v>0.41666666666666674</v>
      </c>
      <c r="B8" s="57" t="s">
        <v>41</v>
      </c>
      <c r="C8" s="57" t="s">
        <v>19</v>
      </c>
      <c r="D8" s="58">
        <f t="shared" ref="D8:E8" si="17">RANDBETWEEN(0,10)</f>
        <v>0</v>
      </c>
      <c r="E8" s="58">
        <f t="shared" si="17"/>
        <v>3</v>
      </c>
      <c r="F8" s="59">
        <f t="shared" si="2"/>
        <v>0</v>
      </c>
      <c r="G8" s="60">
        <f t="shared" si="3"/>
        <v>3</v>
      </c>
      <c r="I8" s="61" t="s">
        <v>16</v>
      </c>
      <c r="J8" s="44">
        <f t="shared" si="4"/>
        <v>4</v>
      </c>
      <c r="K8" s="44">
        <f t="shared" si="15"/>
        <v>1</v>
      </c>
      <c r="L8" s="44">
        <f t="shared" si="5"/>
        <v>0</v>
      </c>
      <c r="M8" s="44">
        <f t="shared" si="6"/>
        <v>3</v>
      </c>
      <c r="N8" s="44">
        <f t="shared" si="7"/>
        <v>9</v>
      </c>
      <c r="O8" s="44">
        <f t="shared" si="8"/>
        <v>19</v>
      </c>
      <c r="P8" s="44">
        <f t="shared" si="9"/>
        <v>-10</v>
      </c>
      <c r="Q8" s="44">
        <f t="shared" si="10"/>
        <v>3</v>
      </c>
      <c r="R8" s="62">
        <f t="shared" si="11"/>
        <v>0.75</v>
      </c>
      <c r="S8" s="62">
        <f t="shared" si="12"/>
        <v>-2.5</v>
      </c>
      <c r="T8" s="63">
        <f t="shared" si="13"/>
        <v>2.25</v>
      </c>
      <c r="V8" s="61" t="s">
        <v>19</v>
      </c>
      <c r="W8" s="44">
        <v>4.0</v>
      </c>
      <c r="X8" s="44">
        <v>2.0</v>
      </c>
      <c r="Y8" s="44">
        <v>1.0</v>
      </c>
      <c r="Z8" s="44">
        <v>1.0</v>
      </c>
      <c r="AA8" s="44">
        <v>9.0</v>
      </c>
      <c r="AB8" s="44">
        <v>4.0</v>
      </c>
      <c r="AC8" s="44">
        <v>5.0</v>
      </c>
      <c r="AD8" s="44">
        <v>7.0</v>
      </c>
      <c r="AE8" s="62">
        <v>1.75</v>
      </c>
      <c r="AF8" s="62">
        <v>1.25</v>
      </c>
      <c r="AG8" s="63">
        <v>2.25</v>
      </c>
    </row>
    <row r="9">
      <c r="A9" s="56">
        <v>0.4270833333333334</v>
      </c>
      <c r="B9" s="57" t="s">
        <v>23</v>
      </c>
      <c r="C9" s="57" t="s">
        <v>30</v>
      </c>
      <c r="D9" s="58">
        <f t="shared" ref="D9:E9" si="18">RANDBETWEEN(0,10)</f>
        <v>4</v>
      </c>
      <c r="E9" s="58">
        <f t="shared" si="18"/>
        <v>4</v>
      </c>
      <c r="F9" s="59">
        <f t="shared" si="2"/>
        <v>1</v>
      </c>
      <c r="G9" s="60">
        <f t="shared" si="3"/>
        <v>1</v>
      </c>
      <c r="I9" s="61" t="s">
        <v>26</v>
      </c>
      <c r="J9" s="44">
        <f t="shared" si="4"/>
        <v>1</v>
      </c>
      <c r="K9" s="44">
        <f t="shared" si="15"/>
        <v>0</v>
      </c>
      <c r="L9" s="44">
        <f t="shared" si="5"/>
        <v>0</v>
      </c>
      <c r="M9" s="44">
        <f t="shared" si="6"/>
        <v>1</v>
      </c>
      <c r="N9" s="44">
        <f t="shared" si="7"/>
        <v>0</v>
      </c>
      <c r="O9" s="44">
        <f t="shared" si="8"/>
        <v>2</v>
      </c>
      <c r="P9" s="44">
        <f t="shared" si="9"/>
        <v>-2</v>
      </c>
      <c r="Q9" s="44">
        <f t="shared" si="10"/>
        <v>0</v>
      </c>
      <c r="R9" s="62">
        <f t="shared" si="11"/>
        <v>0</v>
      </c>
      <c r="S9" s="62">
        <f t="shared" si="12"/>
        <v>-2</v>
      </c>
      <c r="T9" s="63">
        <f t="shared" si="13"/>
        <v>0</v>
      </c>
      <c r="V9" s="61" t="s">
        <v>50</v>
      </c>
      <c r="W9" s="44">
        <v>7.0</v>
      </c>
      <c r="X9" s="44">
        <v>3.0</v>
      </c>
      <c r="Y9" s="44">
        <v>1.0</v>
      </c>
      <c r="Z9" s="44">
        <v>2.0</v>
      </c>
      <c r="AA9" s="44">
        <v>38.0</v>
      </c>
      <c r="AB9" s="44">
        <v>31.0</v>
      </c>
      <c r="AC9" s="44">
        <v>7.0</v>
      </c>
      <c r="AD9" s="44">
        <v>10.0</v>
      </c>
      <c r="AE9" s="62">
        <v>1.4285714285714286</v>
      </c>
      <c r="AF9" s="62">
        <v>1.0</v>
      </c>
      <c r="AG9" s="63">
        <v>5.428571428571429</v>
      </c>
    </row>
    <row r="10">
      <c r="A10" s="56">
        <v>0.4375000000000001</v>
      </c>
      <c r="B10" s="57" t="s">
        <v>50</v>
      </c>
      <c r="C10" s="57" t="s">
        <v>50</v>
      </c>
      <c r="D10" s="58">
        <f t="shared" ref="D10:E10" si="19">RANDBETWEEN(0,10)</f>
        <v>3</v>
      </c>
      <c r="E10" s="58">
        <f t="shared" si="19"/>
        <v>10</v>
      </c>
      <c r="F10" s="59">
        <f t="shared" si="2"/>
        <v>0</v>
      </c>
      <c r="G10" s="60">
        <f t="shared" si="3"/>
        <v>3</v>
      </c>
      <c r="I10" s="61" t="s">
        <v>38</v>
      </c>
      <c r="J10" s="44">
        <f t="shared" si="4"/>
        <v>1</v>
      </c>
      <c r="K10" s="44">
        <f t="shared" si="15"/>
        <v>1</v>
      </c>
      <c r="L10" s="44">
        <f t="shared" si="5"/>
        <v>0</v>
      </c>
      <c r="M10" s="44">
        <f t="shared" si="6"/>
        <v>0</v>
      </c>
      <c r="N10" s="44">
        <f t="shared" si="7"/>
        <v>7</v>
      </c>
      <c r="O10" s="44">
        <f t="shared" si="8"/>
        <v>0</v>
      </c>
      <c r="P10" s="44">
        <f t="shared" si="9"/>
        <v>7</v>
      </c>
      <c r="Q10" s="44">
        <f t="shared" si="10"/>
        <v>3</v>
      </c>
      <c r="R10" s="62">
        <f t="shared" si="11"/>
        <v>3</v>
      </c>
      <c r="S10" s="62">
        <f t="shared" si="12"/>
        <v>7</v>
      </c>
      <c r="T10" s="63">
        <f t="shared" si="13"/>
        <v>7</v>
      </c>
      <c r="V10" s="61" t="s">
        <v>8</v>
      </c>
      <c r="W10" s="44">
        <v>3.0</v>
      </c>
      <c r="X10" s="44">
        <v>1.0</v>
      </c>
      <c r="Y10" s="44">
        <v>1.0</v>
      </c>
      <c r="Z10" s="44">
        <v>0.0</v>
      </c>
      <c r="AA10" s="44">
        <v>17.0</v>
      </c>
      <c r="AB10" s="44">
        <v>10.0</v>
      </c>
      <c r="AC10" s="44">
        <v>7.0</v>
      </c>
      <c r="AD10" s="44">
        <v>4.0</v>
      </c>
      <c r="AE10" s="62">
        <v>1.3333333333333333</v>
      </c>
      <c r="AF10" s="62">
        <v>2.3333333333333335</v>
      </c>
      <c r="AG10" s="63">
        <v>5.666666666666667</v>
      </c>
    </row>
    <row r="11">
      <c r="A11" s="56">
        <v>0.4479166666666668</v>
      </c>
      <c r="B11" s="57" t="s">
        <v>51</v>
      </c>
      <c r="C11" s="57" t="s">
        <v>42</v>
      </c>
      <c r="D11" s="58">
        <f t="shared" ref="D11:E11" si="20">RANDBETWEEN(0,10)</f>
        <v>4</v>
      </c>
      <c r="E11" s="58">
        <f t="shared" si="20"/>
        <v>0</v>
      </c>
      <c r="F11" s="59">
        <f t="shared" si="2"/>
        <v>3</v>
      </c>
      <c r="G11" s="60">
        <f t="shared" si="3"/>
        <v>0</v>
      </c>
      <c r="I11" s="61" t="s">
        <v>39</v>
      </c>
      <c r="J11" s="44">
        <f t="shared" si="4"/>
        <v>3</v>
      </c>
      <c r="K11" s="44">
        <f t="shared" si="15"/>
        <v>1</v>
      </c>
      <c r="L11" s="44">
        <f t="shared" si="5"/>
        <v>0</v>
      </c>
      <c r="M11" s="44">
        <f t="shared" si="6"/>
        <v>1</v>
      </c>
      <c r="N11" s="44">
        <f t="shared" si="7"/>
        <v>7</v>
      </c>
      <c r="O11" s="44">
        <f t="shared" si="8"/>
        <v>5</v>
      </c>
      <c r="P11" s="44">
        <f t="shared" si="9"/>
        <v>2</v>
      </c>
      <c r="Q11" s="44">
        <f t="shared" si="10"/>
        <v>3</v>
      </c>
      <c r="R11" s="62">
        <f t="shared" si="11"/>
        <v>1</v>
      </c>
      <c r="S11" s="62">
        <f t="shared" si="12"/>
        <v>0.6666666667</v>
      </c>
      <c r="T11" s="63">
        <f t="shared" si="13"/>
        <v>2.333333333</v>
      </c>
      <c r="V11" s="61" t="s">
        <v>23</v>
      </c>
      <c r="W11" s="44">
        <v>3.0</v>
      </c>
      <c r="X11" s="44">
        <v>1.0</v>
      </c>
      <c r="Y11" s="44">
        <v>1.0</v>
      </c>
      <c r="Z11" s="44">
        <v>1.0</v>
      </c>
      <c r="AA11" s="44">
        <v>17.0</v>
      </c>
      <c r="AB11" s="44">
        <v>17.0</v>
      </c>
      <c r="AC11" s="44">
        <v>0.0</v>
      </c>
      <c r="AD11" s="44">
        <v>4.0</v>
      </c>
      <c r="AE11" s="62">
        <v>1.3333333333333333</v>
      </c>
      <c r="AF11" s="62">
        <v>0.0</v>
      </c>
      <c r="AG11" s="63">
        <v>5.666666666666667</v>
      </c>
    </row>
    <row r="12">
      <c r="A12" s="56">
        <v>0.4583333333333335</v>
      </c>
      <c r="B12" s="57" t="s">
        <v>50</v>
      </c>
      <c r="C12" s="57" t="s">
        <v>43</v>
      </c>
      <c r="D12" s="58">
        <f t="shared" ref="D12:E12" si="21">RANDBETWEEN(0,10)</f>
        <v>2</v>
      </c>
      <c r="E12" s="58">
        <f t="shared" si="21"/>
        <v>2</v>
      </c>
      <c r="F12" s="59">
        <f t="shared" si="2"/>
        <v>1</v>
      </c>
      <c r="G12" s="60">
        <f t="shared" si="3"/>
        <v>1</v>
      </c>
      <c r="I12" s="61" t="s">
        <v>40</v>
      </c>
      <c r="J12" s="44">
        <f t="shared" si="4"/>
        <v>2</v>
      </c>
      <c r="K12" s="44">
        <f t="shared" si="15"/>
        <v>0</v>
      </c>
      <c r="L12" s="44">
        <f t="shared" si="5"/>
        <v>0</v>
      </c>
      <c r="M12" s="44">
        <f t="shared" si="6"/>
        <v>1</v>
      </c>
      <c r="N12" s="44">
        <f t="shared" si="7"/>
        <v>12</v>
      </c>
      <c r="O12" s="44">
        <f t="shared" si="8"/>
        <v>12</v>
      </c>
      <c r="P12" s="44">
        <f t="shared" si="9"/>
        <v>0</v>
      </c>
      <c r="Q12" s="44">
        <f t="shared" si="10"/>
        <v>0</v>
      </c>
      <c r="R12" s="62">
        <f t="shared" si="11"/>
        <v>0</v>
      </c>
      <c r="S12" s="62">
        <f t="shared" si="12"/>
        <v>0</v>
      </c>
      <c r="T12" s="63">
        <f t="shared" si="13"/>
        <v>6</v>
      </c>
      <c r="V12" s="61" t="s">
        <v>39</v>
      </c>
      <c r="W12" s="44">
        <v>3.0</v>
      </c>
      <c r="X12" s="44">
        <v>1.0</v>
      </c>
      <c r="Y12" s="44">
        <v>0.0</v>
      </c>
      <c r="Z12" s="44">
        <v>1.0</v>
      </c>
      <c r="AA12" s="44">
        <v>7.0</v>
      </c>
      <c r="AB12" s="44">
        <v>5.0</v>
      </c>
      <c r="AC12" s="44">
        <v>2.0</v>
      </c>
      <c r="AD12" s="44">
        <v>3.0</v>
      </c>
      <c r="AE12" s="62">
        <v>1.0</v>
      </c>
      <c r="AF12" s="62">
        <v>0.6666666666666666</v>
      </c>
      <c r="AG12" s="63">
        <v>2.3333333333333335</v>
      </c>
    </row>
    <row r="13">
      <c r="A13" s="56">
        <v>0.46875000000000017</v>
      </c>
      <c r="B13" s="57" t="s">
        <v>41</v>
      </c>
      <c r="C13" s="57" t="s">
        <v>38</v>
      </c>
      <c r="D13" s="58">
        <f t="shared" ref="D13:E13" si="22">RANDBETWEEN(0,10)</f>
        <v>0</v>
      </c>
      <c r="E13" s="58">
        <f t="shared" si="22"/>
        <v>7</v>
      </c>
      <c r="F13" s="59">
        <f t="shared" si="2"/>
        <v>0</v>
      </c>
      <c r="G13" s="60">
        <f t="shared" si="3"/>
        <v>3</v>
      </c>
      <c r="I13" s="61" t="s">
        <v>8</v>
      </c>
      <c r="J13" s="44">
        <f t="shared" si="4"/>
        <v>3</v>
      </c>
      <c r="K13" s="44">
        <f t="shared" si="15"/>
        <v>1</v>
      </c>
      <c r="L13" s="44">
        <f t="shared" si="5"/>
        <v>1</v>
      </c>
      <c r="M13" s="44">
        <f t="shared" si="6"/>
        <v>0</v>
      </c>
      <c r="N13" s="44">
        <f t="shared" si="7"/>
        <v>17</v>
      </c>
      <c r="O13" s="44">
        <f t="shared" si="8"/>
        <v>10</v>
      </c>
      <c r="P13" s="44">
        <f t="shared" si="9"/>
        <v>7</v>
      </c>
      <c r="Q13" s="44">
        <f t="shared" si="10"/>
        <v>4</v>
      </c>
      <c r="R13" s="62">
        <f t="shared" si="11"/>
        <v>1.333333333</v>
      </c>
      <c r="S13" s="62">
        <f t="shared" si="12"/>
        <v>2.333333333</v>
      </c>
      <c r="T13" s="63">
        <f t="shared" si="13"/>
        <v>5.666666667</v>
      </c>
      <c r="V13" s="61" t="s">
        <v>43</v>
      </c>
      <c r="W13" s="44">
        <v>1.0</v>
      </c>
      <c r="X13" s="44">
        <v>0.0</v>
      </c>
      <c r="Y13" s="44">
        <v>1.0</v>
      </c>
      <c r="Z13" s="44">
        <v>0.0</v>
      </c>
      <c r="AA13" s="44">
        <v>2.0</v>
      </c>
      <c r="AB13" s="44">
        <v>2.0</v>
      </c>
      <c r="AC13" s="44">
        <v>0.0</v>
      </c>
      <c r="AD13" s="44">
        <v>1.0</v>
      </c>
      <c r="AE13" s="62">
        <v>1.0</v>
      </c>
      <c r="AF13" s="62">
        <v>0.0</v>
      </c>
      <c r="AG13" s="63">
        <v>2.0</v>
      </c>
    </row>
    <row r="14">
      <c r="A14" s="56">
        <v>0.47916666666666685</v>
      </c>
      <c r="B14" s="57" t="s">
        <v>16</v>
      </c>
      <c r="C14" s="57" t="s">
        <v>8</v>
      </c>
      <c r="D14" s="58">
        <f t="shared" ref="D14:E14" si="23">RANDBETWEEN(0,10)</f>
        <v>2</v>
      </c>
      <c r="E14" s="58">
        <f t="shared" si="23"/>
        <v>7</v>
      </c>
      <c r="F14" s="59">
        <f t="shared" si="2"/>
        <v>0</v>
      </c>
      <c r="G14" s="60">
        <f t="shared" si="3"/>
        <v>3</v>
      </c>
      <c r="I14" s="61" t="s">
        <v>41</v>
      </c>
      <c r="J14" s="44">
        <f t="shared" si="4"/>
        <v>4</v>
      </c>
      <c r="K14" s="44">
        <f t="shared" si="15"/>
        <v>1</v>
      </c>
      <c r="L14" s="44">
        <f t="shared" si="5"/>
        <v>1</v>
      </c>
      <c r="M14" s="44">
        <f t="shared" si="6"/>
        <v>2</v>
      </c>
      <c r="N14" s="44">
        <f t="shared" si="7"/>
        <v>9</v>
      </c>
      <c r="O14" s="44">
        <f t="shared" si="8"/>
        <v>13</v>
      </c>
      <c r="P14" s="44">
        <f t="shared" si="9"/>
        <v>-4</v>
      </c>
      <c r="Q14" s="44">
        <f t="shared" si="10"/>
        <v>4</v>
      </c>
      <c r="R14" s="62">
        <f t="shared" si="11"/>
        <v>1</v>
      </c>
      <c r="S14" s="62">
        <f t="shared" si="12"/>
        <v>-1</v>
      </c>
      <c r="T14" s="63">
        <f t="shared" si="13"/>
        <v>2.25</v>
      </c>
      <c r="V14" s="61" t="s">
        <v>41</v>
      </c>
      <c r="W14" s="44">
        <v>4.0</v>
      </c>
      <c r="X14" s="44">
        <v>1.0</v>
      </c>
      <c r="Y14" s="44">
        <v>1.0</v>
      </c>
      <c r="Z14" s="44">
        <v>2.0</v>
      </c>
      <c r="AA14" s="44">
        <v>9.0</v>
      </c>
      <c r="AB14" s="44">
        <v>13.0</v>
      </c>
      <c r="AC14" s="44">
        <v>-4.0</v>
      </c>
      <c r="AD14" s="44">
        <v>4.0</v>
      </c>
      <c r="AE14" s="62">
        <v>1.0</v>
      </c>
      <c r="AF14" s="62">
        <v>-1.0</v>
      </c>
      <c r="AG14" s="63">
        <v>2.25</v>
      </c>
    </row>
    <row r="15">
      <c r="A15" s="56">
        <v>0.48958333333333354</v>
      </c>
      <c r="B15" s="57" t="s">
        <v>41</v>
      </c>
      <c r="C15" s="57" t="s">
        <v>52</v>
      </c>
      <c r="D15" s="58">
        <f t="shared" ref="D15:E15" si="24">RANDBETWEEN(0,10)</f>
        <v>1</v>
      </c>
      <c r="E15" s="58">
        <f t="shared" si="24"/>
        <v>1</v>
      </c>
      <c r="F15" s="59">
        <f t="shared" si="2"/>
        <v>1</v>
      </c>
      <c r="G15" s="60">
        <f t="shared" si="3"/>
        <v>1</v>
      </c>
      <c r="I15" s="61" t="s">
        <v>50</v>
      </c>
      <c r="J15" s="44">
        <f t="shared" si="4"/>
        <v>7</v>
      </c>
      <c r="K15" s="44">
        <f t="shared" si="15"/>
        <v>3</v>
      </c>
      <c r="L15" s="44">
        <f t="shared" si="5"/>
        <v>1</v>
      </c>
      <c r="M15" s="44">
        <f t="shared" si="6"/>
        <v>2</v>
      </c>
      <c r="N15" s="44">
        <f t="shared" si="7"/>
        <v>38</v>
      </c>
      <c r="O15" s="44">
        <f t="shared" si="8"/>
        <v>31</v>
      </c>
      <c r="P15" s="44">
        <f t="shared" si="9"/>
        <v>7</v>
      </c>
      <c r="Q15" s="44">
        <f t="shared" si="10"/>
        <v>10</v>
      </c>
      <c r="R15" s="62">
        <f t="shared" si="11"/>
        <v>1.428571429</v>
      </c>
      <c r="S15" s="62">
        <f t="shared" si="12"/>
        <v>1</v>
      </c>
      <c r="T15" s="63">
        <f t="shared" si="13"/>
        <v>5.428571429</v>
      </c>
      <c r="V15" s="61" t="s">
        <v>16</v>
      </c>
      <c r="W15" s="44">
        <v>4.0</v>
      </c>
      <c r="X15" s="44">
        <v>1.0</v>
      </c>
      <c r="Y15" s="44">
        <v>0.0</v>
      </c>
      <c r="Z15" s="44">
        <v>3.0</v>
      </c>
      <c r="AA15" s="44">
        <v>9.0</v>
      </c>
      <c r="AB15" s="44">
        <v>19.0</v>
      </c>
      <c r="AC15" s="44">
        <v>-10.0</v>
      </c>
      <c r="AD15" s="44">
        <v>3.0</v>
      </c>
      <c r="AE15" s="62">
        <v>0.75</v>
      </c>
      <c r="AF15" s="62">
        <v>-2.5</v>
      </c>
      <c r="AG15" s="63">
        <v>2.25</v>
      </c>
    </row>
    <row r="16">
      <c r="A16" s="56">
        <v>0.5000000000000002</v>
      </c>
      <c r="B16" s="57" t="s">
        <v>50</v>
      </c>
      <c r="C16" s="57" t="s">
        <v>21</v>
      </c>
      <c r="D16" s="58">
        <f t="shared" ref="D16:E16" si="25">RANDBETWEEN(0,10)</f>
        <v>9</v>
      </c>
      <c r="E16" s="58">
        <f t="shared" si="25"/>
        <v>5</v>
      </c>
      <c r="F16" s="59">
        <f t="shared" si="2"/>
        <v>3</v>
      </c>
      <c r="G16" s="60">
        <f t="shared" si="3"/>
        <v>0</v>
      </c>
      <c r="I16" s="61" t="s">
        <v>21</v>
      </c>
      <c r="J16" s="44">
        <f t="shared" si="4"/>
        <v>1</v>
      </c>
      <c r="K16" s="44">
        <f t="shared" si="15"/>
        <v>0</v>
      </c>
      <c r="L16" s="44">
        <f t="shared" si="5"/>
        <v>0</v>
      </c>
      <c r="M16" s="44">
        <f t="shared" si="6"/>
        <v>1</v>
      </c>
      <c r="N16" s="44">
        <f t="shared" si="7"/>
        <v>5</v>
      </c>
      <c r="O16" s="44">
        <f t="shared" si="8"/>
        <v>9</v>
      </c>
      <c r="P16" s="44">
        <f t="shared" si="9"/>
        <v>-4</v>
      </c>
      <c r="Q16" s="44">
        <f t="shared" si="10"/>
        <v>0</v>
      </c>
      <c r="R16" s="62">
        <f t="shared" si="11"/>
        <v>0</v>
      </c>
      <c r="S16" s="62">
        <f t="shared" si="12"/>
        <v>-4</v>
      </c>
      <c r="T16" s="63">
        <f t="shared" si="13"/>
        <v>5</v>
      </c>
      <c r="V16" s="61" t="s">
        <v>40</v>
      </c>
      <c r="W16" s="44">
        <v>2.0</v>
      </c>
      <c r="X16" s="44">
        <v>0.0</v>
      </c>
      <c r="Y16" s="44">
        <v>0.0</v>
      </c>
      <c r="Z16" s="44">
        <v>1.0</v>
      </c>
      <c r="AA16" s="44">
        <v>12.0</v>
      </c>
      <c r="AB16" s="44">
        <v>12.0</v>
      </c>
      <c r="AC16" s="44">
        <v>0.0</v>
      </c>
      <c r="AD16" s="44">
        <v>0.0</v>
      </c>
      <c r="AE16" s="62">
        <v>0.0</v>
      </c>
      <c r="AF16" s="62">
        <v>0.0</v>
      </c>
      <c r="AG16" s="63">
        <v>6.0</v>
      </c>
    </row>
    <row r="17">
      <c r="A17" s="56">
        <v>0.5104166666666669</v>
      </c>
      <c r="B17" s="57" t="s">
        <v>8</v>
      </c>
      <c r="C17" s="57" t="s">
        <v>19</v>
      </c>
      <c r="D17" s="58">
        <f t="shared" ref="D17:E17" si="26">RANDBETWEEN(0,10)</f>
        <v>0</v>
      </c>
      <c r="E17" s="58">
        <f t="shared" si="26"/>
        <v>0</v>
      </c>
      <c r="F17" s="59">
        <f t="shared" si="2"/>
        <v>1</v>
      </c>
      <c r="G17" s="60">
        <f t="shared" si="3"/>
        <v>1</v>
      </c>
      <c r="I17" s="61" t="s">
        <v>51</v>
      </c>
      <c r="J17" s="44">
        <f t="shared" si="4"/>
        <v>3</v>
      </c>
      <c r="K17" s="44">
        <f t="shared" si="15"/>
        <v>2</v>
      </c>
      <c r="L17" s="44">
        <f t="shared" si="5"/>
        <v>0</v>
      </c>
      <c r="M17" s="44">
        <f t="shared" si="6"/>
        <v>2</v>
      </c>
      <c r="N17" s="44">
        <f t="shared" si="7"/>
        <v>9</v>
      </c>
      <c r="O17" s="44">
        <f t="shared" si="8"/>
        <v>12</v>
      </c>
      <c r="P17" s="44">
        <f t="shared" si="9"/>
        <v>-3</v>
      </c>
      <c r="Q17" s="44">
        <f t="shared" si="10"/>
        <v>6</v>
      </c>
      <c r="R17" s="62">
        <f t="shared" si="11"/>
        <v>2</v>
      </c>
      <c r="S17" s="62">
        <f t="shared" si="12"/>
        <v>-1</v>
      </c>
      <c r="T17" s="63">
        <f t="shared" si="13"/>
        <v>3</v>
      </c>
      <c r="V17" s="61" t="s">
        <v>37</v>
      </c>
      <c r="W17" s="44">
        <v>1.0</v>
      </c>
      <c r="X17" s="44">
        <v>0.0</v>
      </c>
      <c r="Y17" s="44">
        <v>0.0</v>
      </c>
      <c r="Z17" s="44">
        <v>1.0</v>
      </c>
      <c r="AA17" s="44">
        <v>7.0</v>
      </c>
      <c r="AB17" s="44">
        <v>9.0</v>
      </c>
      <c r="AC17" s="44">
        <v>-2.0</v>
      </c>
      <c r="AD17" s="44">
        <v>0.0</v>
      </c>
      <c r="AE17" s="62">
        <v>0.0</v>
      </c>
      <c r="AF17" s="62">
        <v>-2.0</v>
      </c>
      <c r="AG17" s="63">
        <v>7.0</v>
      </c>
    </row>
    <row r="18">
      <c r="A18" s="56">
        <v>0.5208333333333335</v>
      </c>
      <c r="B18" s="57" t="s">
        <v>30</v>
      </c>
      <c r="C18" s="57" t="s">
        <v>51</v>
      </c>
      <c r="D18" s="58">
        <f t="shared" ref="D18:E18" si="27">RANDBETWEEN(0,10)</f>
        <v>7</v>
      </c>
      <c r="E18" s="58">
        <f t="shared" si="27"/>
        <v>2</v>
      </c>
      <c r="F18" s="59">
        <f t="shared" si="2"/>
        <v>3</v>
      </c>
      <c r="G18" s="60">
        <f t="shared" si="3"/>
        <v>0</v>
      </c>
      <c r="I18" s="61" t="s">
        <v>52</v>
      </c>
      <c r="J18" s="44">
        <f t="shared" si="4"/>
        <v>2</v>
      </c>
      <c r="K18" s="44">
        <f t="shared" si="15"/>
        <v>2</v>
      </c>
      <c r="L18" s="44">
        <f t="shared" si="5"/>
        <v>1</v>
      </c>
      <c r="M18" s="44">
        <f t="shared" si="6"/>
        <v>0</v>
      </c>
      <c r="N18" s="44">
        <f t="shared" si="7"/>
        <v>8</v>
      </c>
      <c r="O18" s="44">
        <f t="shared" si="8"/>
        <v>1</v>
      </c>
      <c r="P18" s="44">
        <f t="shared" si="9"/>
        <v>7</v>
      </c>
      <c r="Q18" s="44">
        <f t="shared" si="10"/>
        <v>7</v>
      </c>
      <c r="R18" s="62">
        <f t="shared" si="11"/>
        <v>3.5</v>
      </c>
      <c r="S18" s="62">
        <f t="shared" si="12"/>
        <v>3.5</v>
      </c>
      <c r="T18" s="63">
        <f t="shared" si="13"/>
        <v>4</v>
      </c>
      <c r="V18" s="61" t="s">
        <v>26</v>
      </c>
      <c r="W18" s="44">
        <v>1.0</v>
      </c>
      <c r="X18" s="44">
        <v>0.0</v>
      </c>
      <c r="Y18" s="44">
        <v>0.0</v>
      </c>
      <c r="Z18" s="44">
        <v>1.0</v>
      </c>
      <c r="AA18" s="44">
        <v>0.0</v>
      </c>
      <c r="AB18" s="44">
        <v>2.0</v>
      </c>
      <c r="AC18" s="44">
        <v>-2.0</v>
      </c>
      <c r="AD18" s="44">
        <v>0.0</v>
      </c>
      <c r="AE18" s="62">
        <v>0.0</v>
      </c>
      <c r="AF18" s="62">
        <v>-2.0</v>
      </c>
      <c r="AG18" s="63">
        <v>0.0</v>
      </c>
    </row>
    <row r="19">
      <c r="A19" s="56">
        <v>0.5312500000000001</v>
      </c>
      <c r="B19" s="57" t="s">
        <v>50</v>
      </c>
      <c r="C19" s="57" t="s">
        <v>16</v>
      </c>
      <c r="D19" s="58">
        <f t="shared" ref="D19:E19" si="28">RANDBETWEEN(0,10)</f>
        <v>7</v>
      </c>
      <c r="E19" s="58">
        <f t="shared" si="28"/>
        <v>4</v>
      </c>
      <c r="F19" s="59">
        <f t="shared" si="2"/>
        <v>3</v>
      </c>
      <c r="G19" s="60">
        <f t="shared" si="3"/>
        <v>0</v>
      </c>
      <c r="I19" s="61" t="s">
        <v>23</v>
      </c>
      <c r="J19" s="44">
        <f t="shared" si="4"/>
        <v>3</v>
      </c>
      <c r="K19" s="44">
        <f t="shared" si="15"/>
        <v>1</v>
      </c>
      <c r="L19" s="44">
        <f t="shared" si="5"/>
        <v>1</v>
      </c>
      <c r="M19" s="44">
        <f t="shared" si="6"/>
        <v>1</v>
      </c>
      <c r="N19" s="44">
        <f t="shared" si="7"/>
        <v>17</v>
      </c>
      <c r="O19" s="44">
        <f t="shared" si="8"/>
        <v>17</v>
      </c>
      <c r="P19" s="44">
        <f t="shared" si="9"/>
        <v>0</v>
      </c>
      <c r="Q19" s="44">
        <f t="shared" si="10"/>
        <v>4</v>
      </c>
      <c r="R19" s="62">
        <f t="shared" si="11"/>
        <v>1.333333333</v>
      </c>
      <c r="S19" s="62">
        <f t="shared" si="12"/>
        <v>0</v>
      </c>
      <c r="T19" s="63">
        <f t="shared" si="13"/>
        <v>5.666666667</v>
      </c>
      <c r="V19" s="61" t="s">
        <v>42</v>
      </c>
      <c r="W19" s="44">
        <v>4.0</v>
      </c>
      <c r="X19" s="44">
        <v>0.0</v>
      </c>
      <c r="Y19" s="44">
        <v>0.0</v>
      </c>
      <c r="Z19" s="44">
        <v>3.0</v>
      </c>
      <c r="AA19" s="44">
        <v>7.0</v>
      </c>
      <c r="AB19" s="44">
        <v>22.0</v>
      </c>
      <c r="AC19" s="44">
        <v>-15.0</v>
      </c>
      <c r="AD19" s="44">
        <v>0.0</v>
      </c>
      <c r="AE19" s="62">
        <v>0.0</v>
      </c>
      <c r="AF19" s="62">
        <v>-3.75</v>
      </c>
      <c r="AG19" s="63">
        <v>1.75</v>
      </c>
    </row>
    <row r="20">
      <c r="A20" s="56">
        <v>0.5416666666666667</v>
      </c>
      <c r="B20" s="57" t="s">
        <v>19</v>
      </c>
      <c r="C20" s="57" t="s">
        <v>39</v>
      </c>
      <c r="D20" s="58">
        <f t="shared" ref="D20:E20" si="29">RANDBETWEEN(0,10)</f>
        <v>2</v>
      </c>
      <c r="E20" s="58">
        <f t="shared" si="29"/>
        <v>4</v>
      </c>
      <c r="F20" s="59">
        <f t="shared" si="2"/>
        <v>0</v>
      </c>
      <c r="G20" s="60">
        <f t="shared" si="3"/>
        <v>3</v>
      </c>
      <c r="I20" s="65" t="s">
        <v>30</v>
      </c>
      <c r="J20" s="66">
        <f t="shared" si="4"/>
        <v>2</v>
      </c>
      <c r="K20" s="66">
        <f t="shared" si="15"/>
        <v>1</v>
      </c>
      <c r="L20" s="66">
        <f t="shared" si="5"/>
        <v>1</v>
      </c>
      <c r="M20" s="66">
        <f t="shared" si="6"/>
        <v>0</v>
      </c>
      <c r="N20" s="66">
        <f t="shared" si="7"/>
        <v>11</v>
      </c>
      <c r="O20" s="66">
        <f t="shared" si="8"/>
        <v>6</v>
      </c>
      <c r="P20" s="66">
        <f t="shared" si="9"/>
        <v>5</v>
      </c>
      <c r="Q20" s="66">
        <f t="shared" si="10"/>
        <v>4</v>
      </c>
      <c r="R20" s="67">
        <f t="shared" si="11"/>
        <v>2</v>
      </c>
      <c r="S20" s="67">
        <f t="shared" si="12"/>
        <v>2.5</v>
      </c>
      <c r="T20" s="68">
        <f t="shared" si="13"/>
        <v>5.5</v>
      </c>
      <c r="V20" s="65" t="s">
        <v>21</v>
      </c>
      <c r="W20" s="66">
        <v>1.0</v>
      </c>
      <c r="X20" s="66">
        <v>0.0</v>
      </c>
      <c r="Y20" s="66">
        <v>0.0</v>
      </c>
      <c r="Z20" s="66">
        <v>1.0</v>
      </c>
      <c r="AA20" s="66">
        <v>5.0</v>
      </c>
      <c r="AB20" s="66">
        <v>9.0</v>
      </c>
      <c r="AC20" s="66">
        <v>-4.0</v>
      </c>
      <c r="AD20" s="66">
        <v>0.0</v>
      </c>
      <c r="AE20" s="67">
        <v>0.0</v>
      </c>
      <c r="AF20" s="67">
        <v>-4.0</v>
      </c>
      <c r="AG20" s="68">
        <v>5.0</v>
      </c>
    </row>
    <row r="21">
      <c r="A21" s="56">
        <v>0.5520833333333334</v>
      </c>
      <c r="B21" s="57" t="s">
        <v>50</v>
      </c>
      <c r="C21" s="57" t="s">
        <v>50</v>
      </c>
      <c r="D21" s="58">
        <f t="shared" ref="D21:E21" si="30">RANDBETWEEN(0,10)</f>
        <v>5</v>
      </c>
      <c r="E21" s="58">
        <f t="shared" si="30"/>
        <v>2</v>
      </c>
      <c r="F21" s="59">
        <f t="shared" si="2"/>
        <v>3</v>
      </c>
      <c r="G21" s="60">
        <f t="shared" si="3"/>
        <v>0</v>
      </c>
    </row>
    <row r="22">
      <c r="A22" s="56">
        <v>0.5625</v>
      </c>
      <c r="B22" s="57" t="s">
        <v>16</v>
      </c>
      <c r="C22" s="57" t="s">
        <v>19</v>
      </c>
      <c r="D22" s="58">
        <f t="shared" ref="D22:E22" si="31">RANDBETWEEN(0,10)</f>
        <v>0</v>
      </c>
      <c r="E22" s="58">
        <f t="shared" si="31"/>
        <v>4</v>
      </c>
      <c r="F22" s="59">
        <f t="shared" si="2"/>
        <v>0</v>
      </c>
      <c r="G22" s="60">
        <f t="shared" si="3"/>
        <v>3</v>
      </c>
      <c r="I22" s="45" t="s">
        <v>131</v>
      </c>
      <c r="J22" s="2" t="s">
        <v>111</v>
      </c>
      <c r="V22" s="45" t="s">
        <v>131</v>
      </c>
      <c r="W22" s="2" t="s">
        <v>112</v>
      </c>
    </row>
    <row r="23">
      <c r="A23" s="56">
        <v>0.5729166666666666</v>
      </c>
      <c r="B23" s="57" t="s">
        <v>40</v>
      </c>
      <c r="C23" s="57" t="s">
        <v>23</v>
      </c>
      <c r="D23" s="58">
        <f t="shared" ref="D23:E23" si="32">RANDBETWEEN(0,10)</f>
        <v>3</v>
      </c>
      <c r="E23" s="58">
        <f t="shared" si="32"/>
        <v>5</v>
      </c>
      <c r="F23" s="59">
        <f t="shared" si="2"/>
        <v>0</v>
      </c>
      <c r="G23" s="60">
        <f t="shared" si="3"/>
        <v>3</v>
      </c>
      <c r="I23" s="52" t="s">
        <v>2</v>
      </c>
      <c r="J23" s="53" t="s">
        <v>119</v>
      </c>
      <c r="K23" s="53" t="s">
        <v>120</v>
      </c>
      <c r="L23" s="53" t="s">
        <v>121</v>
      </c>
      <c r="M23" s="53" t="s">
        <v>122</v>
      </c>
      <c r="N23" s="53" t="s">
        <v>123</v>
      </c>
      <c r="O23" s="53" t="s">
        <v>124</v>
      </c>
      <c r="P23" s="54" t="s">
        <v>125</v>
      </c>
      <c r="Q23" s="53" t="s">
        <v>126</v>
      </c>
      <c r="R23" s="53" t="s">
        <v>127</v>
      </c>
      <c r="S23" s="54" t="s">
        <v>128</v>
      </c>
      <c r="T23" s="55" t="s">
        <v>130</v>
      </c>
      <c r="V23" s="52" t="s">
        <v>2</v>
      </c>
      <c r="W23" s="53" t="s">
        <v>119</v>
      </c>
      <c r="X23" s="53" t="s">
        <v>120</v>
      </c>
      <c r="Y23" s="53" t="s">
        <v>121</v>
      </c>
      <c r="Z23" s="53" t="s">
        <v>122</v>
      </c>
      <c r="AA23" s="53" t="s">
        <v>123</v>
      </c>
      <c r="AB23" s="53" t="s">
        <v>124</v>
      </c>
      <c r="AC23" s="54" t="s">
        <v>125</v>
      </c>
      <c r="AD23" s="53" t="s">
        <v>126</v>
      </c>
      <c r="AE23" s="53" t="s">
        <v>127</v>
      </c>
      <c r="AF23" s="54" t="s">
        <v>128</v>
      </c>
      <c r="AG23" s="55" t="s">
        <v>130</v>
      </c>
      <c r="AH23" s="39"/>
    </row>
    <row r="24">
      <c r="A24" s="56">
        <v>0.5833333333333333</v>
      </c>
      <c r="B24" s="57" t="s">
        <v>16</v>
      </c>
      <c r="C24" s="57" t="s">
        <v>39</v>
      </c>
      <c r="D24" s="58">
        <f t="shared" ref="D24:E24" si="33">RANDBETWEEN(0,10)</f>
        <v>3</v>
      </c>
      <c r="E24" s="58">
        <f t="shared" si="33"/>
        <v>1</v>
      </c>
      <c r="F24" s="59">
        <f t="shared" si="2"/>
        <v>3</v>
      </c>
      <c r="G24" s="60">
        <f t="shared" si="3"/>
        <v>0</v>
      </c>
      <c r="I24" s="61" t="str">
        <f t="array" ref="I24:I40">INDEX(STATISK_KLASSER,0)</f>
        <v>1AB</v>
      </c>
      <c r="J24" s="44">
        <f t="shared" ref="J24:J40" si="35">COUNTIF($B$30:$C$52,I24)</f>
        <v>4</v>
      </c>
      <c r="K24" s="44">
        <f t="shared" ref="K24:K40" si="36">COUNTIFS($F$30:$G$52, 3, $B$30:$C$52, $I24)</f>
        <v>3</v>
      </c>
      <c r="L24" s="44">
        <f t="shared" ref="L24:L40" si="37">COUNTIFS($F$30:$G$52, 1, $B$30:$C$52, $I24)</f>
        <v>0</v>
      </c>
      <c r="M24" s="44">
        <f t="shared" ref="M24:M40" si="38">COUNTIFS($F$30:$G$52, 0, $B$30:$C$52, $I24)</f>
        <v>1</v>
      </c>
      <c r="N24" s="44">
        <f t="shared" ref="N24:N40" si="39">SUMIFS($D$30:$E$52, $B$30:$C$52, $I24)</f>
        <v>22</v>
      </c>
      <c r="O24" s="44">
        <f t="shared" ref="O24:O40" si="40">SUMIFS($D$30:$D$52,$C$30:$C$52,I24 ) + SUMIFS($E$30:$E$52, $B$30:$B$52, $I24 )</f>
        <v>13</v>
      </c>
      <c r="P24" s="44">
        <f t="shared" ref="P24:P40" si="41">$N24-$O24</f>
        <v>9</v>
      </c>
      <c r="Q24" s="44">
        <f t="shared" ref="Q24:Q40" si="42">($K24*3 + $L24*1)</f>
        <v>9</v>
      </c>
      <c r="R24" s="62">
        <f t="shared" ref="R24:R40" si="43">IFERROR($Q24/$J24, 0)</f>
        <v>2.25</v>
      </c>
      <c r="S24" s="62">
        <f t="shared" ref="S24:S40" si="44">IFERROR($P24/$J24, 0)</f>
        <v>2.25</v>
      </c>
      <c r="T24" s="63">
        <f t="shared" ref="T24:T40" si="45">IFERROR($N24/$J24, 0)</f>
        <v>5.5</v>
      </c>
      <c r="V24" s="61" t="str">
        <f t="array" ref="V24:AG40">SORT(I24:T40,10,FALSE,11,FALSE,12,FALSE)</f>
        <v>2C</v>
      </c>
      <c r="W24" s="44">
        <v>1.0</v>
      </c>
      <c r="X24" s="44">
        <v>1.0</v>
      </c>
      <c r="Y24" s="44">
        <v>0.0</v>
      </c>
      <c r="Z24" s="44">
        <v>0.0</v>
      </c>
      <c r="AA24" s="44">
        <v>10.0</v>
      </c>
      <c r="AB24" s="44">
        <v>4.0</v>
      </c>
      <c r="AC24" s="44">
        <v>6.0</v>
      </c>
      <c r="AD24" s="44">
        <v>3.0</v>
      </c>
      <c r="AE24" s="62">
        <v>3.0</v>
      </c>
      <c r="AF24" s="62">
        <v>6.0</v>
      </c>
      <c r="AG24" s="63">
        <v>10.0</v>
      </c>
    </row>
    <row r="25">
      <c r="A25" s="56">
        <v>0.5937499999999999</v>
      </c>
      <c r="B25" s="57" t="s">
        <v>42</v>
      </c>
      <c r="C25" s="57" t="s">
        <v>41</v>
      </c>
      <c r="D25" s="58">
        <f t="shared" ref="D25:E25" si="34">RANDBETWEEN(0,10)</f>
        <v>2</v>
      </c>
      <c r="E25" s="58">
        <f t="shared" si="34"/>
        <v>8</v>
      </c>
      <c r="F25" s="59">
        <f t="shared" si="2"/>
        <v>0</v>
      </c>
      <c r="G25" s="60">
        <f t="shared" si="3"/>
        <v>3</v>
      </c>
      <c r="I25" s="61" t="s">
        <v>37</v>
      </c>
      <c r="J25" s="44">
        <f t="shared" si="35"/>
        <v>7</v>
      </c>
      <c r="K25" s="44">
        <f t="shared" si="36"/>
        <v>3</v>
      </c>
      <c r="L25" s="44">
        <f t="shared" si="37"/>
        <v>0</v>
      </c>
      <c r="M25" s="44">
        <f t="shared" si="38"/>
        <v>4</v>
      </c>
      <c r="N25" s="44">
        <f t="shared" si="39"/>
        <v>27</v>
      </c>
      <c r="O25" s="44">
        <f t="shared" si="40"/>
        <v>34</v>
      </c>
      <c r="P25" s="44">
        <f t="shared" si="41"/>
        <v>-7</v>
      </c>
      <c r="Q25" s="44">
        <f t="shared" si="42"/>
        <v>9</v>
      </c>
      <c r="R25" s="62">
        <f t="shared" si="43"/>
        <v>1.285714286</v>
      </c>
      <c r="S25" s="62">
        <f t="shared" si="44"/>
        <v>-1</v>
      </c>
      <c r="T25" s="63">
        <f t="shared" si="45"/>
        <v>3.857142857</v>
      </c>
      <c r="V25" s="61" t="s">
        <v>41</v>
      </c>
      <c r="W25" s="44">
        <v>1.0</v>
      </c>
      <c r="X25" s="44">
        <v>1.0</v>
      </c>
      <c r="Y25" s="44">
        <v>0.0</v>
      </c>
      <c r="Z25" s="44">
        <v>0.0</v>
      </c>
      <c r="AA25" s="44">
        <v>7.0</v>
      </c>
      <c r="AB25" s="44">
        <v>2.0</v>
      </c>
      <c r="AC25" s="44">
        <v>5.0</v>
      </c>
      <c r="AD25" s="44">
        <v>3.0</v>
      </c>
      <c r="AE25" s="62">
        <v>3.0</v>
      </c>
      <c r="AF25" s="62">
        <v>5.0</v>
      </c>
      <c r="AG25" s="63">
        <v>7.0</v>
      </c>
    </row>
    <row r="26">
      <c r="A26" s="56">
        <v>0.6041666666666665</v>
      </c>
      <c r="B26" s="57" t="s">
        <v>42</v>
      </c>
      <c r="C26" s="57" t="s">
        <v>52</v>
      </c>
      <c r="D26" s="58">
        <f t="shared" ref="D26:E26" si="46">RANDBETWEEN(0,10)</f>
        <v>0</v>
      </c>
      <c r="E26" s="58">
        <f t="shared" si="46"/>
        <v>7</v>
      </c>
      <c r="F26" s="59">
        <f t="shared" si="2"/>
        <v>0</v>
      </c>
      <c r="G26" s="60">
        <f t="shared" si="3"/>
        <v>3</v>
      </c>
      <c r="I26" s="61" t="s">
        <v>42</v>
      </c>
      <c r="J26" s="44">
        <f t="shared" si="35"/>
        <v>4</v>
      </c>
      <c r="K26" s="44">
        <f t="shared" si="36"/>
        <v>3</v>
      </c>
      <c r="L26" s="44">
        <f t="shared" si="37"/>
        <v>0</v>
      </c>
      <c r="M26" s="44">
        <f t="shared" si="38"/>
        <v>1</v>
      </c>
      <c r="N26" s="44">
        <f t="shared" si="39"/>
        <v>25</v>
      </c>
      <c r="O26" s="44">
        <f t="shared" si="40"/>
        <v>11</v>
      </c>
      <c r="P26" s="44">
        <f t="shared" si="41"/>
        <v>14</v>
      </c>
      <c r="Q26" s="44">
        <f t="shared" si="42"/>
        <v>9</v>
      </c>
      <c r="R26" s="62">
        <f t="shared" si="43"/>
        <v>2.25</v>
      </c>
      <c r="S26" s="62">
        <f t="shared" si="44"/>
        <v>3.5</v>
      </c>
      <c r="T26" s="63">
        <f t="shared" si="45"/>
        <v>6.25</v>
      </c>
      <c r="V26" s="61" t="s">
        <v>16</v>
      </c>
      <c r="W26" s="44">
        <v>4.0</v>
      </c>
      <c r="X26" s="44">
        <v>4.0</v>
      </c>
      <c r="Y26" s="44">
        <v>0.0</v>
      </c>
      <c r="Z26" s="44">
        <v>0.0</v>
      </c>
      <c r="AA26" s="44">
        <v>25.0</v>
      </c>
      <c r="AB26" s="44">
        <v>10.0</v>
      </c>
      <c r="AC26" s="44">
        <v>15.0</v>
      </c>
      <c r="AD26" s="44">
        <v>12.0</v>
      </c>
      <c r="AE26" s="62">
        <v>3.0</v>
      </c>
      <c r="AF26" s="62">
        <v>3.75</v>
      </c>
      <c r="AG26" s="63">
        <v>6.25</v>
      </c>
    </row>
    <row r="27">
      <c r="A27" s="38"/>
      <c r="B27" s="38"/>
      <c r="C27" s="38"/>
      <c r="D27" s="69"/>
      <c r="E27" s="69"/>
      <c r="F27" s="38"/>
      <c r="G27" s="38"/>
      <c r="I27" s="61" t="s">
        <v>43</v>
      </c>
      <c r="J27" s="44">
        <f t="shared" si="35"/>
        <v>1</v>
      </c>
      <c r="K27" s="44">
        <f t="shared" si="36"/>
        <v>0</v>
      </c>
      <c r="L27" s="44">
        <f t="shared" si="37"/>
        <v>0</v>
      </c>
      <c r="M27" s="44">
        <f t="shared" si="38"/>
        <v>1</v>
      </c>
      <c r="N27" s="44">
        <f t="shared" si="39"/>
        <v>0</v>
      </c>
      <c r="O27" s="44">
        <f t="shared" si="40"/>
        <v>9</v>
      </c>
      <c r="P27" s="44">
        <f t="shared" si="41"/>
        <v>-9</v>
      </c>
      <c r="Q27" s="44">
        <f t="shared" si="42"/>
        <v>0</v>
      </c>
      <c r="R27" s="62">
        <f t="shared" si="43"/>
        <v>0</v>
      </c>
      <c r="S27" s="62">
        <f t="shared" si="44"/>
        <v>-9</v>
      </c>
      <c r="T27" s="63">
        <f t="shared" si="45"/>
        <v>0</v>
      </c>
      <c r="V27" s="61" t="s">
        <v>52</v>
      </c>
      <c r="W27" s="44">
        <v>1.0</v>
      </c>
      <c r="X27" s="44">
        <v>1.0</v>
      </c>
      <c r="Y27" s="44">
        <v>0.0</v>
      </c>
      <c r="Z27" s="44">
        <v>0.0</v>
      </c>
      <c r="AA27" s="44">
        <v>9.0</v>
      </c>
      <c r="AB27" s="44">
        <v>7.0</v>
      </c>
      <c r="AC27" s="44">
        <v>2.0</v>
      </c>
      <c r="AD27" s="44">
        <v>3.0</v>
      </c>
      <c r="AE27" s="62">
        <v>3.0</v>
      </c>
      <c r="AF27" s="62">
        <v>2.0</v>
      </c>
      <c r="AG27" s="63">
        <v>9.0</v>
      </c>
    </row>
    <row r="28">
      <c r="A28" s="70" t="s">
        <v>131</v>
      </c>
      <c r="I28" s="61" t="s">
        <v>16</v>
      </c>
      <c r="J28" s="44">
        <f t="shared" si="35"/>
        <v>4</v>
      </c>
      <c r="K28" s="44">
        <f t="shared" si="36"/>
        <v>4</v>
      </c>
      <c r="L28" s="44">
        <f t="shared" si="37"/>
        <v>0</v>
      </c>
      <c r="M28" s="44">
        <f t="shared" si="38"/>
        <v>0</v>
      </c>
      <c r="N28" s="44">
        <f t="shared" si="39"/>
        <v>25</v>
      </c>
      <c r="O28" s="44">
        <f t="shared" si="40"/>
        <v>10</v>
      </c>
      <c r="P28" s="44">
        <f t="shared" si="41"/>
        <v>15</v>
      </c>
      <c r="Q28" s="44">
        <f t="shared" si="42"/>
        <v>12</v>
      </c>
      <c r="R28" s="62">
        <f t="shared" si="43"/>
        <v>3</v>
      </c>
      <c r="S28" s="62">
        <f t="shared" si="44"/>
        <v>3.75</v>
      </c>
      <c r="T28" s="63">
        <f t="shared" si="45"/>
        <v>6.25</v>
      </c>
      <c r="V28" s="61" t="s">
        <v>26</v>
      </c>
      <c r="W28" s="44">
        <v>1.0</v>
      </c>
      <c r="X28" s="44">
        <v>1.0</v>
      </c>
      <c r="Y28" s="44">
        <v>0.0</v>
      </c>
      <c r="Z28" s="44">
        <v>0.0</v>
      </c>
      <c r="AA28" s="44">
        <v>9.0</v>
      </c>
      <c r="AB28" s="44">
        <v>8.0</v>
      </c>
      <c r="AC28" s="44">
        <v>1.0</v>
      </c>
      <c r="AD28" s="44">
        <v>3.0</v>
      </c>
      <c r="AE28" s="62">
        <v>3.0</v>
      </c>
      <c r="AF28" s="62">
        <v>1.0</v>
      </c>
      <c r="AG28" s="63">
        <v>9.0</v>
      </c>
    </row>
    <row r="29">
      <c r="A29" s="49" t="s">
        <v>47</v>
      </c>
      <c r="B29" s="50" t="s">
        <v>113</v>
      </c>
      <c r="C29" s="50" t="s">
        <v>114</v>
      </c>
      <c r="D29" s="50" t="s">
        <v>115</v>
      </c>
      <c r="E29" s="50" t="s">
        <v>116</v>
      </c>
      <c r="F29" s="50" t="s">
        <v>117</v>
      </c>
      <c r="G29" s="71" t="s">
        <v>118</v>
      </c>
      <c r="I29" s="61" t="s">
        <v>26</v>
      </c>
      <c r="J29" s="44">
        <f t="shared" si="35"/>
        <v>1</v>
      </c>
      <c r="K29" s="44">
        <f t="shared" si="36"/>
        <v>1</v>
      </c>
      <c r="L29" s="44">
        <f t="shared" si="37"/>
        <v>0</v>
      </c>
      <c r="M29" s="44">
        <f t="shared" si="38"/>
        <v>0</v>
      </c>
      <c r="N29" s="44">
        <f t="shared" si="39"/>
        <v>9</v>
      </c>
      <c r="O29" s="44">
        <f t="shared" si="40"/>
        <v>8</v>
      </c>
      <c r="P29" s="44">
        <f t="shared" si="41"/>
        <v>1</v>
      </c>
      <c r="Q29" s="44">
        <f t="shared" si="42"/>
        <v>3</v>
      </c>
      <c r="R29" s="62">
        <f t="shared" si="43"/>
        <v>3</v>
      </c>
      <c r="S29" s="62">
        <f t="shared" si="44"/>
        <v>1</v>
      </c>
      <c r="T29" s="63">
        <f t="shared" si="45"/>
        <v>9</v>
      </c>
      <c r="V29" s="61" t="s">
        <v>42</v>
      </c>
      <c r="W29" s="44">
        <v>4.0</v>
      </c>
      <c r="X29" s="44">
        <v>3.0</v>
      </c>
      <c r="Y29" s="44">
        <v>0.0</v>
      </c>
      <c r="Z29" s="44">
        <v>1.0</v>
      </c>
      <c r="AA29" s="44">
        <v>25.0</v>
      </c>
      <c r="AB29" s="44">
        <v>11.0</v>
      </c>
      <c r="AC29" s="44">
        <v>14.0</v>
      </c>
      <c r="AD29" s="44">
        <v>9.0</v>
      </c>
      <c r="AE29" s="62">
        <v>2.25</v>
      </c>
      <c r="AF29" s="62">
        <v>3.5</v>
      </c>
      <c r="AG29" s="63">
        <v>6.25</v>
      </c>
    </row>
    <row r="30">
      <c r="A30" s="56">
        <f t="array" ref="A30:A52">INDEX(SCHEMA_TID,0)</f>
        <v>0.375</v>
      </c>
      <c r="B30" s="57" t="str">
        <f t="array" ref="B30:B52">INDEX(SCHEMA_INNEBANDY_LAG1,0)</f>
        <v>3C</v>
      </c>
      <c r="C30" s="57" t="str">
        <f t="array" ref="C30:C52">INDEX(SCHEMA_INNEBANDY_LAG2,0)</f>
        <v>1D</v>
      </c>
      <c r="D30" s="58">
        <v>3.0</v>
      </c>
      <c r="E30" s="58">
        <v>5.0</v>
      </c>
      <c r="F30" s="59">
        <f t="shared" ref="F30:F52" si="48">IF($D30&gt;$E30, 3, IF($D30=$E30, 1, 0))</f>
        <v>0</v>
      </c>
      <c r="G30" s="60">
        <f t="shared" ref="G30:G52" si="49">IF($E30&gt;$D30, 3, IF($D30=$E30, 1, 0))</f>
        <v>3</v>
      </c>
      <c r="I30" s="61" t="s">
        <v>38</v>
      </c>
      <c r="J30" s="44">
        <f t="shared" si="35"/>
        <v>1</v>
      </c>
      <c r="K30" s="44">
        <f t="shared" si="36"/>
        <v>1</v>
      </c>
      <c r="L30" s="44">
        <f t="shared" si="37"/>
        <v>0</v>
      </c>
      <c r="M30" s="44">
        <f t="shared" si="38"/>
        <v>0</v>
      </c>
      <c r="N30" s="44">
        <f t="shared" si="39"/>
        <v>10</v>
      </c>
      <c r="O30" s="44">
        <f t="shared" si="40"/>
        <v>4</v>
      </c>
      <c r="P30" s="44">
        <f t="shared" si="41"/>
        <v>6</v>
      </c>
      <c r="Q30" s="44">
        <f t="shared" si="42"/>
        <v>3</v>
      </c>
      <c r="R30" s="62">
        <f t="shared" si="43"/>
        <v>3</v>
      </c>
      <c r="S30" s="62">
        <f t="shared" si="44"/>
        <v>6</v>
      </c>
      <c r="T30" s="63">
        <f t="shared" si="45"/>
        <v>10</v>
      </c>
      <c r="V30" s="61" t="s">
        <v>19</v>
      </c>
      <c r="W30" s="44">
        <v>4.0</v>
      </c>
      <c r="X30" s="44">
        <v>3.0</v>
      </c>
      <c r="Y30" s="44">
        <v>0.0</v>
      </c>
      <c r="Z30" s="44">
        <v>1.0</v>
      </c>
      <c r="AA30" s="44">
        <v>22.0</v>
      </c>
      <c r="AB30" s="44">
        <v>13.0</v>
      </c>
      <c r="AC30" s="44">
        <v>9.0</v>
      </c>
      <c r="AD30" s="44">
        <v>9.0</v>
      </c>
      <c r="AE30" s="62">
        <v>2.25</v>
      </c>
      <c r="AF30" s="62">
        <v>2.25</v>
      </c>
      <c r="AG30" s="63">
        <v>5.5</v>
      </c>
    </row>
    <row r="31">
      <c r="A31" s="56">
        <v>0.3854166666666667</v>
      </c>
      <c r="B31" s="57" t="s">
        <v>23</v>
      </c>
      <c r="C31" s="57" t="s">
        <v>16</v>
      </c>
      <c r="D31" s="58">
        <f t="shared" ref="D31:E31" si="47">RANDBETWEEN(0,10)</f>
        <v>1</v>
      </c>
      <c r="E31" s="58">
        <f t="shared" si="47"/>
        <v>10</v>
      </c>
      <c r="F31" s="59">
        <f t="shared" si="48"/>
        <v>0</v>
      </c>
      <c r="G31" s="60">
        <f t="shared" si="49"/>
        <v>3</v>
      </c>
      <c r="I31" s="61" t="s">
        <v>39</v>
      </c>
      <c r="J31" s="44">
        <f t="shared" si="35"/>
        <v>3</v>
      </c>
      <c r="K31" s="44">
        <f t="shared" si="36"/>
        <v>0</v>
      </c>
      <c r="L31" s="44">
        <f t="shared" si="37"/>
        <v>0</v>
      </c>
      <c r="M31" s="44">
        <f t="shared" si="38"/>
        <v>3</v>
      </c>
      <c r="N31" s="44">
        <f t="shared" si="39"/>
        <v>12</v>
      </c>
      <c r="O31" s="44">
        <f t="shared" si="40"/>
        <v>23</v>
      </c>
      <c r="P31" s="44">
        <f t="shared" si="41"/>
        <v>-11</v>
      </c>
      <c r="Q31" s="44">
        <f t="shared" si="42"/>
        <v>0</v>
      </c>
      <c r="R31" s="62">
        <f t="shared" si="43"/>
        <v>0</v>
      </c>
      <c r="S31" s="62">
        <f t="shared" si="44"/>
        <v>-3.666666667</v>
      </c>
      <c r="T31" s="63">
        <f t="shared" si="45"/>
        <v>4</v>
      </c>
      <c r="V31" s="61" t="s">
        <v>51</v>
      </c>
      <c r="W31" s="44">
        <v>3.0</v>
      </c>
      <c r="X31" s="44">
        <v>2.0</v>
      </c>
      <c r="Y31" s="44">
        <v>0.0</v>
      </c>
      <c r="Z31" s="44">
        <v>1.0</v>
      </c>
      <c r="AA31" s="44">
        <v>15.0</v>
      </c>
      <c r="AB31" s="44">
        <v>10.0</v>
      </c>
      <c r="AC31" s="44">
        <v>5.0</v>
      </c>
      <c r="AD31" s="44">
        <v>6.0</v>
      </c>
      <c r="AE31" s="62">
        <v>2.0</v>
      </c>
      <c r="AF31" s="62">
        <v>1.6666666666666667</v>
      </c>
      <c r="AG31" s="63">
        <v>5.0</v>
      </c>
    </row>
    <row r="32">
      <c r="A32" s="56">
        <v>0.39583333333333337</v>
      </c>
      <c r="B32" s="57" t="s">
        <v>40</v>
      </c>
      <c r="C32" s="57" t="s">
        <v>19</v>
      </c>
      <c r="D32" s="58">
        <f t="shared" ref="D32:E32" si="50">RANDBETWEEN(0,10)</f>
        <v>0</v>
      </c>
      <c r="E32" s="58">
        <f t="shared" si="50"/>
        <v>5</v>
      </c>
      <c r="F32" s="59">
        <f t="shared" si="48"/>
        <v>0</v>
      </c>
      <c r="G32" s="60">
        <f t="shared" si="49"/>
        <v>3</v>
      </c>
      <c r="I32" s="61" t="s">
        <v>40</v>
      </c>
      <c r="J32" s="44">
        <f t="shared" si="35"/>
        <v>2</v>
      </c>
      <c r="K32" s="44">
        <f t="shared" si="36"/>
        <v>0</v>
      </c>
      <c r="L32" s="44">
        <f t="shared" si="37"/>
        <v>0</v>
      </c>
      <c r="M32" s="44">
        <f t="shared" si="38"/>
        <v>2</v>
      </c>
      <c r="N32" s="44">
        <f t="shared" si="39"/>
        <v>2</v>
      </c>
      <c r="O32" s="44">
        <f t="shared" si="40"/>
        <v>14</v>
      </c>
      <c r="P32" s="44">
        <f t="shared" si="41"/>
        <v>-12</v>
      </c>
      <c r="Q32" s="44">
        <f t="shared" si="42"/>
        <v>0</v>
      </c>
      <c r="R32" s="62">
        <f t="shared" si="43"/>
        <v>0</v>
      </c>
      <c r="S32" s="62">
        <f t="shared" si="44"/>
        <v>-6</v>
      </c>
      <c r="T32" s="63">
        <f t="shared" si="45"/>
        <v>1</v>
      </c>
      <c r="V32" s="61" t="s">
        <v>37</v>
      </c>
      <c r="W32" s="44">
        <v>7.0</v>
      </c>
      <c r="X32" s="44">
        <v>3.0</v>
      </c>
      <c r="Y32" s="44">
        <v>0.0</v>
      </c>
      <c r="Z32" s="44">
        <v>4.0</v>
      </c>
      <c r="AA32" s="44">
        <v>27.0</v>
      </c>
      <c r="AB32" s="44">
        <v>34.0</v>
      </c>
      <c r="AC32" s="44">
        <v>-7.0</v>
      </c>
      <c r="AD32" s="44">
        <v>9.0</v>
      </c>
      <c r="AE32" s="62">
        <v>1.2857142857142858</v>
      </c>
      <c r="AF32" s="62">
        <v>-1.0</v>
      </c>
      <c r="AG32" s="63">
        <v>3.857142857142857</v>
      </c>
    </row>
    <row r="33">
      <c r="A33" s="56">
        <v>0.40625000000000006</v>
      </c>
      <c r="B33" s="57" t="s">
        <v>51</v>
      </c>
      <c r="C33" s="57" t="s">
        <v>39</v>
      </c>
      <c r="D33" s="58">
        <f t="shared" ref="D33:E33" si="51">RANDBETWEEN(0,10)</f>
        <v>9</v>
      </c>
      <c r="E33" s="58">
        <f t="shared" si="51"/>
        <v>5</v>
      </c>
      <c r="F33" s="59">
        <f t="shared" si="48"/>
        <v>3</v>
      </c>
      <c r="G33" s="60">
        <f t="shared" si="49"/>
        <v>0</v>
      </c>
      <c r="I33" s="61" t="s">
        <v>8</v>
      </c>
      <c r="J33" s="44">
        <f t="shared" si="35"/>
        <v>0</v>
      </c>
      <c r="K33" s="44">
        <f t="shared" si="36"/>
        <v>0</v>
      </c>
      <c r="L33" s="44">
        <f t="shared" si="37"/>
        <v>0</v>
      </c>
      <c r="M33" s="44">
        <f t="shared" si="38"/>
        <v>0</v>
      </c>
      <c r="N33" s="44">
        <f t="shared" si="39"/>
        <v>0</v>
      </c>
      <c r="O33" s="44">
        <f t="shared" si="40"/>
        <v>0</v>
      </c>
      <c r="P33" s="44">
        <f t="shared" si="41"/>
        <v>0</v>
      </c>
      <c r="Q33" s="44">
        <f t="shared" si="42"/>
        <v>0</v>
      </c>
      <c r="R33" s="62">
        <f t="shared" si="43"/>
        <v>0</v>
      </c>
      <c r="S33" s="62">
        <f t="shared" si="44"/>
        <v>0</v>
      </c>
      <c r="T33" s="63">
        <f t="shared" si="45"/>
        <v>0</v>
      </c>
      <c r="V33" s="61" t="s">
        <v>50</v>
      </c>
      <c r="W33" s="44">
        <v>5.0</v>
      </c>
      <c r="X33" s="44">
        <v>2.0</v>
      </c>
      <c r="Y33" s="44">
        <v>0.0</v>
      </c>
      <c r="Z33" s="44">
        <v>3.0</v>
      </c>
      <c r="AA33" s="44">
        <v>19.0</v>
      </c>
      <c r="AB33" s="44">
        <v>21.0</v>
      </c>
      <c r="AC33" s="44">
        <v>-2.0</v>
      </c>
      <c r="AD33" s="44">
        <v>6.0</v>
      </c>
      <c r="AE33" s="62">
        <v>1.2</v>
      </c>
      <c r="AF33" s="62">
        <v>-0.4</v>
      </c>
      <c r="AG33" s="63">
        <v>3.8</v>
      </c>
    </row>
    <row r="34">
      <c r="A34" s="56">
        <v>0.41666666666666674</v>
      </c>
      <c r="B34" s="57" t="s">
        <v>30</v>
      </c>
      <c r="C34" s="57" t="s">
        <v>43</v>
      </c>
      <c r="D34" s="58">
        <f t="shared" ref="D34:E34" si="52">RANDBETWEEN(0,10)</f>
        <v>9</v>
      </c>
      <c r="E34" s="58">
        <f t="shared" si="52"/>
        <v>0</v>
      </c>
      <c r="F34" s="59">
        <f t="shared" si="48"/>
        <v>3</v>
      </c>
      <c r="G34" s="60">
        <f t="shared" si="49"/>
        <v>0</v>
      </c>
      <c r="I34" s="61" t="s">
        <v>41</v>
      </c>
      <c r="J34" s="44">
        <f t="shared" si="35"/>
        <v>1</v>
      </c>
      <c r="K34" s="44">
        <f t="shared" si="36"/>
        <v>1</v>
      </c>
      <c r="L34" s="44">
        <f t="shared" si="37"/>
        <v>0</v>
      </c>
      <c r="M34" s="44">
        <f t="shared" si="38"/>
        <v>0</v>
      </c>
      <c r="N34" s="44">
        <f t="shared" si="39"/>
        <v>7</v>
      </c>
      <c r="O34" s="44">
        <f t="shared" si="40"/>
        <v>2</v>
      </c>
      <c r="P34" s="44">
        <f t="shared" si="41"/>
        <v>5</v>
      </c>
      <c r="Q34" s="44">
        <f t="shared" si="42"/>
        <v>3</v>
      </c>
      <c r="R34" s="62">
        <f t="shared" si="43"/>
        <v>3</v>
      </c>
      <c r="S34" s="62">
        <f t="shared" si="44"/>
        <v>5</v>
      </c>
      <c r="T34" s="63">
        <f t="shared" si="45"/>
        <v>7</v>
      </c>
      <c r="V34" s="61" t="s">
        <v>30</v>
      </c>
      <c r="W34" s="44">
        <v>3.0</v>
      </c>
      <c r="X34" s="44">
        <v>1.0</v>
      </c>
      <c r="Y34" s="44">
        <v>0.0</v>
      </c>
      <c r="Z34" s="44">
        <v>2.0</v>
      </c>
      <c r="AA34" s="44">
        <v>18.0</v>
      </c>
      <c r="AB34" s="44">
        <v>13.0</v>
      </c>
      <c r="AC34" s="44">
        <v>5.0</v>
      </c>
      <c r="AD34" s="44">
        <v>3.0</v>
      </c>
      <c r="AE34" s="62">
        <v>1.0</v>
      </c>
      <c r="AF34" s="62">
        <v>1.6666666666666667</v>
      </c>
      <c r="AG34" s="63">
        <v>6.0</v>
      </c>
    </row>
    <row r="35">
      <c r="A35" s="56">
        <v>0.4270833333333334</v>
      </c>
      <c r="B35" s="57" t="s">
        <v>37</v>
      </c>
      <c r="C35" s="57" t="s">
        <v>23</v>
      </c>
      <c r="D35" s="58">
        <f t="shared" ref="D35:E35" si="53">RANDBETWEEN(0,10)</f>
        <v>7</v>
      </c>
      <c r="E35" s="58">
        <f t="shared" si="53"/>
        <v>2</v>
      </c>
      <c r="F35" s="59">
        <f t="shared" si="48"/>
        <v>3</v>
      </c>
      <c r="G35" s="60">
        <f t="shared" si="49"/>
        <v>0</v>
      </c>
      <c r="I35" s="61" t="s">
        <v>50</v>
      </c>
      <c r="J35" s="44">
        <f t="shared" si="35"/>
        <v>5</v>
      </c>
      <c r="K35" s="44">
        <f t="shared" si="36"/>
        <v>2</v>
      </c>
      <c r="L35" s="44">
        <f t="shared" si="37"/>
        <v>0</v>
      </c>
      <c r="M35" s="44">
        <f t="shared" si="38"/>
        <v>3</v>
      </c>
      <c r="N35" s="44">
        <f t="shared" si="39"/>
        <v>19</v>
      </c>
      <c r="O35" s="44">
        <f t="shared" si="40"/>
        <v>21</v>
      </c>
      <c r="P35" s="44">
        <f t="shared" si="41"/>
        <v>-2</v>
      </c>
      <c r="Q35" s="44">
        <f t="shared" si="42"/>
        <v>6</v>
      </c>
      <c r="R35" s="62">
        <f t="shared" si="43"/>
        <v>1.2</v>
      </c>
      <c r="S35" s="62">
        <f t="shared" si="44"/>
        <v>-0.4</v>
      </c>
      <c r="T35" s="63">
        <f t="shared" si="45"/>
        <v>3.8</v>
      </c>
      <c r="V35" s="61" t="s">
        <v>23</v>
      </c>
      <c r="W35" s="44">
        <v>5.0</v>
      </c>
      <c r="X35" s="44">
        <v>1.0</v>
      </c>
      <c r="Y35" s="44">
        <v>0.0</v>
      </c>
      <c r="Z35" s="44">
        <v>4.0</v>
      </c>
      <c r="AA35" s="44">
        <v>20.0</v>
      </c>
      <c r="AB35" s="44">
        <v>33.0</v>
      </c>
      <c r="AC35" s="44">
        <v>-13.0</v>
      </c>
      <c r="AD35" s="44">
        <v>3.0</v>
      </c>
      <c r="AE35" s="62">
        <v>0.6</v>
      </c>
      <c r="AF35" s="62">
        <v>-2.6</v>
      </c>
      <c r="AG35" s="63">
        <v>4.0</v>
      </c>
    </row>
    <row r="36">
      <c r="A36" s="56">
        <v>0.4375000000000001</v>
      </c>
      <c r="B36" s="57" t="s">
        <v>30</v>
      </c>
      <c r="C36" s="57" t="s">
        <v>51</v>
      </c>
      <c r="D36" s="58">
        <f t="shared" ref="D36:E36" si="54">RANDBETWEEN(0,10)</f>
        <v>2</v>
      </c>
      <c r="E36" s="58">
        <f t="shared" si="54"/>
        <v>4</v>
      </c>
      <c r="F36" s="59">
        <f t="shared" si="48"/>
        <v>0</v>
      </c>
      <c r="G36" s="60">
        <f t="shared" si="49"/>
        <v>3</v>
      </c>
      <c r="I36" s="61" t="s">
        <v>21</v>
      </c>
      <c r="J36" s="44">
        <f t="shared" si="35"/>
        <v>1</v>
      </c>
      <c r="K36" s="44">
        <f t="shared" si="36"/>
        <v>0</v>
      </c>
      <c r="L36" s="44">
        <f t="shared" si="37"/>
        <v>0</v>
      </c>
      <c r="M36" s="44">
        <f t="shared" si="38"/>
        <v>1</v>
      </c>
      <c r="N36" s="44">
        <f t="shared" si="39"/>
        <v>2</v>
      </c>
      <c r="O36" s="44">
        <f t="shared" si="40"/>
        <v>10</v>
      </c>
      <c r="P36" s="44">
        <f t="shared" si="41"/>
        <v>-8</v>
      </c>
      <c r="Q36" s="44">
        <f t="shared" si="42"/>
        <v>0</v>
      </c>
      <c r="R36" s="62">
        <f t="shared" si="43"/>
        <v>0</v>
      </c>
      <c r="S36" s="62">
        <f t="shared" si="44"/>
        <v>-8</v>
      </c>
      <c r="T36" s="63">
        <f t="shared" si="45"/>
        <v>2</v>
      </c>
      <c r="V36" s="61" t="s">
        <v>8</v>
      </c>
      <c r="W36" s="44">
        <v>0.0</v>
      </c>
      <c r="X36" s="44">
        <v>0.0</v>
      </c>
      <c r="Y36" s="44">
        <v>0.0</v>
      </c>
      <c r="Z36" s="44">
        <v>0.0</v>
      </c>
      <c r="AA36" s="44">
        <v>0.0</v>
      </c>
      <c r="AB36" s="44">
        <v>0.0</v>
      </c>
      <c r="AC36" s="44">
        <v>0.0</v>
      </c>
      <c r="AD36" s="44">
        <v>0.0</v>
      </c>
      <c r="AE36" s="62">
        <v>0.0</v>
      </c>
      <c r="AF36" s="62">
        <v>0.0</v>
      </c>
      <c r="AG36" s="63">
        <v>0.0</v>
      </c>
    </row>
    <row r="37">
      <c r="A37" s="56">
        <v>0.4479166666666668</v>
      </c>
      <c r="B37" s="57" t="s">
        <v>19</v>
      </c>
      <c r="C37" s="57" t="s">
        <v>42</v>
      </c>
      <c r="D37" s="58">
        <f t="shared" ref="D37:E37" si="55">RANDBETWEEN(0,10)</f>
        <v>1</v>
      </c>
      <c r="E37" s="58">
        <f t="shared" si="55"/>
        <v>10</v>
      </c>
      <c r="F37" s="59">
        <f t="shared" si="48"/>
        <v>0</v>
      </c>
      <c r="G37" s="60">
        <f t="shared" si="49"/>
        <v>3</v>
      </c>
      <c r="I37" s="61" t="s">
        <v>51</v>
      </c>
      <c r="J37" s="44">
        <f t="shared" si="35"/>
        <v>3</v>
      </c>
      <c r="K37" s="44">
        <f t="shared" si="36"/>
        <v>2</v>
      </c>
      <c r="L37" s="44">
        <f t="shared" si="37"/>
        <v>0</v>
      </c>
      <c r="M37" s="44">
        <f t="shared" si="38"/>
        <v>1</v>
      </c>
      <c r="N37" s="44">
        <f t="shared" si="39"/>
        <v>15</v>
      </c>
      <c r="O37" s="44">
        <f t="shared" si="40"/>
        <v>10</v>
      </c>
      <c r="P37" s="44">
        <f t="shared" si="41"/>
        <v>5</v>
      </c>
      <c r="Q37" s="44">
        <f t="shared" si="42"/>
        <v>6</v>
      </c>
      <c r="R37" s="62">
        <f t="shared" si="43"/>
        <v>2</v>
      </c>
      <c r="S37" s="62">
        <f t="shared" si="44"/>
        <v>1.666666667</v>
      </c>
      <c r="T37" s="63">
        <f t="shared" si="45"/>
        <v>5</v>
      </c>
      <c r="V37" s="61" t="s">
        <v>39</v>
      </c>
      <c r="W37" s="44">
        <v>3.0</v>
      </c>
      <c r="X37" s="44">
        <v>0.0</v>
      </c>
      <c r="Y37" s="44">
        <v>0.0</v>
      </c>
      <c r="Z37" s="44">
        <v>3.0</v>
      </c>
      <c r="AA37" s="44">
        <v>12.0</v>
      </c>
      <c r="AB37" s="44">
        <v>23.0</v>
      </c>
      <c r="AC37" s="44">
        <v>-11.0</v>
      </c>
      <c r="AD37" s="44">
        <v>0.0</v>
      </c>
      <c r="AE37" s="62">
        <v>0.0</v>
      </c>
      <c r="AF37" s="62">
        <v>-3.6666666666666665</v>
      </c>
      <c r="AG37" s="63">
        <v>4.0</v>
      </c>
    </row>
    <row r="38">
      <c r="A38" s="56">
        <v>0.4583333333333335</v>
      </c>
      <c r="B38" s="57" t="s">
        <v>52</v>
      </c>
      <c r="C38" s="57" t="s">
        <v>30</v>
      </c>
      <c r="D38" s="58">
        <f t="shared" ref="D38:E38" si="56">RANDBETWEEN(0,10)</f>
        <v>9</v>
      </c>
      <c r="E38" s="58">
        <f t="shared" si="56"/>
        <v>7</v>
      </c>
      <c r="F38" s="59">
        <f t="shared" si="48"/>
        <v>3</v>
      </c>
      <c r="G38" s="60">
        <f t="shared" si="49"/>
        <v>0</v>
      </c>
      <c r="I38" s="61" t="s">
        <v>52</v>
      </c>
      <c r="J38" s="44">
        <f t="shared" si="35"/>
        <v>1</v>
      </c>
      <c r="K38" s="44">
        <f t="shared" si="36"/>
        <v>1</v>
      </c>
      <c r="L38" s="44">
        <f t="shared" si="37"/>
        <v>0</v>
      </c>
      <c r="M38" s="44">
        <f t="shared" si="38"/>
        <v>0</v>
      </c>
      <c r="N38" s="44">
        <f t="shared" si="39"/>
        <v>9</v>
      </c>
      <c r="O38" s="44">
        <f t="shared" si="40"/>
        <v>7</v>
      </c>
      <c r="P38" s="44">
        <f t="shared" si="41"/>
        <v>2</v>
      </c>
      <c r="Q38" s="44">
        <f t="shared" si="42"/>
        <v>3</v>
      </c>
      <c r="R38" s="62">
        <f t="shared" si="43"/>
        <v>3</v>
      </c>
      <c r="S38" s="62">
        <f t="shared" si="44"/>
        <v>2</v>
      </c>
      <c r="T38" s="63">
        <f t="shared" si="45"/>
        <v>9</v>
      </c>
      <c r="V38" s="61" t="s">
        <v>40</v>
      </c>
      <c r="W38" s="44">
        <v>2.0</v>
      </c>
      <c r="X38" s="44">
        <v>0.0</v>
      </c>
      <c r="Y38" s="44">
        <v>0.0</v>
      </c>
      <c r="Z38" s="44">
        <v>2.0</v>
      </c>
      <c r="AA38" s="44">
        <v>2.0</v>
      </c>
      <c r="AB38" s="44">
        <v>14.0</v>
      </c>
      <c r="AC38" s="44">
        <v>-12.0</v>
      </c>
      <c r="AD38" s="44">
        <v>0.0</v>
      </c>
      <c r="AE38" s="62">
        <v>0.0</v>
      </c>
      <c r="AF38" s="62">
        <v>-6.0</v>
      </c>
      <c r="AG38" s="63">
        <v>1.0</v>
      </c>
    </row>
    <row r="39">
      <c r="A39" s="56">
        <v>0.46875000000000017</v>
      </c>
      <c r="B39" s="57" t="s">
        <v>42</v>
      </c>
      <c r="C39" s="57" t="s">
        <v>39</v>
      </c>
      <c r="D39" s="58">
        <f t="shared" ref="D39:E39" si="57">RANDBETWEEN(0,10)</f>
        <v>10</v>
      </c>
      <c r="E39" s="58">
        <f t="shared" si="57"/>
        <v>5</v>
      </c>
      <c r="F39" s="59">
        <f t="shared" si="48"/>
        <v>3</v>
      </c>
      <c r="G39" s="60">
        <f t="shared" si="49"/>
        <v>0</v>
      </c>
      <c r="I39" s="61" t="s">
        <v>23</v>
      </c>
      <c r="J39" s="44">
        <f t="shared" si="35"/>
        <v>5</v>
      </c>
      <c r="K39" s="44">
        <f t="shared" si="36"/>
        <v>1</v>
      </c>
      <c r="L39" s="44">
        <f t="shared" si="37"/>
        <v>0</v>
      </c>
      <c r="M39" s="44">
        <f t="shared" si="38"/>
        <v>4</v>
      </c>
      <c r="N39" s="44">
        <f t="shared" si="39"/>
        <v>20</v>
      </c>
      <c r="O39" s="44">
        <f t="shared" si="40"/>
        <v>33</v>
      </c>
      <c r="P39" s="44">
        <f t="shared" si="41"/>
        <v>-13</v>
      </c>
      <c r="Q39" s="44">
        <f t="shared" si="42"/>
        <v>3</v>
      </c>
      <c r="R39" s="62">
        <f t="shared" si="43"/>
        <v>0.6</v>
      </c>
      <c r="S39" s="62">
        <f t="shared" si="44"/>
        <v>-2.6</v>
      </c>
      <c r="T39" s="63">
        <f t="shared" si="45"/>
        <v>4</v>
      </c>
      <c r="V39" s="61" t="s">
        <v>21</v>
      </c>
      <c r="W39" s="44">
        <v>1.0</v>
      </c>
      <c r="X39" s="44">
        <v>0.0</v>
      </c>
      <c r="Y39" s="44">
        <v>0.0</v>
      </c>
      <c r="Z39" s="44">
        <v>1.0</v>
      </c>
      <c r="AA39" s="44">
        <v>2.0</v>
      </c>
      <c r="AB39" s="44">
        <v>10.0</v>
      </c>
      <c r="AC39" s="44">
        <v>-8.0</v>
      </c>
      <c r="AD39" s="44">
        <v>0.0</v>
      </c>
      <c r="AE39" s="62">
        <v>0.0</v>
      </c>
      <c r="AF39" s="62">
        <v>-8.0</v>
      </c>
      <c r="AG39" s="63">
        <v>2.0</v>
      </c>
    </row>
    <row r="40">
      <c r="A40" s="56">
        <v>0.47916666666666685</v>
      </c>
      <c r="B40" s="57" t="s">
        <v>37</v>
      </c>
      <c r="C40" s="57" t="s">
        <v>19</v>
      </c>
      <c r="D40" s="58">
        <f t="shared" ref="D40:E40" si="58">RANDBETWEEN(0,10)</f>
        <v>1</v>
      </c>
      <c r="E40" s="58">
        <f t="shared" si="58"/>
        <v>7</v>
      </c>
      <c r="F40" s="59">
        <f t="shared" si="48"/>
        <v>0</v>
      </c>
      <c r="G40" s="60">
        <f t="shared" si="49"/>
        <v>3</v>
      </c>
      <c r="I40" s="65" t="s">
        <v>30</v>
      </c>
      <c r="J40" s="66">
        <f t="shared" si="35"/>
        <v>3</v>
      </c>
      <c r="K40" s="66">
        <f t="shared" si="36"/>
        <v>1</v>
      </c>
      <c r="L40" s="66">
        <f t="shared" si="37"/>
        <v>0</v>
      </c>
      <c r="M40" s="66">
        <f t="shared" si="38"/>
        <v>2</v>
      </c>
      <c r="N40" s="66">
        <f t="shared" si="39"/>
        <v>18</v>
      </c>
      <c r="O40" s="66">
        <f t="shared" si="40"/>
        <v>13</v>
      </c>
      <c r="P40" s="66">
        <f t="shared" si="41"/>
        <v>5</v>
      </c>
      <c r="Q40" s="66">
        <f t="shared" si="42"/>
        <v>3</v>
      </c>
      <c r="R40" s="67">
        <f t="shared" si="43"/>
        <v>1</v>
      </c>
      <c r="S40" s="67">
        <f t="shared" si="44"/>
        <v>1.666666667</v>
      </c>
      <c r="T40" s="68">
        <f t="shared" si="45"/>
        <v>6</v>
      </c>
      <c r="V40" s="65" t="s">
        <v>43</v>
      </c>
      <c r="W40" s="66">
        <v>1.0</v>
      </c>
      <c r="X40" s="66">
        <v>0.0</v>
      </c>
      <c r="Y40" s="66">
        <v>0.0</v>
      </c>
      <c r="Z40" s="66">
        <v>1.0</v>
      </c>
      <c r="AA40" s="66">
        <v>0.0</v>
      </c>
      <c r="AB40" s="66">
        <v>9.0</v>
      </c>
      <c r="AC40" s="66">
        <v>-9.0</v>
      </c>
      <c r="AD40" s="66">
        <v>0.0</v>
      </c>
      <c r="AE40" s="67">
        <v>0.0</v>
      </c>
      <c r="AF40" s="67">
        <v>-9.0</v>
      </c>
      <c r="AG40" s="68">
        <v>0.0</v>
      </c>
    </row>
    <row r="41">
      <c r="A41" s="56">
        <v>0.48958333333333354</v>
      </c>
      <c r="B41" s="57" t="s">
        <v>19</v>
      </c>
      <c r="C41" s="57" t="s">
        <v>40</v>
      </c>
      <c r="D41" s="58">
        <f t="shared" ref="D41:E41" si="59">RANDBETWEEN(0,10)</f>
        <v>9</v>
      </c>
      <c r="E41" s="58">
        <f t="shared" si="59"/>
        <v>2</v>
      </c>
      <c r="F41" s="59">
        <f t="shared" si="48"/>
        <v>3</v>
      </c>
      <c r="G41" s="60">
        <f t="shared" si="49"/>
        <v>0</v>
      </c>
    </row>
    <row r="42">
      <c r="A42" s="56">
        <v>0.5000000000000002</v>
      </c>
      <c r="B42" s="57" t="s">
        <v>51</v>
      </c>
      <c r="C42" s="57" t="s">
        <v>16</v>
      </c>
      <c r="D42" s="58">
        <f t="shared" ref="D42:E42" si="60">RANDBETWEEN(0,10)</f>
        <v>2</v>
      </c>
      <c r="E42" s="58">
        <f t="shared" si="60"/>
        <v>3</v>
      </c>
      <c r="F42" s="59">
        <f t="shared" si="48"/>
        <v>0</v>
      </c>
      <c r="G42" s="60">
        <f t="shared" si="49"/>
        <v>3</v>
      </c>
      <c r="I42" s="45" t="s">
        <v>132</v>
      </c>
      <c r="J42" s="2" t="s">
        <v>111</v>
      </c>
      <c r="V42" s="45" t="s">
        <v>132</v>
      </c>
      <c r="W42" s="2" t="s">
        <v>112</v>
      </c>
    </row>
    <row r="43">
      <c r="A43" s="56">
        <v>0.5104166666666669</v>
      </c>
      <c r="B43" s="57" t="s">
        <v>37</v>
      </c>
      <c r="C43" s="57" t="s">
        <v>50</v>
      </c>
      <c r="D43" s="58">
        <f t="shared" ref="D43:E43" si="61">RANDBETWEEN(0,10)</f>
        <v>1</v>
      </c>
      <c r="E43" s="58">
        <f t="shared" si="61"/>
        <v>7</v>
      </c>
      <c r="F43" s="59">
        <f t="shared" si="48"/>
        <v>0</v>
      </c>
      <c r="G43" s="60">
        <f t="shared" si="49"/>
        <v>3</v>
      </c>
      <c r="I43" s="52" t="s">
        <v>2</v>
      </c>
      <c r="J43" s="53" t="s">
        <v>119</v>
      </c>
      <c r="K43" s="53" t="s">
        <v>120</v>
      </c>
      <c r="L43" s="53" t="s">
        <v>121</v>
      </c>
      <c r="M43" s="53" t="s">
        <v>122</v>
      </c>
      <c r="N43" s="53" t="s">
        <v>123</v>
      </c>
      <c r="O43" s="53" t="s">
        <v>124</v>
      </c>
      <c r="P43" s="54" t="s">
        <v>125</v>
      </c>
      <c r="Q43" s="53" t="s">
        <v>126</v>
      </c>
      <c r="R43" s="53" t="s">
        <v>127</v>
      </c>
      <c r="S43" s="54" t="s">
        <v>128</v>
      </c>
      <c r="T43" s="55" t="s">
        <v>130</v>
      </c>
      <c r="V43" s="52" t="s">
        <v>2</v>
      </c>
      <c r="W43" s="53" t="s">
        <v>119</v>
      </c>
      <c r="X43" s="53" t="s">
        <v>120</v>
      </c>
      <c r="Y43" s="53" t="s">
        <v>121</v>
      </c>
      <c r="Z43" s="53" t="s">
        <v>122</v>
      </c>
      <c r="AA43" s="53" t="s">
        <v>123</v>
      </c>
      <c r="AB43" s="53" t="s">
        <v>124</v>
      </c>
      <c r="AC43" s="54" t="s">
        <v>125</v>
      </c>
      <c r="AD43" s="53" t="s">
        <v>126</v>
      </c>
      <c r="AE43" s="53" t="s">
        <v>127</v>
      </c>
      <c r="AF43" s="54" t="s">
        <v>128</v>
      </c>
      <c r="AG43" s="55" t="s">
        <v>130</v>
      </c>
      <c r="AH43" s="39"/>
    </row>
    <row r="44">
      <c r="A44" s="56">
        <v>0.5208333333333335</v>
      </c>
      <c r="B44" s="57" t="s">
        <v>23</v>
      </c>
      <c r="C44" s="57" t="s">
        <v>16</v>
      </c>
      <c r="D44" s="58">
        <f t="shared" ref="D44:E44" si="62">RANDBETWEEN(0,10)</f>
        <v>7</v>
      </c>
      <c r="E44" s="58">
        <f t="shared" si="62"/>
        <v>10</v>
      </c>
      <c r="F44" s="59">
        <f t="shared" si="48"/>
        <v>0</v>
      </c>
      <c r="G44" s="60">
        <f t="shared" si="49"/>
        <v>3</v>
      </c>
      <c r="I44" s="61" t="str">
        <f t="array" ref="I44:I60">INDEX(STATISK_KLASSER,0)</f>
        <v>1AB</v>
      </c>
      <c r="J44" s="44">
        <f t="shared" ref="J44:J60" si="64">COUNTIF($B$56:$C$78,I44)</f>
        <v>3</v>
      </c>
      <c r="K44" s="44">
        <f t="shared" ref="K44:K60" si="65">COUNTIFS($F$56:$G$78, 3, $B$56:$C$78, $I44)</f>
        <v>0</v>
      </c>
      <c r="L44" s="44">
        <f t="shared" ref="L44:L60" si="66">COUNTIFS($F$56:$G$78, 1, $B$56:$C$78, $I44)</f>
        <v>1</v>
      </c>
      <c r="M44" s="44">
        <f t="shared" ref="M44:M60" si="67">COUNTIFS($F$56:$G$78, 0, $B$56:$C$78, $I44)</f>
        <v>2</v>
      </c>
      <c r="N44" s="44">
        <f t="shared" ref="N44:N60" si="68">SUMIFS($D$56:$E$78, $B$56:$C$78, $I44)</f>
        <v>11</v>
      </c>
      <c r="O44" s="44">
        <f t="shared" ref="O44:O60" si="69">SUMIFS($D$56:$D$78,$C$56:$C$78,I44 ) + SUMIFS($E$56:$E$78, $B$56:$B$78, $I44 )</f>
        <v>19</v>
      </c>
      <c r="P44" s="44">
        <f t="shared" ref="P44:P60" si="70">$N44-$O44</f>
        <v>-8</v>
      </c>
      <c r="Q44" s="44">
        <f t="shared" ref="Q44:Q60" si="71">($K44*3 + $L44*1)</f>
        <v>1</v>
      </c>
      <c r="R44" s="62">
        <f t="shared" ref="R44:R60" si="72">IFERROR($Q44/$J44, 0)</f>
        <v>0.3333333333</v>
      </c>
      <c r="S44" s="62">
        <f t="shared" ref="S44:S60" si="73">IFERROR($P44/$J44, 0)</f>
        <v>-2.666666667</v>
      </c>
      <c r="T44" s="63">
        <f t="shared" ref="T44:T60" si="74">IFERROR($N44/$J44, 0)</f>
        <v>3.666666667</v>
      </c>
      <c r="V44" s="61" t="str">
        <f t="array" ref="V44:AG60">SORT(I44:T60,10,FALSE,11,FALSE,12,FALSE)</f>
        <v>3AB</v>
      </c>
      <c r="W44" s="44">
        <v>2.0</v>
      </c>
      <c r="X44" s="44">
        <v>2.0</v>
      </c>
      <c r="Y44" s="44">
        <v>0.0</v>
      </c>
      <c r="Z44" s="44">
        <v>0.0</v>
      </c>
      <c r="AA44" s="44">
        <v>12.0</v>
      </c>
      <c r="AB44" s="44">
        <v>7.0</v>
      </c>
      <c r="AC44" s="44">
        <v>5.0</v>
      </c>
      <c r="AD44" s="44">
        <v>6.0</v>
      </c>
      <c r="AE44" s="62">
        <v>3.0</v>
      </c>
      <c r="AF44" s="62">
        <v>2.5</v>
      </c>
      <c r="AG44" s="63">
        <v>6.0</v>
      </c>
    </row>
    <row r="45">
      <c r="A45" s="56">
        <v>0.5312500000000001</v>
      </c>
      <c r="B45" s="57" t="s">
        <v>37</v>
      </c>
      <c r="C45" s="57" t="s">
        <v>26</v>
      </c>
      <c r="D45" s="58">
        <f t="shared" ref="D45:E45" si="63">RANDBETWEEN(0,10)</f>
        <v>8</v>
      </c>
      <c r="E45" s="58">
        <f t="shared" si="63"/>
        <v>9</v>
      </c>
      <c r="F45" s="59">
        <f t="shared" si="48"/>
        <v>0</v>
      </c>
      <c r="G45" s="60">
        <f t="shared" si="49"/>
        <v>3</v>
      </c>
      <c r="I45" s="61" t="s">
        <v>37</v>
      </c>
      <c r="J45" s="44">
        <f t="shared" si="64"/>
        <v>4</v>
      </c>
      <c r="K45" s="44">
        <f t="shared" si="65"/>
        <v>2</v>
      </c>
      <c r="L45" s="44">
        <f t="shared" si="66"/>
        <v>1</v>
      </c>
      <c r="M45" s="44">
        <f t="shared" si="67"/>
        <v>1</v>
      </c>
      <c r="N45" s="44">
        <f t="shared" si="68"/>
        <v>28</v>
      </c>
      <c r="O45" s="44">
        <f t="shared" si="69"/>
        <v>19</v>
      </c>
      <c r="P45" s="44">
        <f t="shared" si="70"/>
        <v>9</v>
      </c>
      <c r="Q45" s="44">
        <f t="shared" si="71"/>
        <v>7</v>
      </c>
      <c r="R45" s="62">
        <f t="shared" si="72"/>
        <v>1.75</v>
      </c>
      <c r="S45" s="62">
        <f t="shared" si="73"/>
        <v>2.25</v>
      </c>
      <c r="T45" s="63">
        <f t="shared" si="74"/>
        <v>7</v>
      </c>
      <c r="V45" s="61" t="s">
        <v>51</v>
      </c>
      <c r="W45" s="44">
        <v>1.0</v>
      </c>
      <c r="X45" s="44">
        <v>1.0</v>
      </c>
      <c r="Y45" s="44">
        <v>0.0</v>
      </c>
      <c r="Z45" s="44">
        <v>0.0</v>
      </c>
      <c r="AA45" s="44">
        <v>9.0</v>
      </c>
      <c r="AB45" s="44">
        <v>8.0</v>
      </c>
      <c r="AC45" s="44">
        <v>1.0</v>
      </c>
      <c r="AD45" s="44">
        <v>3.0</v>
      </c>
      <c r="AE45" s="62">
        <v>3.0</v>
      </c>
      <c r="AF45" s="62">
        <v>1.0</v>
      </c>
      <c r="AG45" s="63">
        <v>9.0</v>
      </c>
    </row>
    <row r="46">
      <c r="A46" s="56">
        <v>0.5416666666666667</v>
      </c>
      <c r="B46" s="57" t="s">
        <v>16</v>
      </c>
      <c r="C46" s="57" t="s">
        <v>42</v>
      </c>
      <c r="D46" s="58">
        <f t="shared" ref="D46:E46" si="75">RANDBETWEEN(0,10)</f>
        <v>2</v>
      </c>
      <c r="E46" s="58">
        <f t="shared" si="75"/>
        <v>0</v>
      </c>
      <c r="F46" s="59">
        <f t="shared" si="48"/>
        <v>3</v>
      </c>
      <c r="G46" s="60">
        <f t="shared" si="49"/>
        <v>0</v>
      </c>
      <c r="I46" s="61" t="s">
        <v>42</v>
      </c>
      <c r="J46" s="44">
        <f t="shared" si="64"/>
        <v>3</v>
      </c>
      <c r="K46" s="44">
        <f t="shared" si="65"/>
        <v>1</v>
      </c>
      <c r="L46" s="44">
        <f t="shared" si="66"/>
        <v>2</v>
      </c>
      <c r="M46" s="44">
        <f t="shared" si="67"/>
        <v>0</v>
      </c>
      <c r="N46" s="44">
        <f t="shared" si="68"/>
        <v>14</v>
      </c>
      <c r="O46" s="44">
        <f t="shared" si="69"/>
        <v>13</v>
      </c>
      <c r="P46" s="44">
        <f t="shared" si="70"/>
        <v>1</v>
      </c>
      <c r="Q46" s="44">
        <f t="shared" si="71"/>
        <v>5</v>
      </c>
      <c r="R46" s="62">
        <f t="shared" si="72"/>
        <v>1.666666667</v>
      </c>
      <c r="S46" s="62">
        <f t="shared" si="73"/>
        <v>0.3333333333</v>
      </c>
      <c r="T46" s="63">
        <f t="shared" si="74"/>
        <v>4.666666667</v>
      </c>
      <c r="V46" s="61" t="s">
        <v>8</v>
      </c>
      <c r="W46" s="44">
        <v>1.0</v>
      </c>
      <c r="X46" s="44">
        <v>1.0</v>
      </c>
      <c r="Y46" s="44">
        <v>0.0</v>
      </c>
      <c r="Z46" s="44">
        <v>0.0</v>
      </c>
      <c r="AA46" s="44">
        <v>4.0</v>
      </c>
      <c r="AB46" s="44">
        <v>3.0</v>
      </c>
      <c r="AC46" s="44">
        <v>1.0</v>
      </c>
      <c r="AD46" s="44">
        <v>3.0</v>
      </c>
      <c r="AE46" s="62">
        <v>3.0</v>
      </c>
      <c r="AF46" s="62">
        <v>1.0</v>
      </c>
      <c r="AG46" s="63">
        <v>4.0</v>
      </c>
    </row>
    <row r="47">
      <c r="A47" s="56">
        <v>0.5520833333333334</v>
      </c>
      <c r="B47" s="57" t="s">
        <v>50</v>
      </c>
      <c r="C47" s="57" t="s">
        <v>50</v>
      </c>
      <c r="D47" s="58">
        <f t="shared" ref="D47:E47" si="76">RANDBETWEEN(0,10)</f>
        <v>5</v>
      </c>
      <c r="E47" s="58">
        <f t="shared" si="76"/>
        <v>0</v>
      </c>
      <c r="F47" s="59">
        <f t="shared" si="48"/>
        <v>3</v>
      </c>
      <c r="G47" s="60">
        <f t="shared" si="49"/>
        <v>0</v>
      </c>
      <c r="I47" s="61" t="s">
        <v>43</v>
      </c>
      <c r="J47" s="44">
        <f t="shared" si="64"/>
        <v>0</v>
      </c>
      <c r="K47" s="44">
        <f t="shared" si="65"/>
        <v>0</v>
      </c>
      <c r="L47" s="44">
        <f t="shared" si="66"/>
        <v>0</v>
      </c>
      <c r="M47" s="44">
        <f t="shared" si="67"/>
        <v>0</v>
      </c>
      <c r="N47" s="44">
        <f t="shared" si="68"/>
        <v>0</v>
      </c>
      <c r="O47" s="44">
        <f t="shared" si="69"/>
        <v>0</v>
      </c>
      <c r="P47" s="44">
        <f t="shared" si="70"/>
        <v>0</v>
      </c>
      <c r="Q47" s="44">
        <f t="shared" si="71"/>
        <v>0</v>
      </c>
      <c r="R47" s="62">
        <f t="shared" si="72"/>
        <v>0</v>
      </c>
      <c r="S47" s="62">
        <f t="shared" si="73"/>
        <v>0</v>
      </c>
      <c r="T47" s="63">
        <f t="shared" si="74"/>
        <v>0</v>
      </c>
      <c r="V47" s="61" t="s">
        <v>39</v>
      </c>
      <c r="W47" s="44">
        <v>5.0</v>
      </c>
      <c r="X47" s="44">
        <v>3.0</v>
      </c>
      <c r="Y47" s="44">
        <v>1.0</v>
      </c>
      <c r="Z47" s="44">
        <v>1.0</v>
      </c>
      <c r="AA47" s="44">
        <v>28.0</v>
      </c>
      <c r="AB47" s="44">
        <v>18.0</v>
      </c>
      <c r="AC47" s="44">
        <v>10.0</v>
      </c>
      <c r="AD47" s="44">
        <v>10.0</v>
      </c>
      <c r="AE47" s="62">
        <v>2.0</v>
      </c>
      <c r="AF47" s="62">
        <v>2.0</v>
      </c>
      <c r="AG47" s="63">
        <v>5.6</v>
      </c>
    </row>
    <row r="48">
      <c r="A48" s="56">
        <v>0.5625</v>
      </c>
      <c r="B48" s="57" t="s">
        <v>37</v>
      </c>
      <c r="C48" s="57" t="s">
        <v>41</v>
      </c>
      <c r="D48" s="58">
        <f t="shared" ref="D48:E48" si="77">RANDBETWEEN(0,10)</f>
        <v>2</v>
      </c>
      <c r="E48" s="58">
        <f t="shared" si="77"/>
        <v>7</v>
      </c>
      <c r="F48" s="59">
        <f t="shared" si="48"/>
        <v>0</v>
      </c>
      <c r="G48" s="60">
        <f t="shared" si="49"/>
        <v>3</v>
      </c>
      <c r="I48" s="61" t="s">
        <v>16</v>
      </c>
      <c r="J48" s="44">
        <f t="shared" si="64"/>
        <v>3</v>
      </c>
      <c r="K48" s="44">
        <f t="shared" si="65"/>
        <v>0</v>
      </c>
      <c r="L48" s="44">
        <f t="shared" si="66"/>
        <v>0</v>
      </c>
      <c r="M48" s="44">
        <f t="shared" si="67"/>
        <v>3</v>
      </c>
      <c r="N48" s="44">
        <f t="shared" si="68"/>
        <v>8</v>
      </c>
      <c r="O48" s="44">
        <f t="shared" si="69"/>
        <v>26</v>
      </c>
      <c r="P48" s="44">
        <f t="shared" si="70"/>
        <v>-18</v>
      </c>
      <c r="Q48" s="44">
        <f t="shared" si="71"/>
        <v>0</v>
      </c>
      <c r="R48" s="62">
        <f t="shared" si="72"/>
        <v>0</v>
      </c>
      <c r="S48" s="62">
        <f t="shared" si="73"/>
        <v>-6</v>
      </c>
      <c r="T48" s="63">
        <f t="shared" si="74"/>
        <v>2.666666667</v>
      </c>
      <c r="V48" s="61" t="s">
        <v>40</v>
      </c>
      <c r="W48" s="44">
        <v>3.0</v>
      </c>
      <c r="X48" s="44">
        <v>2.0</v>
      </c>
      <c r="Y48" s="44">
        <v>0.0</v>
      </c>
      <c r="Z48" s="44">
        <v>1.0</v>
      </c>
      <c r="AA48" s="44">
        <v>17.0</v>
      </c>
      <c r="AB48" s="44">
        <v>16.0</v>
      </c>
      <c r="AC48" s="44">
        <v>1.0</v>
      </c>
      <c r="AD48" s="44">
        <v>6.0</v>
      </c>
      <c r="AE48" s="62">
        <v>2.0</v>
      </c>
      <c r="AF48" s="62">
        <v>0.3333333333333333</v>
      </c>
      <c r="AG48" s="63">
        <v>5.666666666666667</v>
      </c>
    </row>
    <row r="49">
      <c r="A49" s="56">
        <v>0.5729166666666666</v>
      </c>
      <c r="B49" s="57" t="s">
        <v>37</v>
      </c>
      <c r="C49" s="57" t="s">
        <v>39</v>
      </c>
      <c r="D49" s="58">
        <f t="shared" ref="D49:E49" si="78">RANDBETWEEN(0,10)</f>
        <v>4</v>
      </c>
      <c r="E49" s="58">
        <f t="shared" si="78"/>
        <v>2</v>
      </c>
      <c r="F49" s="59">
        <f t="shared" si="48"/>
        <v>3</v>
      </c>
      <c r="G49" s="60">
        <f t="shared" si="49"/>
        <v>0</v>
      </c>
      <c r="I49" s="61" t="s">
        <v>26</v>
      </c>
      <c r="J49" s="44">
        <f t="shared" si="64"/>
        <v>3</v>
      </c>
      <c r="K49" s="44">
        <f t="shared" si="65"/>
        <v>1</v>
      </c>
      <c r="L49" s="44">
        <f t="shared" si="66"/>
        <v>0</v>
      </c>
      <c r="M49" s="44">
        <f t="shared" si="67"/>
        <v>2</v>
      </c>
      <c r="N49" s="44">
        <f t="shared" si="68"/>
        <v>13</v>
      </c>
      <c r="O49" s="44">
        <f t="shared" si="69"/>
        <v>17</v>
      </c>
      <c r="P49" s="44">
        <f t="shared" si="70"/>
        <v>-4</v>
      </c>
      <c r="Q49" s="44">
        <f t="shared" si="71"/>
        <v>3</v>
      </c>
      <c r="R49" s="62">
        <f t="shared" si="72"/>
        <v>1</v>
      </c>
      <c r="S49" s="62">
        <f t="shared" si="73"/>
        <v>-1.333333333</v>
      </c>
      <c r="T49" s="63">
        <f t="shared" si="74"/>
        <v>4.333333333</v>
      </c>
      <c r="V49" s="61" t="s">
        <v>37</v>
      </c>
      <c r="W49" s="44">
        <v>4.0</v>
      </c>
      <c r="X49" s="44">
        <v>2.0</v>
      </c>
      <c r="Y49" s="44">
        <v>1.0</v>
      </c>
      <c r="Z49" s="44">
        <v>1.0</v>
      </c>
      <c r="AA49" s="44">
        <v>28.0</v>
      </c>
      <c r="AB49" s="44">
        <v>19.0</v>
      </c>
      <c r="AC49" s="44">
        <v>9.0</v>
      </c>
      <c r="AD49" s="44">
        <v>7.0</v>
      </c>
      <c r="AE49" s="62">
        <v>1.75</v>
      </c>
      <c r="AF49" s="62">
        <v>2.25</v>
      </c>
      <c r="AG49" s="63">
        <v>7.0</v>
      </c>
    </row>
    <row r="50">
      <c r="A50" s="56">
        <v>0.5833333333333333</v>
      </c>
      <c r="B50" s="57" t="s">
        <v>38</v>
      </c>
      <c r="C50" s="57" t="s">
        <v>50</v>
      </c>
      <c r="D50" s="58">
        <f t="shared" ref="D50:E50" si="79">RANDBETWEEN(0,10)</f>
        <v>10</v>
      </c>
      <c r="E50" s="58">
        <f t="shared" si="79"/>
        <v>4</v>
      </c>
      <c r="F50" s="59">
        <f t="shared" si="48"/>
        <v>3</v>
      </c>
      <c r="G50" s="60">
        <f t="shared" si="49"/>
        <v>0</v>
      </c>
      <c r="I50" s="61" t="s">
        <v>38</v>
      </c>
      <c r="J50" s="44">
        <f t="shared" si="64"/>
        <v>2</v>
      </c>
      <c r="K50" s="44">
        <f t="shared" si="65"/>
        <v>1</v>
      </c>
      <c r="L50" s="44">
        <f t="shared" si="66"/>
        <v>0</v>
      </c>
      <c r="M50" s="44">
        <f t="shared" si="67"/>
        <v>1</v>
      </c>
      <c r="N50" s="44">
        <f t="shared" si="68"/>
        <v>7</v>
      </c>
      <c r="O50" s="44">
        <f t="shared" si="69"/>
        <v>8</v>
      </c>
      <c r="P50" s="44">
        <f t="shared" si="70"/>
        <v>-1</v>
      </c>
      <c r="Q50" s="44">
        <f t="shared" si="71"/>
        <v>3</v>
      </c>
      <c r="R50" s="62">
        <f t="shared" si="72"/>
        <v>1.5</v>
      </c>
      <c r="S50" s="62">
        <f t="shared" si="73"/>
        <v>-0.5</v>
      </c>
      <c r="T50" s="63">
        <f t="shared" si="74"/>
        <v>3.5</v>
      </c>
      <c r="V50" s="61" t="s">
        <v>21</v>
      </c>
      <c r="W50" s="44">
        <v>6.0</v>
      </c>
      <c r="X50" s="44">
        <v>3.0</v>
      </c>
      <c r="Y50" s="44">
        <v>1.0</v>
      </c>
      <c r="Z50" s="44">
        <v>2.0</v>
      </c>
      <c r="AA50" s="44">
        <v>31.0</v>
      </c>
      <c r="AB50" s="44">
        <v>20.0</v>
      </c>
      <c r="AC50" s="44">
        <v>11.0</v>
      </c>
      <c r="AD50" s="44">
        <v>10.0</v>
      </c>
      <c r="AE50" s="62">
        <v>1.6666666666666667</v>
      </c>
      <c r="AF50" s="62">
        <v>1.8333333333333333</v>
      </c>
      <c r="AG50" s="63">
        <v>5.166666666666667</v>
      </c>
    </row>
    <row r="51">
      <c r="A51" s="56">
        <v>0.5937499999999999</v>
      </c>
      <c r="B51" s="57" t="s">
        <v>23</v>
      </c>
      <c r="C51" s="57" t="s">
        <v>37</v>
      </c>
      <c r="D51" s="58">
        <f t="shared" ref="D51:E51" si="80">RANDBETWEEN(0,10)</f>
        <v>0</v>
      </c>
      <c r="E51" s="58">
        <f t="shared" si="80"/>
        <v>4</v>
      </c>
      <c r="F51" s="59">
        <f t="shared" si="48"/>
        <v>0</v>
      </c>
      <c r="G51" s="60">
        <f t="shared" si="49"/>
        <v>3</v>
      </c>
      <c r="I51" s="61" t="s">
        <v>39</v>
      </c>
      <c r="J51" s="44">
        <f t="shared" si="64"/>
        <v>5</v>
      </c>
      <c r="K51" s="44">
        <f t="shared" si="65"/>
        <v>3</v>
      </c>
      <c r="L51" s="44">
        <f t="shared" si="66"/>
        <v>1</v>
      </c>
      <c r="M51" s="44">
        <f t="shared" si="67"/>
        <v>1</v>
      </c>
      <c r="N51" s="44">
        <f t="shared" si="68"/>
        <v>28</v>
      </c>
      <c r="O51" s="44">
        <f t="shared" si="69"/>
        <v>18</v>
      </c>
      <c r="P51" s="44">
        <f t="shared" si="70"/>
        <v>10</v>
      </c>
      <c r="Q51" s="44">
        <f t="shared" si="71"/>
        <v>10</v>
      </c>
      <c r="R51" s="62">
        <f t="shared" si="72"/>
        <v>2</v>
      </c>
      <c r="S51" s="62">
        <f t="shared" si="73"/>
        <v>2</v>
      </c>
      <c r="T51" s="63">
        <f t="shared" si="74"/>
        <v>5.6</v>
      </c>
      <c r="V51" s="61" t="s">
        <v>42</v>
      </c>
      <c r="W51" s="44">
        <v>3.0</v>
      </c>
      <c r="X51" s="44">
        <v>1.0</v>
      </c>
      <c r="Y51" s="44">
        <v>2.0</v>
      </c>
      <c r="Z51" s="44">
        <v>0.0</v>
      </c>
      <c r="AA51" s="44">
        <v>14.0</v>
      </c>
      <c r="AB51" s="44">
        <v>13.0</v>
      </c>
      <c r="AC51" s="44">
        <v>1.0</v>
      </c>
      <c r="AD51" s="44">
        <v>5.0</v>
      </c>
      <c r="AE51" s="62">
        <v>1.6666666666666667</v>
      </c>
      <c r="AF51" s="62">
        <v>0.3333333333333333</v>
      </c>
      <c r="AG51" s="63">
        <v>4.666666666666667</v>
      </c>
    </row>
    <row r="52">
      <c r="A52" s="72">
        <v>0.6041666666666665</v>
      </c>
      <c r="B52" s="73" t="s">
        <v>21</v>
      </c>
      <c r="C52" s="73" t="s">
        <v>23</v>
      </c>
      <c r="D52" s="74">
        <f t="shared" ref="D52:E52" si="81">RANDBETWEEN(0,10)</f>
        <v>2</v>
      </c>
      <c r="E52" s="74">
        <f t="shared" si="81"/>
        <v>10</v>
      </c>
      <c r="F52" s="75">
        <f t="shared" si="48"/>
        <v>0</v>
      </c>
      <c r="G52" s="76">
        <f t="shared" si="49"/>
        <v>3</v>
      </c>
      <c r="I52" s="61" t="s">
        <v>40</v>
      </c>
      <c r="J52" s="44">
        <f t="shared" si="64"/>
        <v>3</v>
      </c>
      <c r="K52" s="44">
        <f t="shared" si="65"/>
        <v>2</v>
      </c>
      <c r="L52" s="44">
        <f t="shared" si="66"/>
        <v>0</v>
      </c>
      <c r="M52" s="44">
        <f t="shared" si="67"/>
        <v>1</v>
      </c>
      <c r="N52" s="44">
        <f t="shared" si="68"/>
        <v>17</v>
      </c>
      <c r="O52" s="44">
        <f t="shared" si="69"/>
        <v>16</v>
      </c>
      <c r="P52" s="44">
        <f t="shared" si="70"/>
        <v>1</v>
      </c>
      <c r="Q52" s="44">
        <f t="shared" si="71"/>
        <v>6</v>
      </c>
      <c r="R52" s="62">
        <f t="shared" si="72"/>
        <v>2</v>
      </c>
      <c r="S52" s="62">
        <f t="shared" si="73"/>
        <v>0.3333333333</v>
      </c>
      <c r="T52" s="63">
        <f t="shared" si="74"/>
        <v>5.666666667</v>
      </c>
      <c r="V52" s="61" t="s">
        <v>38</v>
      </c>
      <c r="W52" s="44">
        <v>2.0</v>
      </c>
      <c r="X52" s="44">
        <v>1.0</v>
      </c>
      <c r="Y52" s="44">
        <v>0.0</v>
      </c>
      <c r="Z52" s="44">
        <v>1.0</v>
      </c>
      <c r="AA52" s="44">
        <v>7.0</v>
      </c>
      <c r="AB52" s="44">
        <v>8.0</v>
      </c>
      <c r="AC52" s="44">
        <v>-1.0</v>
      </c>
      <c r="AD52" s="44">
        <v>3.0</v>
      </c>
      <c r="AE52" s="62">
        <v>1.5</v>
      </c>
      <c r="AF52" s="62">
        <v>-0.5</v>
      </c>
      <c r="AG52" s="63">
        <v>3.5</v>
      </c>
    </row>
    <row r="53">
      <c r="A53" s="77"/>
      <c r="B53" s="77"/>
      <c r="C53" s="77"/>
      <c r="D53" s="77"/>
      <c r="E53" s="77"/>
      <c r="F53" s="77"/>
      <c r="G53" s="77"/>
      <c r="I53" s="61" t="s">
        <v>8</v>
      </c>
      <c r="J53" s="44">
        <f t="shared" si="64"/>
        <v>1</v>
      </c>
      <c r="K53" s="44">
        <f t="shared" si="65"/>
        <v>1</v>
      </c>
      <c r="L53" s="44">
        <f t="shared" si="66"/>
        <v>0</v>
      </c>
      <c r="M53" s="44">
        <f t="shared" si="67"/>
        <v>0</v>
      </c>
      <c r="N53" s="44">
        <f t="shared" si="68"/>
        <v>4</v>
      </c>
      <c r="O53" s="44">
        <f t="shared" si="69"/>
        <v>3</v>
      </c>
      <c r="P53" s="44">
        <f t="shared" si="70"/>
        <v>1</v>
      </c>
      <c r="Q53" s="44">
        <f t="shared" si="71"/>
        <v>3</v>
      </c>
      <c r="R53" s="62">
        <f t="shared" si="72"/>
        <v>3</v>
      </c>
      <c r="S53" s="62">
        <f t="shared" si="73"/>
        <v>1</v>
      </c>
      <c r="T53" s="63">
        <f t="shared" si="74"/>
        <v>4</v>
      </c>
      <c r="V53" s="61" t="s">
        <v>52</v>
      </c>
      <c r="W53" s="44">
        <v>3.0</v>
      </c>
      <c r="X53" s="44">
        <v>1.0</v>
      </c>
      <c r="Y53" s="44">
        <v>0.0</v>
      </c>
      <c r="Z53" s="44">
        <v>2.0</v>
      </c>
      <c r="AA53" s="44">
        <v>14.0</v>
      </c>
      <c r="AB53" s="44">
        <v>14.0</v>
      </c>
      <c r="AC53" s="44">
        <v>0.0</v>
      </c>
      <c r="AD53" s="44">
        <v>3.0</v>
      </c>
      <c r="AE53" s="62">
        <v>1.0</v>
      </c>
      <c r="AF53" s="62">
        <v>0.0</v>
      </c>
      <c r="AG53" s="63">
        <v>4.666666666666667</v>
      </c>
    </row>
    <row r="54">
      <c r="A54" s="78" t="s">
        <v>11</v>
      </c>
      <c r="B54" s="48"/>
      <c r="C54" s="48"/>
      <c r="D54" s="48"/>
      <c r="E54" s="48"/>
      <c r="F54" s="48"/>
      <c r="G54" s="48"/>
      <c r="I54" s="61" t="s">
        <v>41</v>
      </c>
      <c r="J54" s="44">
        <f t="shared" si="64"/>
        <v>2</v>
      </c>
      <c r="K54" s="44">
        <f t="shared" si="65"/>
        <v>2</v>
      </c>
      <c r="L54" s="44">
        <f t="shared" si="66"/>
        <v>0</v>
      </c>
      <c r="M54" s="44">
        <f t="shared" si="67"/>
        <v>0</v>
      </c>
      <c r="N54" s="44">
        <f t="shared" si="68"/>
        <v>12</v>
      </c>
      <c r="O54" s="44">
        <f t="shared" si="69"/>
        <v>7</v>
      </c>
      <c r="P54" s="44">
        <f t="shared" si="70"/>
        <v>5</v>
      </c>
      <c r="Q54" s="44">
        <f t="shared" si="71"/>
        <v>6</v>
      </c>
      <c r="R54" s="62">
        <f t="shared" si="72"/>
        <v>3</v>
      </c>
      <c r="S54" s="62">
        <f t="shared" si="73"/>
        <v>2.5</v>
      </c>
      <c r="T54" s="63">
        <f t="shared" si="74"/>
        <v>6</v>
      </c>
      <c r="V54" s="61" t="s">
        <v>30</v>
      </c>
      <c r="W54" s="44">
        <v>3.0</v>
      </c>
      <c r="X54" s="44">
        <v>1.0</v>
      </c>
      <c r="Y54" s="44">
        <v>0.0</v>
      </c>
      <c r="Z54" s="44">
        <v>2.0</v>
      </c>
      <c r="AA54" s="44">
        <v>15.0</v>
      </c>
      <c r="AB54" s="44">
        <v>17.0</v>
      </c>
      <c r="AC54" s="44">
        <v>-2.0</v>
      </c>
      <c r="AD54" s="44">
        <v>3.0</v>
      </c>
      <c r="AE54" s="62">
        <v>1.0</v>
      </c>
      <c r="AF54" s="62">
        <v>-0.6666666666666666</v>
      </c>
      <c r="AG54" s="63">
        <v>5.0</v>
      </c>
    </row>
    <row r="55">
      <c r="A55" s="79" t="s">
        <v>47</v>
      </c>
      <c r="B55" s="80" t="s">
        <v>113</v>
      </c>
      <c r="C55" s="80" t="s">
        <v>114</v>
      </c>
      <c r="D55" s="80" t="s">
        <v>115</v>
      </c>
      <c r="E55" s="80" t="s">
        <v>116</v>
      </c>
      <c r="F55" s="80" t="s">
        <v>117</v>
      </c>
      <c r="G55" s="81" t="s">
        <v>118</v>
      </c>
      <c r="I55" s="61" t="s">
        <v>50</v>
      </c>
      <c r="J55" s="44">
        <f t="shared" si="64"/>
        <v>0</v>
      </c>
      <c r="K55" s="44">
        <f t="shared" si="65"/>
        <v>0</v>
      </c>
      <c r="L55" s="44">
        <f t="shared" si="66"/>
        <v>0</v>
      </c>
      <c r="M55" s="44">
        <f t="shared" si="67"/>
        <v>0</v>
      </c>
      <c r="N55" s="44">
        <f t="shared" si="68"/>
        <v>0</v>
      </c>
      <c r="O55" s="44">
        <f t="shared" si="69"/>
        <v>0</v>
      </c>
      <c r="P55" s="44">
        <f t="shared" si="70"/>
        <v>0</v>
      </c>
      <c r="Q55" s="44">
        <f t="shared" si="71"/>
        <v>0</v>
      </c>
      <c r="R55" s="62">
        <f t="shared" si="72"/>
        <v>0</v>
      </c>
      <c r="S55" s="62">
        <f t="shared" si="73"/>
        <v>0</v>
      </c>
      <c r="T55" s="63">
        <f t="shared" si="74"/>
        <v>0</v>
      </c>
      <c r="V55" s="61" t="s">
        <v>23</v>
      </c>
      <c r="W55" s="44">
        <v>3.0</v>
      </c>
      <c r="X55" s="44">
        <v>1.0</v>
      </c>
      <c r="Y55" s="44">
        <v>0.0</v>
      </c>
      <c r="Z55" s="44">
        <v>2.0</v>
      </c>
      <c r="AA55" s="44">
        <v>20.0</v>
      </c>
      <c r="AB55" s="44">
        <v>24.0</v>
      </c>
      <c r="AC55" s="44">
        <v>-4.0</v>
      </c>
      <c r="AD55" s="44">
        <v>3.0</v>
      </c>
      <c r="AE55" s="62">
        <v>1.0</v>
      </c>
      <c r="AF55" s="62">
        <v>-1.3333333333333333</v>
      </c>
      <c r="AG55" s="63">
        <v>6.666666666666667</v>
      </c>
    </row>
    <row r="56">
      <c r="A56" s="82">
        <f t="array" ref="A56:A78">INDEX(SCHEMA_TID,0)</f>
        <v>0.375</v>
      </c>
      <c r="B56" s="83" t="str">
        <f t="array" ref="B56:B78">INDEX(SCHEMA_SPOKBOLL_LAG1,0)</f>
        <v>2F!</v>
      </c>
      <c r="C56" s="83" t="str">
        <f t="array" ref="C56:C78">INDEX(SCHEMA_SPOKBOLL_LAG2,0)</f>
        <v>3D</v>
      </c>
      <c r="D56" s="84">
        <v>3.0</v>
      </c>
      <c r="E56" s="84">
        <v>5.0</v>
      </c>
      <c r="F56" s="84">
        <f t="shared" ref="F56:F78" si="83">IF($D56&gt;$E56, 3, IF($D56=$E56, 1, 0))</f>
        <v>0</v>
      </c>
      <c r="G56" s="85">
        <f t="shared" ref="G56:G78" si="84">IF($E56&gt;$D56, 3, IF($D56=$E56, 1, 0))</f>
        <v>3</v>
      </c>
      <c r="I56" s="61" t="s">
        <v>21</v>
      </c>
      <c r="J56" s="44">
        <f t="shared" si="64"/>
        <v>6</v>
      </c>
      <c r="K56" s="44">
        <f t="shared" si="65"/>
        <v>3</v>
      </c>
      <c r="L56" s="44">
        <f t="shared" si="66"/>
        <v>1</v>
      </c>
      <c r="M56" s="44">
        <f t="shared" si="67"/>
        <v>2</v>
      </c>
      <c r="N56" s="44">
        <f t="shared" si="68"/>
        <v>31</v>
      </c>
      <c r="O56" s="44">
        <f t="shared" si="69"/>
        <v>20</v>
      </c>
      <c r="P56" s="44">
        <f t="shared" si="70"/>
        <v>11</v>
      </c>
      <c r="Q56" s="44">
        <f t="shared" si="71"/>
        <v>10</v>
      </c>
      <c r="R56" s="62">
        <f t="shared" si="72"/>
        <v>1.666666667</v>
      </c>
      <c r="S56" s="62">
        <f t="shared" si="73"/>
        <v>1.833333333</v>
      </c>
      <c r="T56" s="63">
        <f t="shared" si="74"/>
        <v>5.166666667</v>
      </c>
      <c r="V56" s="61" t="s">
        <v>26</v>
      </c>
      <c r="W56" s="44">
        <v>3.0</v>
      </c>
      <c r="X56" s="44">
        <v>1.0</v>
      </c>
      <c r="Y56" s="44">
        <v>0.0</v>
      </c>
      <c r="Z56" s="44">
        <v>2.0</v>
      </c>
      <c r="AA56" s="44">
        <v>13.0</v>
      </c>
      <c r="AB56" s="44">
        <v>17.0</v>
      </c>
      <c r="AC56" s="44">
        <v>-4.0</v>
      </c>
      <c r="AD56" s="44">
        <v>3.0</v>
      </c>
      <c r="AE56" s="62">
        <v>1.0</v>
      </c>
      <c r="AF56" s="62">
        <v>-1.3333333333333333</v>
      </c>
      <c r="AG56" s="63">
        <v>4.333333333333333</v>
      </c>
    </row>
    <row r="57">
      <c r="A57" s="82">
        <v>0.3854166666666667</v>
      </c>
      <c r="B57" s="83" t="s">
        <v>16</v>
      </c>
      <c r="C57" s="83" t="s">
        <v>41</v>
      </c>
      <c r="D57" s="86">
        <f t="shared" ref="D57:E57" si="82">RANDBETWEEN(0,10)</f>
        <v>7</v>
      </c>
      <c r="E57" s="86">
        <f t="shared" si="82"/>
        <v>10</v>
      </c>
      <c r="F57" s="86">
        <f t="shared" si="83"/>
        <v>0</v>
      </c>
      <c r="G57" s="87">
        <f t="shared" si="84"/>
        <v>3</v>
      </c>
      <c r="I57" s="61" t="s">
        <v>51</v>
      </c>
      <c r="J57" s="44">
        <f t="shared" si="64"/>
        <v>1</v>
      </c>
      <c r="K57" s="44">
        <f t="shared" si="65"/>
        <v>1</v>
      </c>
      <c r="L57" s="44">
        <f t="shared" si="66"/>
        <v>0</v>
      </c>
      <c r="M57" s="44">
        <f t="shared" si="67"/>
        <v>0</v>
      </c>
      <c r="N57" s="44">
        <f t="shared" si="68"/>
        <v>9</v>
      </c>
      <c r="O57" s="44">
        <f t="shared" si="69"/>
        <v>8</v>
      </c>
      <c r="P57" s="44">
        <f t="shared" si="70"/>
        <v>1</v>
      </c>
      <c r="Q57" s="44">
        <f t="shared" si="71"/>
        <v>3</v>
      </c>
      <c r="R57" s="62">
        <f t="shared" si="72"/>
        <v>3</v>
      </c>
      <c r="S57" s="62">
        <f t="shared" si="73"/>
        <v>1</v>
      </c>
      <c r="T57" s="63">
        <f t="shared" si="74"/>
        <v>9</v>
      </c>
      <c r="V57" s="61" t="s">
        <v>19</v>
      </c>
      <c r="W57" s="44">
        <v>3.0</v>
      </c>
      <c r="X57" s="44">
        <v>0.0</v>
      </c>
      <c r="Y57" s="44">
        <v>1.0</v>
      </c>
      <c r="Z57" s="44">
        <v>2.0</v>
      </c>
      <c r="AA57" s="44">
        <v>11.0</v>
      </c>
      <c r="AB57" s="44">
        <v>19.0</v>
      </c>
      <c r="AC57" s="44">
        <v>-8.0</v>
      </c>
      <c r="AD57" s="44">
        <v>1.0</v>
      </c>
      <c r="AE57" s="62">
        <v>0.3333333333333333</v>
      </c>
      <c r="AF57" s="62">
        <v>-2.6666666666666665</v>
      </c>
      <c r="AG57" s="63">
        <v>3.6666666666666665</v>
      </c>
    </row>
    <row r="58">
      <c r="A58" s="82">
        <v>0.39583333333333337</v>
      </c>
      <c r="B58" s="83" t="s">
        <v>52</v>
      </c>
      <c r="C58" s="83" t="s">
        <v>23</v>
      </c>
      <c r="D58" s="84">
        <f t="shared" ref="D58:E58" si="85">RANDBETWEEN(0,10)</f>
        <v>9</v>
      </c>
      <c r="E58" s="84">
        <f t="shared" si="85"/>
        <v>4</v>
      </c>
      <c r="F58" s="84">
        <f t="shared" si="83"/>
        <v>3</v>
      </c>
      <c r="G58" s="85">
        <f t="shared" si="84"/>
        <v>0</v>
      </c>
      <c r="I58" s="61" t="s">
        <v>52</v>
      </c>
      <c r="J58" s="44">
        <f t="shared" si="64"/>
        <v>3</v>
      </c>
      <c r="K58" s="44">
        <f t="shared" si="65"/>
        <v>1</v>
      </c>
      <c r="L58" s="44">
        <f t="shared" si="66"/>
        <v>0</v>
      </c>
      <c r="M58" s="44">
        <f t="shared" si="67"/>
        <v>2</v>
      </c>
      <c r="N58" s="44">
        <f t="shared" si="68"/>
        <v>14</v>
      </c>
      <c r="O58" s="44">
        <f t="shared" si="69"/>
        <v>14</v>
      </c>
      <c r="P58" s="44">
        <f t="shared" si="70"/>
        <v>0</v>
      </c>
      <c r="Q58" s="44">
        <f t="shared" si="71"/>
        <v>3</v>
      </c>
      <c r="R58" s="62">
        <f t="shared" si="72"/>
        <v>1</v>
      </c>
      <c r="S58" s="62">
        <f t="shared" si="73"/>
        <v>0</v>
      </c>
      <c r="T58" s="63">
        <f t="shared" si="74"/>
        <v>4.666666667</v>
      </c>
      <c r="V58" s="61" t="s">
        <v>43</v>
      </c>
      <c r="W58" s="44">
        <v>0.0</v>
      </c>
      <c r="X58" s="44">
        <v>0.0</v>
      </c>
      <c r="Y58" s="44">
        <v>0.0</v>
      </c>
      <c r="Z58" s="44">
        <v>0.0</v>
      </c>
      <c r="AA58" s="44">
        <v>0.0</v>
      </c>
      <c r="AB58" s="44">
        <v>0.0</v>
      </c>
      <c r="AC58" s="44">
        <v>0.0</v>
      </c>
      <c r="AD58" s="44">
        <v>0.0</v>
      </c>
      <c r="AE58" s="62">
        <v>0.0</v>
      </c>
      <c r="AF58" s="62">
        <v>0.0</v>
      </c>
      <c r="AG58" s="63">
        <v>0.0</v>
      </c>
    </row>
    <row r="59">
      <c r="A59" s="82">
        <v>0.40625000000000006</v>
      </c>
      <c r="B59" s="83" t="s">
        <v>40</v>
      </c>
      <c r="C59" s="83" t="s">
        <v>26</v>
      </c>
      <c r="D59" s="86">
        <f t="shared" ref="D59:E59" si="86">RANDBETWEEN(0,10)</f>
        <v>3</v>
      </c>
      <c r="E59" s="86">
        <f t="shared" si="86"/>
        <v>10</v>
      </c>
      <c r="F59" s="86">
        <f t="shared" si="83"/>
        <v>0</v>
      </c>
      <c r="G59" s="87">
        <f t="shared" si="84"/>
        <v>3</v>
      </c>
      <c r="I59" s="61" t="s">
        <v>23</v>
      </c>
      <c r="J59" s="44">
        <f t="shared" si="64"/>
        <v>3</v>
      </c>
      <c r="K59" s="44">
        <f t="shared" si="65"/>
        <v>1</v>
      </c>
      <c r="L59" s="44">
        <f t="shared" si="66"/>
        <v>0</v>
      </c>
      <c r="M59" s="44">
        <f t="shared" si="67"/>
        <v>2</v>
      </c>
      <c r="N59" s="44">
        <f t="shared" si="68"/>
        <v>20</v>
      </c>
      <c r="O59" s="44">
        <f t="shared" si="69"/>
        <v>24</v>
      </c>
      <c r="P59" s="44">
        <f t="shared" si="70"/>
        <v>-4</v>
      </c>
      <c r="Q59" s="44">
        <f t="shared" si="71"/>
        <v>3</v>
      </c>
      <c r="R59" s="62">
        <f t="shared" si="72"/>
        <v>1</v>
      </c>
      <c r="S59" s="62">
        <f t="shared" si="73"/>
        <v>-1.333333333</v>
      </c>
      <c r="T59" s="63">
        <f t="shared" si="74"/>
        <v>6.666666667</v>
      </c>
      <c r="V59" s="61" t="s">
        <v>50</v>
      </c>
      <c r="W59" s="44">
        <v>0.0</v>
      </c>
      <c r="X59" s="44">
        <v>0.0</v>
      </c>
      <c r="Y59" s="44">
        <v>0.0</v>
      </c>
      <c r="Z59" s="44">
        <v>0.0</v>
      </c>
      <c r="AA59" s="44">
        <v>0.0</v>
      </c>
      <c r="AB59" s="44">
        <v>0.0</v>
      </c>
      <c r="AC59" s="44">
        <v>0.0</v>
      </c>
      <c r="AD59" s="44">
        <v>0.0</v>
      </c>
      <c r="AE59" s="62">
        <v>0.0</v>
      </c>
      <c r="AF59" s="62">
        <v>0.0</v>
      </c>
      <c r="AG59" s="63">
        <v>0.0</v>
      </c>
    </row>
    <row r="60">
      <c r="A60" s="82">
        <v>0.41666666666666674</v>
      </c>
      <c r="B60" s="83" t="s">
        <v>21</v>
      </c>
      <c r="C60" s="83" t="s">
        <v>39</v>
      </c>
      <c r="D60" s="84">
        <f t="shared" ref="D60:E60" si="87">RANDBETWEEN(0,10)</f>
        <v>8</v>
      </c>
      <c r="E60" s="84">
        <f t="shared" si="87"/>
        <v>8</v>
      </c>
      <c r="F60" s="84">
        <f t="shared" si="83"/>
        <v>1</v>
      </c>
      <c r="G60" s="85">
        <f t="shared" si="84"/>
        <v>1</v>
      </c>
      <c r="I60" s="65" t="s">
        <v>30</v>
      </c>
      <c r="J60" s="66">
        <f t="shared" si="64"/>
        <v>3</v>
      </c>
      <c r="K60" s="66">
        <f t="shared" si="65"/>
        <v>1</v>
      </c>
      <c r="L60" s="66">
        <f t="shared" si="66"/>
        <v>0</v>
      </c>
      <c r="M60" s="66">
        <f t="shared" si="67"/>
        <v>2</v>
      </c>
      <c r="N60" s="66">
        <f t="shared" si="68"/>
        <v>15</v>
      </c>
      <c r="O60" s="66">
        <f t="shared" si="69"/>
        <v>17</v>
      </c>
      <c r="P60" s="66">
        <f t="shared" si="70"/>
        <v>-2</v>
      </c>
      <c r="Q60" s="66">
        <f t="shared" si="71"/>
        <v>3</v>
      </c>
      <c r="R60" s="67">
        <f t="shared" si="72"/>
        <v>1</v>
      </c>
      <c r="S60" s="67">
        <f t="shared" si="73"/>
        <v>-0.6666666667</v>
      </c>
      <c r="T60" s="68">
        <f t="shared" si="74"/>
        <v>5</v>
      </c>
      <c r="V60" s="65" t="s">
        <v>16</v>
      </c>
      <c r="W60" s="66">
        <v>3.0</v>
      </c>
      <c r="X60" s="66">
        <v>0.0</v>
      </c>
      <c r="Y60" s="66">
        <v>0.0</v>
      </c>
      <c r="Z60" s="66">
        <v>3.0</v>
      </c>
      <c r="AA60" s="66">
        <v>8.0</v>
      </c>
      <c r="AB60" s="66">
        <v>26.0</v>
      </c>
      <c r="AC60" s="66">
        <v>-18.0</v>
      </c>
      <c r="AD60" s="66">
        <v>0.0</v>
      </c>
      <c r="AE60" s="67">
        <v>0.0</v>
      </c>
      <c r="AF60" s="67">
        <v>-6.0</v>
      </c>
      <c r="AG60" s="68">
        <v>2.6666666666666665</v>
      </c>
    </row>
    <row r="61">
      <c r="A61" s="82">
        <v>0.4270833333333334</v>
      </c>
      <c r="B61" s="83" t="s">
        <v>16</v>
      </c>
      <c r="C61" s="83" t="s">
        <v>39</v>
      </c>
      <c r="D61" s="86">
        <f t="shared" ref="D61:E61" si="88">RANDBETWEEN(0,10)</f>
        <v>0</v>
      </c>
      <c r="E61" s="86">
        <f t="shared" si="88"/>
        <v>7</v>
      </c>
      <c r="F61" s="86">
        <f t="shared" si="83"/>
        <v>0</v>
      </c>
      <c r="G61" s="87">
        <f t="shared" si="84"/>
        <v>3</v>
      </c>
    </row>
    <row r="62">
      <c r="A62" s="82">
        <v>0.4375000000000001</v>
      </c>
      <c r="B62" s="83" t="s">
        <v>41</v>
      </c>
      <c r="C62" s="83" t="s">
        <v>52</v>
      </c>
      <c r="D62" s="84">
        <f t="shared" ref="D62:E62" si="89">RANDBETWEEN(0,10)</f>
        <v>2</v>
      </c>
      <c r="E62" s="84">
        <f t="shared" si="89"/>
        <v>0</v>
      </c>
      <c r="F62" s="84">
        <f t="shared" si="83"/>
        <v>3</v>
      </c>
      <c r="G62" s="85">
        <f t="shared" si="84"/>
        <v>0</v>
      </c>
    </row>
    <row r="63">
      <c r="A63" s="82">
        <v>0.4479166666666668</v>
      </c>
      <c r="B63" s="83" t="s">
        <v>30</v>
      </c>
      <c r="C63" s="83" t="s">
        <v>23</v>
      </c>
      <c r="D63" s="86">
        <f t="shared" ref="D63:E63" si="90">RANDBETWEEN(0,10)</f>
        <v>5</v>
      </c>
      <c r="E63" s="86">
        <f t="shared" si="90"/>
        <v>7</v>
      </c>
      <c r="F63" s="86">
        <f t="shared" si="83"/>
        <v>0</v>
      </c>
      <c r="G63" s="87">
        <f t="shared" si="84"/>
        <v>3</v>
      </c>
    </row>
    <row r="64">
      <c r="A64" s="82">
        <v>0.4583333333333335</v>
      </c>
      <c r="B64" s="83" t="s">
        <v>38</v>
      </c>
      <c r="C64" s="83" t="s">
        <v>39</v>
      </c>
      <c r="D64" s="84">
        <f t="shared" ref="D64:E64" si="91">RANDBETWEEN(0,10)</f>
        <v>0</v>
      </c>
      <c r="E64" s="84">
        <f t="shared" si="91"/>
        <v>5</v>
      </c>
      <c r="F64" s="84">
        <f t="shared" si="83"/>
        <v>0</v>
      </c>
      <c r="G64" s="85">
        <f t="shared" si="84"/>
        <v>3</v>
      </c>
    </row>
    <row r="65">
      <c r="A65" s="82">
        <v>0.46875000000000017</v>
      </c>
      <c r="B65" s="83" t="s">
        <v>30</v>
      </c>
      <c r="C65" s="83" t="s">
        <v>21</v>
      </c>
      <c r="D65" s="86">
        <f t="shared" ref="D65:E65" si="92">RANDBETWEEN(0,10)</f>
        <v>4</v>
      </c>
      <c r="E65" s="86">
        <f t="shared" si="92"/>
        <v>2</v>
      </c>
      <c r="F65" s="86">
        <f t="shared" si="83"/>
        <v>3</v>
      </c>
      <c r="G65" s="87">
        <f t="shared" si="84"/>
        <v>0</v>
      </c>
    </row>
    <row r="66">
      <c r="A66" s="82">
        <v>0.47916666666666685</v>
      </c>
      <c r="B66" s="83" t="s">
        <v>19</v>
      </c>
      <c r="C66" s="83" t="s">
        <v>40</v>
      </c>
      <c r="D66" s="84">
        <f t="shared" ref="D66:E66" si="93">RANDBETWEEN(0,10)</f>
        <v>0</v>
      </c>
      <c r="E66" s="84">
        <f t="shared" si="93"/>
        <v>5</v>
      </c>
      <c r="F66" s="84">
        <f t="shared" si="83"/>
        <v>0</v>
      </c>
      <c r="G66" s="85">
        <f t="shared" si="84"/>
        <v>3</v>
      </c>
    </row>
    <row r="67">
      <c r="A67" s="82">
        <v>0.48958333333333354</v>
      </c>
      <c r="B67" s="83" t="s">
        <v>37</v>
      </c>
      <c r="C67" s="83" t="s">
        <v>26</v>
      </c>
      <c r="D67" s="86">
        <f t="shared" ref="D67:E67" si="94">RANDBETWEEN(0,10)</f>
        <v>7</v>
      </c>
      <c r="E67" s="86">
        <f t="shared" si="94"/>
        <v>0</v>
      </c>
      <c r="F67" s="86">
        <f t="shared" si="83"/>
        <v>3</v>
      </c>
      <c r="G67" s="87">
        <f t="shared" si="84"/>
        <v>0</v>
      </c>
    </row>
    <row r="68">
      <c r="A68" s="82">
        <v>0.5000000000000002</v>
      </c>
      <c r="B68" s="83" t="s">
        <v>42</v>
      </c>
      <c r="C68" s="83" t="s">
        <v>42</v>
      </c>
      <c r="D68" s="84">
        <f t="shared" ref="D68:E68" si="95">RANDBETWEEN(0,10)</f>
        <v>2</v>
      </c>
      <c r="E68" s="84">
        <f t="shared" si="95"/>
        <v>2</v>
      </c>
      <c r="F68" s="84">
        <f t="shared" si="83"/>
        <v>1</v>
      </c>
      <c r="G68" s="85">
        <f t="shared" si="84"/>
        <v>1</v>
      </c>
    </row>
    <row r="69">
      <c r="A69" s="82">
        <v>0.5104166666666669</v>
      </c>
      <c r="B69" s="83" t="s">
        <v>16</v>
      </c>
      <c r="C69" s="83" t="s">
        <v>21</v>
      </c>
      <c r="D69" s="86">
        <f t="shared" ref="D69:E69" si="96">RANDBETWEEN(0,10)</f>
        <v>1</v>
      </c>
      <c r="E69" s="86">
        <f t="shared" si="96"/>
        <v>9</v>
      </c>
      <c r="F69" s="86">
        <f t="shared" si="83"/>
        <v>0</v>
      </c>
      <c r="G69" s="87">
        <f t="shared" si="84"/>
        <v>3</v>
      </c>
    </row>
    <row r="70">
      <c r="A70" s="82">
        <v>0.5208333333333335</v>
      </c>
      <c r="B70" s="83" t="s">
        <v>39</v>
      </c>
      <c r="C70" s="83" t="s">
        <v>30</v>
      </c>
      <c r="D70" s="84">
        <f t="shared" ref="D70:E70" si="97">RANDBETWEEN(0,10)</f>
        <v>8</v>
      </c>
      <c r="E70" s="84">
        <f t="shared" si="97"/>
        <v>6</v>
      </c>
      <c r="F70" s="84">
        <f t="shared" si="83"/>
        <v>3</v>
      </c>
      <c r="G70" s="85">
        <f t="shared" si="84"/>
        <v>0</v>
      </c>
    </row>
    <row r="71">
      <c r="A71" s="82">
        <v>0.5312500000000001</v>
      </c>
      <c r="B71" s="83" t="s">
        <v>51</v>
      </c>
      <c r="C71" s="83" t="s">
        <v>37</v>
      </c>
      <c r="D71" s="86">
        <f t="shared" ref="D71:E71" si="98">RANDBETWEEN(0,10)</f>
        <v>9</v>
      </c>
      <c r="E71" s="86">
        <f t="shared" si="98"/>
        <v>8</v>
      </c>
      <c r="F71" s="86">
        <f t="shared" si="83"/>
        <v>3</v>
      </c>
      <c r="G71" s="87">
        <f t="shared" si="84"/>
        <v>0</v>
      </c>
    </row>
    <row r="72">
      <c r="A72" s="82">
        <v>0.5416666666666667</v>
      </c>
      <c r="B72" s="83" t="s">
        <v>52</v>
      </c>
      <c r="C72" s="83" t="s">
        <v>37</v>
      </c>
      <c r="D72" s="84">
        <f t="shared" ref="D72:E72" si="99">RANDBETWEEN(0,10)</f>
        <v>5</v>
      </c>
      <c r="E72" s="84">
        <f t="shared" si="99"/>
        <v>8</v>
      </c>
      <c r="F72" s="84">
        <f t="shared" si="83"/>
        <v>0</v>
      </c>
      <c r="G72" s="85">
        <f t="shared" si="84"/>
        <v>3</v>
      </c>
    </row>
    <row r="73">
      <c r="A73" s="82">
        <v>0.5520833333333334</v>
      </c>
      <c r="B73" s="83" t="s">
        <v>19</v>
      </c>
      <c r="C73" s="83" t="s">
        <v>37</v>
      </c>
      <c r="D73" s="86">
        <f t="shared" ref="D73:E73" si="100">RANDBETWEEN(0,10)</f>
        <v>5</v>
      </c>
      <c r="E73" s="86">
        <f t="shared" si="100"/>
        <v>5</v>
      </c>
      <c r="F73" s="86">
        <f t="shared" si="83"/>
        <v>1</v>
      </c>
      <c r="G73" s="87">
        <f t="shared" si="84"/>
        <v>1</v>
      </c>
    </row>
    <row r="74">
      <c r="A74" s="82">
        <v>0.5625</v>
      </c>
      <c r="B74" s="83" t="s">
        <v>21</v>
      </c>
      <c r="C74" s="83" t="s">
        <v>39</v>
      </c>
      <c r="D74" s="84">
        <f t="shared" ref="D74:E74" si="101">RANDBETWEEN(0,10)</f>
        <v>4</v>
      </c>
      <c r="E74" s="84">
        <f t="shared" si="101"/>
        <v>0</v>
      </c>
      <c r="F74" s="84">
        <f t="shared" si="83"/>
        <v>3</v>
      </c>
      <c r="G74" s="85">
        <f t="shared" si="84"/>
        <v>0</v>
      </c>
    </row>
    <row r="75">
      <c r="A75" s="82">
        <v>0.5729166666666666</v>
      </c>
      <c r="B75" s="83" t="s">
        <v>8</v>
      </c>
      <c r="C75" s="83" t="s">
        <v>21</v>
      </c>
      <c r="D75" s="86">
        <f t="shared" ref="D75:E75" si="102">RANDBETWEEN(0,10)</f>
        <v>4</v>
      </c>
      <c r="E75" s="86">
        <f t="shared" si="102"/>
        <v>3</v>
      </c>
      <c r="F75" s="86">
        <f t="shared" si="83"/>
        <v>3</v>
      </c>
      <c r="G75" s="87">
        <f t="shared" si="84"/>
        <v>0</v>
      </c>
    </row>
    <row r="76">
      <c r="A76" s="82">
        <v>0.5833333333333333</v>
      </c>
      <c r="B76" s="83" t="s">
        <v>19</v>
      </c>
      <c r="C76" s="83" t="s">
        <v>40</v>
      </c>
      <c r="D76" s="84">
        <f t="shared" ref="D76:E76" si="103">RANDBETWEEN(0,10)</f>
        <v>6</v>
      </c>
      <c r="E76" s="84">
        <f t="shared" si="103"/>
        <v>9</v>
      </c>
      <c r="F76" s="84">
        <f t="shared" si="83"/>
        <v>0</v>
      </c>
      <c r="G76" s="85">
        <f t="shared" si="84"/>
        <v>3</v>
      </c>
    </row>
    <row r="77">
      <c r="A77" s="82">
        <v>0.5937499999999999</v>
      </c>
      <c r="B77" s="83" t="s">
        <v>23</v>
      </c>
      <c r="C77" s="83" t="s">
        <v>42</v>
      </c>
      <c r="D77" s="86">
        <f t="shared" ref="D77:E77" si="104">RANDBETWEEN(0,10)</f>
        <v>9</v>
      </c>
      <c r="E77" s="86">
        <f t="shared" si="104"/>
        <v>10</v>
      </c>
      <c r="F77" s="86">
        <f t="shared" si="83"/>
        <v>0</v>
      </c>
      <c r="G77" s="87">
        <f t="shared" si="84"/>
        <v>3</v>
      </c>
    </row>
    <row r="78">
      <c r="A78" s="88">
        <v>0.6041666666666665</v>
      </c>
      <c r="B78" s="89" t="s">
        <v>26</v>
      </c>
      <c r="C78" s="89" t="s">
        <v>38</v>
      </c>
      <c r="D78" s="90">
        <f t="shared" ref="D78:E78" si="105">RANDBETWEEN(0,10)</f>
        <v>3</v>
      </c>
      <c r="E78" s="90">
        <f t="shared" si="105"/>
        <v>7</v>
      </c>
      <c r="F78" s="90">
        <f t="shared" si="83"/>
        <v>0</v>
      </c>
      <c r="G78" s="91">
        <f t="shared" si="84"/>
        <v>3</v>
      </c>
    </row>
  </sheetData>
  <mergeCells count="6">
    <mergeCell ref="A2:G2"/>
    <mergeCell ref="W2:X2"/>
    <mergeCell ref="W22:X22"/>
    <mergeCell ref="A28:G28"/>
    <mergeCell ref="W42:X42"/>
    <mergeCell ref="A54:G54"/>
  </mergeCells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4" width="5.86"/>
    <col customWidth="1" min="5" max="6" width="3.43"/>
    <col customWidth="1" min="8" max="8" width="12.43"/>
    <col customWidth="1" min="9" max="9" width="16.57"/>
    <col customWidth="1" min="10" max="12" width="3.43"/>
    <col customWidth="1" min="13" max="13" width="3.29"/>
    <col customWidth="1" min="14" max="14" width="4.0"/>
    <col customWidth="1" min="15" max="15" width="4.43"/>
    <col customWidth="1" min="16" max="16" width="2.43"/>
    <col customWidth="1" min="17" max="17" width="5.71"/>
    <col customWidth="1" min="18" max="18" width="7.0"/>
    <col customWidth="1" min="19" max="19" width="5.86"/>
    <col customWidth="1" min="21" max="21" width="12.43"/>
    <col customWidth="1" min="22" max="22" width="16.86"/>
    <col customWidth="1" min="23" max="25" width="3.43"/>
    <col customWidth="1" min="26" max="26" width="3.29"/>
    <col customWidth="1" min="27" max="27" width="4.0"/>
    <col customWidth="1" min="28" max="28" width="4.43"/>
    <col customWidth="1" min="29" max="29" width="2.43"/>
    <col customWidth="1" min="30" max="30" width="5.71"/>
    <col customWidth="1" min="31" max="31" width="7.0"/>
    <col customWidth="1" min="32" max="32" width="5.86"/>
  </cols>
  <sheetData>
    <row r="1">
      <c r="F1" s="46"/>
    </row>
    <row r="2">
      <c r="A2" s="47" t="s">
        <v>110</v>
      </c>
      <c r="B2" s="48"/>
      <c r="C2" s="48"/>
      <c r="D2" s="48"/>
      <c r="E2" s="48"/>
      <c r="F2" s="48"/>
      <c r="H2" s="45" t="s">
        <v>110</v>
      </c>
      <c r="I2" s="2" t="s">
        <v>111</v>
      </c>
      <c r="U2" s="45" t="s">
        <v>110</v>
      </c>
      <c r="V2" s="2" t="s">
        <v>133</v>
      </c>
    </row>
    <row r="3">
      <c r="A3" s="50" t="s">
        <v>113</v>
      </c>
      <c r="B3" s="50" t="s">
        <v>114</v>
      </c>
      <c r="C3" s="50" t="s">
        <v>115</v>
      </c>
      <c r="D3" s="50" t="s">
        <v>116</v>
      </c>
      <c r="E3" s="50" t="s">
        <v>117</v>
      </c>
      <c r="F3" s="51" t="s">
        <v>118</v>
      </c>
      <c r="G3" s="92"/>
      <c r="H3" s="52" t="s">
        <v>2</v>
      </c>
      <c r="I3" s="53" t="s">
        <v>119</v>
      </c>
      <c r="J3" s="53" t="s">
        <v>120</v>
      </c>
      <c r="K3" s="53" t="s">
        <v>121</v>
      </c>
      <c r="L3" s="53" t="s">
        <v>122</v>
      </c>
      <c r="M3" s="53" t="s">
        <v>123</v>
      </c>
      <c r="N3" s="53" t="s">
        <v>124</v>
      </c>
      <c r="O3" s="54" t="s">
        <v>125</v>
      </c>
      <c r="P3" s="53" t="s">
        <v>126</v>
      </c>
      <c r="Q3" s="53" t="s">
        <v>127</v>
      </c>
      <c r="R3" s="54" t="s">
        <v>128</v>
      </c>
      <c r="S3" s="55" t="s">
        <v>129</v>
      </c>
      <c r="U3" s="52" t="s">
        <v>2</v>
      </c>
      <c r="V3" s="53" t="s">
        <v>119</v>
      </c>
      <c r="W3" s="53" t="s">
        <v>120</v>
      </c>
      <c r="X3" s="53" t="s">
        <v>121</v>
      </c>
      <c r="Y3" s="53" t="s">
        <v>122</v>
      </c>
      <c r="Z3" s="53" t="s">
        <v>123</v>
      </c>
      <c r="AA3" s="53" t="s">
        <v>124</v>
      </c>
      <c r="AB3" s="54" t="s">
        <v>125</v>
      </c>
      <c r="AC3" s="53" t="s">
        <v>126</v>
      </c>
      <c r="AD3" s="53" t="s">
        <v>127</v>
      </c>
      <c r="AE3" s="54" t="s">
        <v>128</v>
      </c>
      <c r="AF3" s="55" t="s">
        <v>130</v>
      </c>
      <c r="AG3" s="39"/>
    </row>
    <row r="4">
      <c r="A4" s="93" t="str">
        <f>IFERROR(__xludf.DUMMYFUNCTION("FILTER('Resultat formulär'!$E2:$E1000,'Resultat formulär'!$B$2:$B1000=""Fotboll"")"),"1C")</f>
        <v>1C</v>
      </c>
      <c r="B4" s="93" t="str">
        <f>IFERROR(__xludf.DUMMYFUNCTION("FILTER('Resultat formulär'!$F2:$F1000,'Resultat formulär'!$B$2:$B1000=""Fotboll"")"),"2C")</f>
        <v>2C</v>
      </c>
      <c r="C4" s="42">
        <f>IFERROR(__xludf.DUMMYFUNCTION("FILTER('Resultat formulär'!$C2:$C1000,'Resultat formulär'!$B$2:$B1000=""Fotboll"")"),5.0)</f>
        <v>5</v>
      </c>
      <c r="D4" s="42">
        <f>IFERROR(__xludf.DUMMYFUNCTION("FILTER('Resultat formulär'!$D2:$D1000,'Resultat formulär'!$B$2:$B1000=""Fotboll"")"),8.0)</f>
        <v>8</v>
      </c>
      <c r="E4" s="59">
        <f t="shared" ref="E4:E26" si="1">IF($C4&gt;$D4, 3, IF($C4=$D4, 1, 0))</f>
        <v>0</v>
      </c>
      <c r="F4" s="60">
        <f t="shared" ref="F4:F26" si="2">IF($D4&gt;$C4, 3, IF($C4=$D4, 1, 0))</f>
        <v>3</v>
      </c>
      <c r="G4" s="42"/>
      <c r="H4" s="61" t="str">
        <f t="array" ref="H4:H20">INDEX(STATISK_KLASSER,0)</f>
        <v>1AB</v>
      </c>
      <c r="I4" s="57">
        <f t="shared" ref="I4:I20" si="3">COUNTIF($A$4:$B$26,H4)</f>
        <v>1</v>
      </c>
      <c r="J4" s="57">
        <f>COUNTIFS($E$4:$F$26, 3, $A$4:$B$26, $H4)</f>
        <v>1</v>
      </c>
      <c r="K4" s="57">
        <f t="shared" ref="K4:K20" si="4">COUNTIFS($E$4:$F$26, 1, $A$4:$B$26, $H4)</f>
        <v>0</v>
      </c>
      <c r="L4" s="57">
        <f t="shared" ref="L4:L20" si="5">COUNTIFS($E$4:$F$26, 0, $A$4:$B$26, $H4)</f>
        <v>0</v>
      </c>
      <c r="M4" s="57">
        <f t="shared" ref="M4:M20" si="6">SUMIFS($C$4:$D$26, $A$4:$B$26, $H4)</f>
        <v>23</v>
      </c>
      <c r="N4" s="57">
        <f t="shared" ref="N4:N20" si="7">SUMIFS($C$4:$C$26,$B$4:$B$26,H4 ) + SUMIFS($D$4:$D$26, $A$4:$A$26, $H4 )</f>
        <v>12</v>
      </c>
      <c r="O4" s="57">
        <f t="shared" ref="O4:O20" si="8">$M4-$N4</f>
        <v>11</v>
      </c>
      <c r="P4" s="57">
        <f t="shared" ref="P4:P20" si="9">($J4*3 + $K4*1)</f>
        <v>3</v>
      </c>
      <c r="Q4" s="94">
        <f t="shared" ref="Q4:Q20" si="10">IFERROR($P4/$I4, 0)</f>
        <v>3</v>
      </c>
      <c r="R4" s="94">
        <f t="shared" ref="R4:R20" si="11">IFERROR($O4/$I4, 0)</f>
        <v>11</v>
      </c>
      <c r="S4" s="95">
        <f t="shared" ref="S4:S20" si="12">IFERROR($M4/$I4, 0)</f>
        <v>23</v>
      </c>
      <c r="U4" s="61" t="str">
        <f t="array" ref="U4:AF20">SORT(H4:S20,10,FALSE,11,FALSE,12,FALSE)</f>
        <v>1AB</v>
      </c>
      <c r="V4" s="57">
        <v>1.0</v>
      </c>
      <c r="W4" s="57">
        <v>1.0</v>
      </c>
      <c r="X4" s="57">
        <v>0.0</v>
      </c>
      <c r="Y4" s="57">
        <v>0.0</v>
      </c>
      <c r="Z4" s="57">
        <v>23.0</v>
      </c>
      <c r="AA4" s="57">
        <v>12.0</v>
      </c>
      <c r="AB4" s="57">
        <v>11.0</v>
      </c>
      <c r="AC4" s="57">
        <v>3.0</v>
      </c>
      <c r="AD4" s="94">
        <v>3.0</v>
      </c>
      <c r="AE4" s="94">
        <v>11.0</v>
      </c>
      <c r="AF4" s="95">
        <v>23.0</v>
      </c>
    </row>
    <row r="5">
      <c r="A5" s="93" t="str">
        <f>IFERROR(__xludf.DUMMYFUNCTION("""COMPUTED_VALUE"""),"2D")</f>
        <v>2D</v>
      </c>
      <c r="B5" s="93" t="str">
        <f>IFERROR(__xludf.DUMMYFUNCTION("""COMPUTED_VALUE"""),"TE4")</f>
        <v>TE4</v>
      </c>
      <c r="C5" s="42">
        <f>IFERROR(__xludf.DUMMYFUNCTION("""COMPUTED_VALUE"""),3.0)</f>
        <v>3</v>
      </c>
      <c r="D5" s="42">
        <f>IFERROR(__xludf.DUMMYFUNCTION("""COMPUTED_VALUE"""),15.0)</f>
        <v>15</v>
      </c>
      <c r="E5" s="59">
        <f t="shared" si="1"/>
        <v>0</v>
      </c>
      <c r="F5" s="60">
        <f t="shared" si="2"/>
        <v>3</v>
      </c>
      <c r="G5" s="42"/>
      <c r="H5" s="61" t="s">
        <v>37</v>
      </c>
      <c r="I5" s="57">
        <f t="shared" si="3"/>
        <v>1</v>
      </c>
      <c r="J5" s="57">
        <f t="shared" ref="J5:J20" si="13">COUNTIFS(E5:F27, 3,A5:B27,H5 )</f>
        <v>0</v>
      </c>
      <c r="K5" s="57">
        <f t="shared" si="4"/>
        <v>0</v>
      </c>
      <c r="L5" s="57">
        <f t="shared" si="5"/>
        <v>1</v>
      </c>
      <c r="M5" s="57">
        <f t="shared" si="6"/>
        <v>5</v>
      </c>
      <c r="N5" s="57">
        <f t="shared" si="7"/>
        <v>8</v>
      </c>
      <c r="O5" s="57">
        <f t="shared" si="8"/>
        <v>-3</v>
      </c>
      <c r="P5" s="57">
        <f t="shared" si="9"/>
        <v>0</v>
      </c>
      <c r="Q5" s="94">
        <f t="shared" si="10"/>
        <v>0</v>
      </c>
      <c r="R5" s="94">
        <f t="shared" si="11"/>
        <v>-3</v>
      </c>
      <c r="S5" s="95">
        <f t="shared" si="12"/>
        <v>5</v>
      </c>
      <c r="U5" s="61" t="s">
        <v>43</v>
      </c>
      <c r="V5" s="57">
        <v>1.0</v>
      </c>
      <c r="W5" s="57">
        <v>1.0</v>
      </c>
      <c r="X5" s="57">
        <v>0.0</v>
      </c>
      <c r="Y5" s="57">
        <v>0.0</v>
      </c>
      <c r="Z5" s="57">
        <v>25.0</v>
      </c>
      <c r="AA5" s="57">
        <v>15.0</v>
      </c>
      <c r="AB5" s="57">
        <v>10.0</v>
      </c>
      <c r="AC5" s="57">
        <v>3.0</v>
      </c>
      <c r="AD5" s="94">
        <v>3.0</v>
      </c>
      <c r="AE5" s="94">
        <v>10.0</v>
      </c>
      <c r="AF5" s="95">
        <v>25.0</v>
      </c>
    </row>
    <row r="6">
      <c r="A6" s="93" t="str">
        <f>IFERROR(__xludf.DUMMYFUNCTION("""COMPUTED_VALUE"""),"2E")</f>
        <v>2E</v>
      </c>
      <c r="B6" s="93" t="str">
        <f>IFERROR(__xludf.DUMMYFUNCTION("""COMPUTED_VALUE"""),"3AB")</f>
        <v>3AB</v>
      </c>
      <c r="C6" s="42">
        <f>IFERROR(__xludf.DUMMYFUNCTION("""COMPUTED_VALUE"""),7.0)</f>
        <v>7</v>
      </c>
      <c r="D6" s="42">
        <f>IFERROR(__xludf.DUMMYFUNCTION("""COMPUTED_VALUE"""),7.0)</f>
        <v>7</v>
      </c>
      <c r="E6" s="59">
        <f t="shared" si="1"/>
        <v>1</v>
      </c>
      <c r="F6" s="60">
        <f t="shared" si="2"/>
        <v>1</v>
      </c>
      <c r="G6" s="42"/>
      <c r="H6" s="61" t="s">
        <v>42</v>
      </c>
      <c r="I6" s="57">
        <f t="shared" si="3"/>
        <v>1</v>
      </c>
      <c r="J6" s="57">
        <f t="shared" si="13"/>
        <v>0</v>
      </c>
      <c r="K6" s="57">
        <f t="shared" si="4"/>
        <v>0</v>
      </c>
      <c r="L6" s="57">
        <f t="shared" si="5"/>
        <v>1</v>
      </c>
      <c r="M6" s="57">
        <f t="shared" si="6"/>
        <v>5</v>
      </c>
      <c r="N6" s="57">
        <f t="shared" si="7"/>
        <v>7</v>
      </c>
      <c r="O6" s="57">
        <f t="shared" si="8"/>
        <v>-2</v>
      </c>
      <c r="P6" s="57">
        <f t="shared" si="9"/>
        <v>0</v>
      </c>
      <c r="Q6" s="94">
        <f t="shared" si="10"/>
        <v>0</v>
      </c>
      <c r="R6" s="94">
        <f t="shared" si="11"/>
        <v>-2</v>
      </c>
      <c r="S6" s="95">
        <f t="shared" si="12"/>
        <v>5</v>
      </c>
      <c r="U6" s="61" t="s">
        <v>40</v>
      </c>
      <c r="V6" s="57">
        <v>1.0</v>
      </c>
      <c r="W6" s="57">
        <v>0.0</v>
      </c>
      <c r="X6" s="57">
        <v>1.0</v>
      </c>
      <c r="Y6" s="57">
        <v>0.0</v>
      </c>
      <c r="Z6" s="57">
        <v>7.0</v>
      </c>
      <c r="AA6" s="57">
        <v>7.0</v>
      </c>
      <c r="AB6" s="57">
        <v>0.0</v>
      </c>
      <c r="AC6" s="57">
        <v>1.0</v>
      </c>
      <c r="AD6" s="94">
        <v>1.0</v>
      </c>
      <c r="AE6" s="94">
        <v>0.0</v>
      </c>
      <c r="AF6" s="95">
        <v>7.0</v>
      </c>
    </row>
    <row r="7">
      <c r="A7" s="93" t="str">
        <f>IFERROR(__xludf.DUMMYFUNCTION("""COMPUTED_VALUE"""),"1D")</f>
        <v>1D</v>
      </c>
      <c r="B7" s="93" t="str">
        <f>IFERROR(__xludf.DUMMYFUNCTION("""COMPUTED_VALUE"""),"2F")</f>
        <v>2F</v>
      </c>
      <c r="C7" s="42">
        <f>IFERROR(__xludf.DUMMYFUNCTION("""COMPUTED_VALUE"""),5.0)</f>
        <v>5</v>
      </c>
      <c r="D7" s="42">
        <f>IFERROR(__xludf.DUMMYFUNCTION("""COMPUTED_VALUE"""),7.0)</f>
        <v>7</v>
      </c>
      <c r="E7" s="59">
        <f t="shared" si="1"/>
        <v>0</v>
      </c>
      <c r="F7" s="60">
        <f t="shared" si="2"/>
        <v>3</v>
      </c>
      <c r="G7" s="96"/>
      <c r="H7" s="61" t="s">
        <v>43</v>
      </c>
      <c r="I7" s="57">
        <f t="shared" si="3"/>
        <v>1</v>
      </c>
      <c r="J7" s="57">
        <f t="shared" si="13"/>
        <v>1</v>
      </c>
      <c r="K7" s="57">
        <f t="shared" si="4"/>
        <v>0</v>
      </c>
      <c r="L7" s="57">
        <f t="shared" si="5"/>
        <v>0</v>
      </c>
      <c r="M7" s="57">
        <f t="shared" si="6"/>
        <v>25</v>
      </c>
      <c r="N7" s="57">
        <f t="shared" si="7"/>
        <v>15</v>
      </c>
      <c r="O7" s="57">
        <f t="shared" si="8"/>
        <v>10</v>
      </c>
      <c r="P7" s="57">
        <f t="shared" si="9"/>
        <v>3</v>
      </c>
      <c r="Q7" s="94">
        <f t="shared" si="10"/>
        <v>3</v>
      </c>
      <c r="R7" s="94">
        <f t="shared" si="11"/>
        <v>10</v>
      </c>
      <c r="S7" s="95">
        <f t="shared" si="12"/>
        <v>25</v>
      </c>
      <c r="U7" s="61" t="s">
        <v>41</v>
      </c>
      <c r="V7" s="57">
        <v>2.0</v>
      </c>
      <c r="W7" s="57">
        <v>0.0</v>
      </c>
      <c r="X7" s="57">
        <v>1.0</v>
      </c>
      <c r="Y7" s="57">
        <v>1.0</v>
      </c>
      <c r="Z7" s="57">
        <v>19.0</v>
      </c>
      <c r="AA7" s="57">
        <v>30.0</v>
      </c>
      <c r="AB7" s="57">
        <v>-11.0</v>
      </c>
      <c r="AC7" s="57">
        <v>1.0</v>
      </c>
      <c r="AD7" s="94">
        <v>0.5</v>
      </c>
      <c r="AE7" s="94">
        <v>-5.5</v>
      </c>
      <c r="AF7" s="95">
        <v>9.5</v>
      </c>
    </row>
    <row r="8">
      <c r="A8" s="93" t="str">
        <f>IFERROR(__xludf.DUMMYFUNCTION("""COMPUTED_VALUE"""),"2D")</f>
        <v>2D</v>
      </c>
      <c r="B8" s="93" t="str">
        <f>IFERROR(__xludf.DUMMYFUNCTION("""COMPUTED_VALUE"""),"1E")</f>
        <v>1E</v>
      </c>
      <c r="C8" s="42">
        <f>IFERROR(__xludf.DUMMYFUNCTION("""COMPUTED_VALUE"""),15.0)</f>
        <v>15</v>
      </c>
      <c r="D8" s="42">
        <f>IFERROR(__xludf.DUMMYFUNCTION("""COMPUTED_VALUE"""),25.0)</f>
        <v>25</v>
      </c>
      <c r="E8" s="59">
        <f t="shared" si="1"/>
        <v>0</v>
      </c>
      <c r="F8" s="60">
        <f t="shared" si="2"/>
        <v>3</v>
      </c>
      <c r="G8" s="42"/>
      <c r="H8" s="61" t="s">
        <v>16</v>
      </c>
      <c r="I8" s="57">
        <f t="shared" si="3"/>
        <v>0</v>
      </c>
      <c r="J8" s="57">
        <f t="shared" si="13"/>
        <v>1</v>
      </c>
      <c r="K8" s="57">
        <f t="shared" si="4"/>
        <v>0</v>
      </c>
      <c r="L8" s="57">
        <f t="shared" si="5"/>
        <v>0</v>
      </c>
      <c r="M8" s="57">
        <f t="shared" si="6"/>
        <v>0</v>
      </c>
      <c r="N8" s="57">
        <f t="shared" si="7"/>
        <v>0</v>
      </c>
      <c r="O8" s="57">
        <f t="shared" si="8"/>
        <v>0</v>
      </c>
      <c r="P8" s="57">
        <f t="shared" si="9"/>
        <v>3</v>
      </c>
      <c r="Q8" s="94">
        <f t="shared" si="10"/>
        <v>0</v>
      </c>
      <c r="R8" s="94">
        <f t="shared" si="11"/>
        <v>0</v>
      </c>
      <c r="S8" s="95">
        <f t="shared" si="12"/>
        <v>0</v>
      </c>
      <c r="U8" s="61" t="s">
        <v>23</v>
      </c>
      <c r="V8" s="57">
        <v>1.0</v>
      </c>
      <c r="W8" s="57">
        <v>0.0</v>
      </c>
      <c r="X8" s="57">
        <v>0.0</v>
      </c>
      <c r="Y8" s="57">
        <v>0.0</v>
      </c>
      <c r="Z8" s="57">
        <v>15.0</v>
      </c>
      <c r="AA8" s="57">
        <v>3.0</v>
      </c>
      <c r="AB8" s="57">
        <v>12.0</v>
      </c>
      <c r="AC8" s="57">
        <v>0.0</v>
      </c>
      <c r="AD8" s="94">
        <v>0.0</v>
      </c>
      <c r="AE8" s="94">
        <v>12.0</v>
      </c>
      <c r="AF8" s="95">
        <v>15.0</v>
      </c>
    </row>
    <row r="9">
      <c r="A9" s="93" t="str">
        <f>IFERROR(__xludf.DUMMYFUNCTION("""COMPUTED_VALUE"""),"1AB")</f>
        <v>1AB</v>
      </c>
      <c r="B9" s="93" t="str">
        <f>IFERROR(__xludf.DUMMYFUNCTION("""COMPUTED_VALUE"""),"3AB")</f>
        <v>3AB</v>
      </c>
      <c r="C9" s="42">
        <f>IFERROR(__xludf.DUMMYFUNCTION("""COMPUTED_VALUE"""),23.0)</f>
        <v>23</v>
      </c>
      <c r="D9" s="42">
        <f>IFERROR(__xludf.DUMMYFUNCTION("""COMPUTED_VALUE"""),12.0)</f>
        <v>12</v>
      </c>
      <c r="E9" s="59">
        <f t="shared" si="1"/>
        <v>3</v>
      </c>
      <c r="F9" s="60">
        <f t="shared" si="2"/>
        <v>0</v>
      </c>
      <c r="G9" s="42"/>
      <c r="H9" s="61" t="s">
        <v>26</v>
      </c>
      <c r="I9" s="57">
        <f t="shared" si="3"/>
        <v>0</v>
      </c>
      <c r="J9" s="57">
        <f t="shared" si="13"/>
        <v>0</v>
      </c>
      <c r="K9" s="57">
        <f t="shared" si="4"/>
        <v>0</v>
      </c>
      <c r="L9" s="57">
        <f t="shared" si="5"/>
        <v>0</v>
      </c>
      <c r="M9" s="57">
        <f t="shared" si="6"/>
        <v>0</v>
      </c>
      <c r="N9" s="57">
        <f t="shared" si="7"/>
        <v>0</v>
      </c>
      <c r="O9" s="57">
        <f t="shared" si="8"/>
        <v>0</v>
      </c>
      <c r="P9" s="57">
        <f t="shared" si="9"/>
        <v>0</v>
      </c>
      <c r="Q9" s="94">
        <f t="shared" si="10"/>
        <v>0</v>
      </c>
      <c r="R9" s="94">
        <f t="shared" si="11"/>
        <v>0</v>
      </c>
      <c r="S9" s="95">
        <f t="shared" si="12"/>
        <v>0</v>
      </c>
      <c r="U9" s="61" t="s">
        <v>38</v>
      </c>
      <c r="V9" s="57">
        <v>1.0</v>
      </c>
      <c r="W9" s="57">
        <v>0.0</v>
      </c>
      <c r="X9" s="57">
        <v>0.0</v>
      </c>
      <c r="Y9" s="57">
        <v>0.0</v>
      </c>
      <c r="Z9" s="57">
        <v>8.0</v>
      </c>
      <c r="AA9" s="57">
        <v>5.0</v>
      </c>
      <c r="AB9" s="57">
        <v>3.0</v>
      </c>
      <c r="AC9" s="57">
        <v>0.0</v>
      </c>
      <c r="AD9" s="94">
        <v>0.0</v>
      </c>
      <c r="AE9" s="94">
        <v>3.0</v>
      </c>
      <c r="AF9" s="95">
        <v>8.0</v>
      </c>
    </row>
    <row r="10">
      <c r="A10" s="93"/>
      <c r="B10" s="93"/>
      <c r="C10" s="42"/>
      <c r="D10" s="42"/>
      <c r="E10" s="59">
        <f t="shared" si="1"/>
        <v>1</v>
      </c>
      <c r="F10" s="60">
        <f t="shared" si="2"/>
        <v>1</v>
      </c>
      <c r="G10" s="42"/>
      <c r="H10" s="61" t="s">
        <v>38</v>
      </c>
      <c r="I10" s="57">
        <f t="shared" si="3"/>
        <v>1</v>
      </c>
      <c r="J10" s="57">
        <f t="shared" si="13"/>
        <v>0</v>
      </c>
      <c r="K10" s="57">
        <f t="shared" si="4"/>
        <v>0</v>
      </c>
      <c r="L10" s="57">
        <f t="shared" si="5"/>
        <v>0</v>
      </c>
      <c r="M10" s="57">
        <f t="shared" si="6"/>
        <v>8</v>
      </c>
      <c r="N10" s="57">
        <f t="shared" si="7"/>
        <v>5</v>
      </c>
      <c r="O10" s="57">
        <f t="shared" si="8"/>
        <v>3</v>
      </c>
      <c r="P10" s="57">
        <f t="shared" si="9"/>
        <v>0</v>
      </c>
      <c r="Q10" s="94">
        <f t="shared" si="10"/>
        <v>0</v>
      </c>
      <c r="R10" s="94">
        <f t="shared" si="11"/>
        <v>3</v>
      </c>
      <c r="S10" s="95">
        <f t="shared" si="12"/>
        <v>8</v>
      </c>
      <c r="U10" s="61" t="s">
        <v>8</v>
      </c>
      <c r="V10" s="57">
        <v>1.0</v>
      </c>
      <c r="W10" s="57">
        <v>0.0</v>
      </c>
      <c r="X10" s="57">
        <v>0.0</v>
      </c>
      <c r="Y10" s="57">
        <v>0.0</v>
      </c>
      <c r="Z10" s="57">
        <v>7.0</v>
      </c>
      <c r="AA10" s="57">
        <v>5.0</v>
      </c>
      <c r="AB10" s="57">
        <v>2.0</v>
      </c>
      <c r="AC10" s="57">
        <v>0.0</v>
      </c>
      <c r="AD10" s="94">
        <v>0.0</v>
      </c>
      <c r="AE10" s="94">
        <v>2.0</v>
      </c>
      <c r="AF10" s="95">
        <v>7.0</v>
      </c>
    </row>
    <row r="11">
      <c r="A11" s="93"/>
      <c r="B11" s="93"/>
      <c r="C11" s="42"/>
      <c r="D11" s="42"/>
      <c r="E11" s="59">
        <f t="shared" si="1"/>
        <v>1</v>
      </c>
      <c r="F11" s="60">
        <f t="shared" si="2"/>
        <v>1</v>
      </c>
      <c r="G11" s="46"/>
      <c r="H11" s="61" t="s">
        <v>39</v>
      </c>
      <c r="I11" s="57">
        <f t="shared" si="3"/>
        <v>2</v>
      </c>
      <c r="J11" s="57">
        <f t="shared" si="13"/>
        <v>0</v>
      </c>
      <c r="K11" s="57">
        <f t="shared" si="4"/>
        <v>0</v>
      </c>
      <c r="L11" s="57">
        <f t="shared" si="5"/>
        <v>2</v>
      </c>
      <c r="M11" s="57">
        <f t="shared" si="6"/>
        <v>18</v>
      </c>
      <c r="N11" s="57">
        <f t="shared" si="7"/>
        <v>40</v>
      </c>
      <c r="O11" s="57">
        <f t="shared" si="8"/>
        <v>-22</v>
      </c>
      <c r="P11" s="57">
        <f t="shared" si="9"/>
        <v>0</v>
      </c>
      <c r="Q11" s="94">
        <f t="shared" si="10"/>
        <v>0</v>
      </c>
      <c r="R11" s="94">
        <f t="shared" si="11"/>
        <v>-11</v>
      </c>
      <c r="S11" s="95">
        <f t="shared" si="12"/>
        <v>9</v>
      </c>
      <c r="U11" s="61" t="s">
        <v>16</v>
      </c>
      <c r="V11" s="57">
        <v>0.0</v>
      </c>
      <c r="W11" s="57">
        <v>1.0</v>
      </c>
      <c r="X11" s="57">
        <v>0.0</v>
      </c>
      <c r="Y11" s="57">
        <v>0.0</v>
      </c>
      <c r="Z11" s="57">
        <v>0.0</v>
      </c>
      <c r="AA11" s="57">
        <v>0.0</v>
      </c>
      <c r="AB11" s="57">
        <v>0.0</v>
      </c>
      <c r="AC11" s="57">
        <v>3.0</v>
      </c>
      <c r="AD11" s="94">
        <v>0.0</v>
      </c>
      <c r="AE11" s="94">
        <v>0.0</v>
      </c>
      <c r="AF11" s="95">
        <v>0.0</v>
      </c>
    </row>
    <row r="12">
      <c r="A12" s="93"/>
      <c r="B12" s="93"/>
      <c r="C12" s="42"/>
      <c r="D12" s="42"/>
      <c r="E12" s="59">
        <f t="shared" si="1"/>
        <v>1</v>
      </c>
      <c r="F12" s="60">
        <f t="shared" si="2"/>
        <v>1</v>
      </c>
      <c r="G12" s="42"/>
      <c r="H12" s="61" t="s">
        <v>40</v>
      </c>
      <c r="I12" s="57">
        <f t="shared" si="3"/>
        <v>1</v>
      </c>
      <c r="J12" s="57">
        <f t="shared" si="13"/>
        <v>0</v>
      </c>
      <c r="K12" s="57">
        <f t="shared" si="4"/>
        <v>1</v>
      </c>
      <c r="L12" s="57">
        <f t="shared" si="5"/>
        <v>0</v>
      </c>
      <c r="M12" s="57">
        <f t="shared" si="6"/>
        <v>7</v>
      </c>
      <c r="N12" s="57">
        <f t="shared" si="7"/>
        <v>7</v>
      </c>
      <c r="O12" s="57">
        <f t="shared" si="8"/>
        <v>0</v>
      </c>
      <c r="P12" s="57">
        <f t="shared" si="9"/>
        <v>1</v>
      </c>
      <c r="Q12" s="94">
        <f t="shared" si="10"/>
        <v>1</v>
      </c>
      <c r="R12" s="94">
        <f t="shared" si="11"/>
        <v>0</v>
      </c>
      <c r="S12" s="95">
        <f t="shared" si="12"/>
        <v>7</v>
      </c>
      <c r="U12" s="61" t="s">
        <v>26</v>
      </c>
      <c r="V12" s="57">
        <v>0.0</v>
      </c>
      <c r="W12" s="57">
        <v>0.0</v>
      </c>
      <c r="X12" s="57">
        <v>0.0</v>
      </c>
      <c r="Y12" s="57">
        <v>0.0</v>
      </c>
      <c r="Z12" s="57">
        <v>0.0</v>
      </c>
      <c r="AA12" s="57">
        <v>0.0</v>
      </c>
      <c r="AB12" s="57">
        <v>0.0</v>
      </c>
      <c r="AC12" s="57">
        <v>0.0</v>
      </c>
      <c r="AD12" s="94">
        <v>0.0</v>
      </c>
      <c r="AE12" s="94">
        <v>0.0</v>
      </c>
      <c r="AF12" s="95">
        <v>0.0</v>
      </c>
    </row>
    <row r="13">
      <c r="A13" s="93"/>
      <c r="B13" s="93"/>
      <c r="C13" s="42"/>
      <c r="D13" s="42"/>
      <c r="E13" s="59">
        <f t="shared" si="1"/>
        <v>1</v>
      </c>
      <c r="F13" s="60">
        <f t="shared" si="2"/>
        <v>1</v>
      </c>
      <c r="G13" s="42"/>
      <c r="H13" s="61" t="s">
        <v>8</v>
      </c>
      <c r="I13" s="57">
        <f t="shared" si="3"/>
        <v>1</v>
      </c>
      <c r="J13" s="57">
        <f t="shared" si="13"/>
        <v>0</v>
      </c>
      <c r="K13" s="57">
        <f t="shared" si="4"/>
        <v>0</v>
      </c>
      <c r="L13" s="57">
        <f t="shared" si="5"/>
        <v>0</v>
      </c>
      <c r="M13" s="57">
        <f t="shared" si="6"/>
        <v>7</v>
      </c>
      <c r="N13" s="57">
        <f t="shared" si="7"/>
        <v>5</v>
      </c>
      <c r="O13" s="57">
        <f t="shared" si="8"/>
        <v>2</v>
      </c>
      <c r="P13" s="57">
        <f t="shared" si="9"/>
        <v>0</v>
      </c>
      <c r="Q13" s="94">
        <f t="shared" si="10"/>
        <v>0</v>
      </c>
      <c r="R13" s="94">
        <f t="shared" si="11"/>
        <v>2</v>
      </c>
      <c r="S13" s="95">
        <f t="shared" si="12"/>
        <v>7</v>
      </c>
      <c r="U13" s="61" t="s">
        <v>50</v>
      </c>
      <c r="V13" s="57">
        <v>0.0</v>
      </c>
      <c r="W13" s="57">
        <v>0.0</v>
      </c>
      <c r="X13" s="57">
        <v>0.0</v>
      </c>
      <c r="Y13" s="57">
        <v>0.0</v>
      </c>
      <c r="Z13" s="57">
        <v>0.0</v>
      </c>
      <c r="AA13" s="57">
        <v>0.0</v>
      </c>
      <c r="AB13" s="57">
        <v>0.0</v>
      </c>
      <c r="AC13" s="57">
        <v>0.0</v>
      </c>
      <c r="AD13" s="94">
        <v>0.0</v>
      </c>
      <c r="AE13" s="94">
        <v>0.0</v>
      </c>
      <c r="AF13" s="95">
        <v>0.0</v>
      </c>
    </row>
    <row r="14">
      <c r="A14" s="93"/>
      <c r="B14" s="93"/>
      <c r="C14" s="42"/>
      <c r="D14" s="42"/>
      <c r="E14" s="59">
        <f t="shared" si="1"/>
        <v>1</v>
      </c>
      <c r="F14" s="60">
        <f t="shared" si="2"/>
        <v>1</v>
      </c>
      <c r="G14" s="42"/>
      <c r="H14" s="61" t="s">
        <v>41</v>
      </c>
      <c r="I14" s="57">
        <f t="shared" si="3"/>
        <v>2</v>
      </c>
      <c r="J14" s="57">
        <f t="shared" si="13"/>
        <v>0</v>
      </c>
      <c r="K14" s="57">
        <f t="shared" si="4"/>
        <v>1</v>
      </c>
      <c r="L14" s="57">
        <f t="shared" si="5"/>
        <v>1</v>
      </c>
      <c r="M14" s="57">
        <f t="shared" si="6"/>
        <v>19</v>
      </c>
      <c r="N14" s="57">
        <f t="shared" si="7"/>
        <v>30</v>
      </c>
      <c r="O14" s="57">
        <f t="shared" si="8"/>
        <v>-11</v>
      </c>
      <c r="P14" s="57">
        <f t="shared" si="9"/>
        <v>1</v>
      </c>
      <c r="Q14" s="94">
        <f t="shared" si="10"/>
        <v>0.5</v>
      </c>
      <c r="R14" s="94">
        <f t="shared" si="11"/>
        <v>-5.5</v>
      </c>
      <c r="S14" s="95">
        <f t="shared" si="12"/>
        <v>9.5</v>
      </c>
      <c r="U14" s="61" t="s">
        <v>21</v>
      </c>
      <c r="V14" s="57">
        <v>0.0</v>
      </c>
      <c r="W14" s="57">
        <v>0.0</v>
      </c>
      <c r="X14" s="57">
        <v>0.0</v>
      </c>
      <c r="Y14" s="57">
        <v>0.0</v>
      </c>
      <c r="Z14" s="57">
        <v>0.0</v>
      </c>
      <c r="AA14" s="57">
        <v>0.0</v>
      </c>
      <c r="AB14" s="57">
        <v>0.0</v>
      </c>
      <c r="AC14" s="57">
        <v>0.0</v>
      </c>
      <c r="AD14" s="94">
        <v>0.0</v>
      </c>
      <c r="AE14" s="94">
        <v>0.0</v>
      </c>
      <c r="AF14" s="95">
        <v>0.0</v>
      </c>
    </row>
    <row r="15">
      <c r="A15" s="93"/>
      <c r="B15" s="93"/>
      <c r="C15" s="42"/>
      <c r="D15" s="42"/>
      <c r="E15" s="59">
        <f t="shared" si="1"/>
        <v>1</v>
      </c>
      <c r="F15" s="60">
        <f t="shared" si="2"/>
        <v>1</v>
      </c>
      <c r="G15" s="42"/>
      <c r="H15" s="61" t="s">
        <v>50</v>
      </c>
      <c r="I15" s="57">
        <f t="shared" si="3"/>
        <v>0</v>
      </c>
      <c r="J15" s="57">
        <f t="shared" si="13"/>
        <v>0</v>
      </c>
      <c r="K15" s="57">
        <f t="shared" si="4"/>
        <v>0</v>
      </c>
      <c r="L15" s="57">
        <f t="shared" si="5"/>
        <v>0</v>
      </c>
      <c r="M15" s="57">
        <f t="shared" si="6"/>
        <v>0</v>
      </c>
      <c r="N15" s="57">
        <f t="shared" si="7"/>
        <v>0</v>
      </c>
      <c r="O15" s="57">
        <f t="shared" si="8"/>
        <v>0</v>
      </c>
      <c r="P15" s="57">
        <f t="shared" si="9"/>
        <v>0</v>
      </c>
      <c r="Q15" s="94">
        <f t="shared" si="10"/>
        <v>0</v>
      </c>
      <c r="R15" s="94">
        <f t="shared" si="11"/>
        <v>0</v>
      </c>
      <c r="S15" s="95">
        <f t="shared" si="12"/>
        <v>0</v>
      </c>
      <c r="U15" s="61" t="s">
        <v>51</v>
      </c>
      <c r="V15" s="57">
        <v>0.0</v>
      </c>
      <c r="W15" s="57">
        <v>0.0</v>
      </c>
      <c r="X15" s="57">
        <v>0.0</v>
      </c>
      <c r="Y15" s="57">
        <v>0.0</v>
      </c>
      <c r="Z15" s="57">
        <v>0.0</v>
      </c>
      <c r="AA15" s="57">
        <v>0.0</v>
      </c>
      <c r="AB15" s="57">
        <v>0.0</v>
      </c>
      <c r="AC15" s="57">
        <v>0.0</v>
      </c>
      <c r="AD15" s="94">
        <v>0.0</v>
      </c>
      <c r="AE15" s="94">
        <v>0.0</v>
      </c>
      <c r="AF15" s="95">
        <v>0.0</v>
      </c>
    </row>
    <row r="16">
      <c r="A16" s="93"/>
      <c r="B16" s="93"/>
      <c r="C16" s="42"/>
      <c r="D16" s="42"/>
      <c r="E16" s="59">
        <f t="shared" si="1"/>
        <v>1</v>
      </c>
      <c r="F16" s="60">
        <f t="shared" si="2"/>
        <v>1</v>
      </c>
      <c r="G16" s="42"/>
      <c r="H16" s="61" t="s">
        <v>21</v>
      </c>
      <c r="I16" s="57">
        <f t="shared" si="3"/>
        <v>0</v>
      </c>
      <c r="J16" s="57">
        <f t="shared" si="13"/>
        <v>0</v>
      </c>
      <c r="K16" s="57">
        <f t="shared" si="4"/>
        <v>0</v>
      </c>
      <c r="L16" s="57">
        <f t="shared" si="5"/>
        <v>0</v>
      </c>
      <c r="M16" s="57">
        <f t="shared" si="6"/>
        <v>0</v>
      </c>
      <c r="N16" s="57">
        <f t="shared" si="7"/>
        <v>0</v>
      </c>
      <c r="O16" s="57">
        <f t="shared" si="8"/>
        <v>0</v>
      </c>
      <c r="P16" s="57">
        <f t="shared" si="9"/>
        <v>0</v>
      </c>
      <c r="Q16" s="94">
        <f t="shared" si="10"/>
        <v>0</v>
      </c>
      <c r="R16" s="94">
        <f t="shared" si="11"/>
        <v>0</v>
      </c>
      <c r="S16" s="95">
        <f t="shared" si="12"/>
        <v>0</v>
      </c>
      <c r="U16" s="61" t="s">
        <v>52</v>
      </c>
      <c r="V16" s="57">
        <v>0.0</v>
      </c>
      <c r="W16" s="57">
        <v>0.0</v>
      </c>
      <c r="X16" s="57">
        <v>0.0</v>
      </c>
      <c r="Y16" s="57">
        <v>0.0</v>
      </c>
      <c r="Z16" s="57">
        <v>0.0</v>
      </c>
      <c r="AA16" s="57">
        <v>0.0</v>
      </c>
      <c r="AB16" s="57">
        <v>0.0</v>
      </c>
      <c r="AC16" s="57">
        <v>0.0</v>
      </c>
      <c r="AD16" s="94">
        <v>0.0</v>
      </c>
      <c r="AE16" s="94">
        <v>0.0</v>
      </c>
      <c r="AF16" s="95">
        <v>0.0</v>
      </c>
    </row>
    <row r="17">
      <c r="A17" s="93"/>
      <c r="B17" s="93"/>
      <c r="C17" s="42"/>
      <c r="D17" s="42"/>
      <c r="E17" s="59">
        <f t="shared" si="1"/>
        <v>1</v>
      </c>
      <c r="F17" s="60">
        <f t="shared" si="2"/>
        <v>1</v>
      </c>
      <c r="G17" s="42"/>
      <c r="H17" s="61" t="s">
        <v>51</v>
      </c>
      <c r="I17" s="57">
        <f t="shared" si="3"/>
        <v>0</v>
      </c>
      <c r="J17" s="57">
        <f t="shared" si="13"/>
        <v>0</v>
      </c>
      <c r="K17" s="57">
        <f t="shared" si="4"/>
        <v>0</v>
      </c>
      <c r="L17" s="57">
        <f t="shared" si="5"/>
        <v>0</v>
      </c>
      <c r="M17" s="57">
        <f t="shared" si="6"/>
        <v>0</v>
      </c>
      <c r="N17" s="57">
        <f t="shared" si="7"/>
        <v>0</v>
      </c>
      <c r="O17" s="57">
        <f t="shared" si="8"/>
        <v>0</v>
      </c>
      <c r="P17" s="57">
        <f t="shared" si="9"/>
        <v>0</v>
      </c>
      <c r="Q17" s="94">
        <f t="shared" si="10"/>
        <v>0</v>
      </c>
      <c r="R17" s="94">
        <f t="shared" si="11"/>
        <v>0</v>
      </c>
      <c r="S17" s="95">
        <f t="shared" si="12"/>
        <v>0</v>
      </c>
      <c r="U17" s="61" t="s">
        <v>30</v>
      </c>
      <c r="V17" s="57">
        <v>0.0</v>
      </c>
      <c r="W17" s="57">
        <v>0.0</v>
      </c>
      <c r="X17" s="57">
        <v>0.0</v>
      </c>
      <c r="Y17" s="57">
        <v>0.0</v>
      </c>
      <c r="Z17" s="57">
        <v>0.0</v>
      </c>
      <c r="AA17" s="57">
        <v>0.0</v>
      </c>
      <c r="AB17" s="57">
        <v>0.0</v>
      </c>
      <c r="AC17" s="57">
        <v>0.0</v>
      </c>
      <c r="AD17" s="94">
        <v>0.0</v>
      </c>
      <c r="AE17" s="94">
        <v>0.0</v>
      </c>
      <c r="AF17" s="95">
        <v>0.0</v>
      </c>
    </row>
    <row r="18">
      <c r="A18" s="93"/>
      <c r="B18" s="93"/>
      <c r="C18" s="42"/>
      <c r="D18" s="42"/>
      <c r="E18" s="59">
        <f t="shared" si="1"/>
        <v>1</v>
      </c>
      <c r="F18" s="60">
        <f t="shared" si="2"/>
        <v>1</v>
      </c>
      <c r="G18" s="42"/>
      <c r="H18" s="61" t="s">
        <v>52</v>
      </c>
      <c r="I18" s="57">
        <f t="shared" si="3"/>
        <v>0</v>
      </c>
      <c r="J18" s="57">
        <f t="shared" si="13"/>
        <v>0</v>
      </c>
      <c r="K18" s="57">
        <f t="shared" si="4"/>
        <v>0</v>
      </c>
      <c r="L18" s="57">
        <f t="shared" si="5"/>
        <v>0</v>
      </c>
      <c r="M18" s="57">
        <f t="shared" si="6"/>
        <v>0</v>
      </c>
      <c r="N18" s="57">
        <f t="shared" si="7"/>
        <v>0</v>
      </c>
      <c r="O18" s="57">
        <f t="shared" si="8"/>
        <v>0</v>
      </c>
      <c r="P18" s="57">
        <f t="shared" si="9"/>
        <v>0</v>
      </c>
      <c r="Q18" s="94">
        <f t="shared" si="10"/>
        <v>0</v>
      </c>
      <c r="R18" s="94">
        <f t="shared" si="11"/>
        <v>0</v>
      </c>
      <c r="S18" s="95">
        <f t="shared" si="12"/>
        <v>0</v>
      </c>
      <c r="U18" s="61" t="s">
        <v>42</v>
      </c>
      <c r="V18" s="57">
        <v>1.0</v>
      </c>
      <c r="W18" s="57">
        <v>0.0</v>
      </c>
      <c r="X18" s="57">
        <v>0.0</v>
      </c>
      <c r="Y18" s="57">
        <v>1.0</v>
      </c>
      <c r="Z18" s="57">
        <v>5.0</v>
      </c>
      <c r="AA18" s="57">
        <v>7.0</v>
      </c>
      <c r="AB18" s="57">
        <v>-2.0</v>
      </c>
      <c r="AC18" s="57">
        <v>0.0</v>
      </c>
      <c r="AD18" s="94">
        <v>0.0</v>
      </c>
      <c r="AE18" s="94">
        <v>-2.0</v>
      </c>
      <c r="AF18" s="95">
        <v>5.0</v>
      </c>
    </row>
    <row r="19">
      <c r="A19" s="93"/>
      <c r="B19" s="93"/>
      <c r="C19" s="42"/>
      <c r="D19" s="42"/>
      <c r="E19" s="59">
        <f t="shared" si="1"/>
        <v>1</v>
      </c>
      <c r="F19" s="60">
        <f t="shared" si="2"/>
        <v>1</v>
      </c>
      <c r="G19" s="42"/>
      <c r="H19" s="61" t="s">
        <v>23</v>
      </c>
      <c r="I19" s="57">
        <f t="shared" si="3"/>
        <v>1</v>
      </c>
      <c r="J19" s="57">
        <f t="shared" si="13"/>
        <v>0</v>
      </c>
      <c r="K19" s="57">
        <f t="shared" si="4"/>
        <v>0</v>
      </c>
      <c r="L19" s="57">
        <f t="shared" si="5"/>
        <v>0</v>
      </c>
      <c r="M19" s="57">
        <f t="shared" si="6"/>
        <v>15</v>
      </c>
      <c r="N19" s="57">
        <f t="shared" si="7"/>
        <v>3</v>
      </c>
      <c r="O19" s="57">
        <f t="shared" si="8"/>
        <v>12</v>
      </c>
      <c r="P19" s="57">
        <f t="shared" si="9"/>
        <v>0</v>
      </c>
      <c r="Q19" s="94">
        <f t="shared" si="10"/>
        <v>0</v>
      </c>
      <c r="R19" s="94">
        <f t="shared" si="11"/>
        <v>12</v>
      </c>
      <c r="S19" s="95">
        <f t="shared" si="12"/>
        <v>15</v>
      </c>
      <c r="U19" s="61" t="s">
        <v>37</v>
      </c>
      <c r="V19" s="57">
        <v>1.0</v>
      </c>
      <c r="W19" s="57">
        <v>0.0</v>
      </c>
      <c r="X19" s="57">
        <v>0.0</v>
      </c>
      <c r="Y19" s="57">
        <v>1.0</v>
      </c>
      <c r="Z19" s="57">
        <v>5.0</v>
      </c>
      <c r="AA19" s="57">
        <v>8.0</v>
      </c>
      <c r="AB19" s="57">
        <v>-3.0</v>
      </c>
      <c r="AC19" s="57">
        <v>0.0</v>
      </c>
      <c r="AD19" s="94">
        <v>0.0</v>
      </c>
      <c r="AE19" s="94">
        <v>-3.0</v>
      </c>
      <c r="AF19" s="95">
        <v>5.0</v>
      </c>
    </row>
    <row r="20">
      <c r="A20" s="93"/>
      <c r="B20" s="93"/>
      <c r="C20" s="42"/>
      <c r="D20" s="42"/>
      <c r="E20" s="59">
        <f t="shared" si="1"/>
        <v>1</v>
      </c>
      <c r="F20" s="60">
        <f t="shared" si="2"/>
        <v>1</v>
      </c>
      <c r="G20" s="42"/>
      <c r="H20" s="65" t="s">
        <v>30</v>
      </c>
      <c r="I20" s="73">
        <f t="shared" si="3"/>
        <v>0</v>
      </c>
      <c r="J20" s="73">
        <f t="shared" si="13"/>
        <v>0</v>
      </c>
      <c r="K20" s="73">
        <f t="shared" si="4"/>
        <v>0</v>
      </c>
      <c r="L20" s="73">
        <f t="shared" si="5"/>
        <v>0</v>
      </c>
      <c r="M20" s="73">
        <f t="shared" si="6"/>
        <v>0</v>
      </c>
      <c r="N20" s="73">
        <f t="shared" si="7"/>
        <v>0</v>
      </c>
      <c r="O20" s="73">
        <f t="shared" si="8"/>
        <v>0</v>
      </c>
      <c r="P20" s="73">
        <f t="shared" si="9"/>
        <v>0</v>
      </c>
      <c r="Q20" s="97">
        <f t="shared" si="10"/>
        <v>0</v>
      </c>
      <c r="R20" s="97">
        <f t="shared" si="11"/>
        <v>0</v>
      </c>
      <c r="S20" s="98">
        <f t="shared" si="12"/>
        <v>0</v>
      </c>
      <c r="U20" s="65" t="s">
        <v>39</v>
      </c>
      <c r="V20" s="73">
        <v>2.0</v>
      </c>
      <c r="W20" s="73">
        <v>0.0</v>
      </c>
      <c r="X20" s="73">
        <v>0.0</v>
      </c>
      <c r="Y20" s="73">
        <v>2.0</v>
      </c>
      <c r="Z20" s="73">
        <v>18.0</v>
      </c>
      <c r="AA20" s="73">
        <v>40.0</v>
      </c>
      <c r="AB20" s="73">
        <v>-22.0</v>
      </c>
      <c r="AC20" s="73">
        <v>0.0</v>
      </c>
      <c r="AD20" s="97">
        <v>0.0</v>
      </c>
      <c r="AE20" s="97">
        <v>-11.0</v>
      </c>
      <c r="AF20" s="98">
        <v>9.0</v>
      </c>
    </row>
    <row r="21">
      <c r="A21" s="93"/>
      <c r="B21" s="93"/>
      <c r="C21" s="42"/>
      <c r="D21" s="42"/>
      <c r="E21" s="59">
        <f t="shared" si="1"/>
        <v>1</v>
      </c>
      <c r="F21" s="60">
        <f t="shared" si="2"/>
        <v>1</v>
      </c>
      <c r="G21" s="42"/>
    </row>
    <row r="22">
      <c r="A22" s="93"/>
      <c r="B22" s="93"/>
      <c r="C22" s="42"/>
      <c r="D22" s="42"/>
      <c r="E22" s="59">
        <f t="shared" si="1"/>
        <v>1</v>
      </c>
      <c r="F22" s="60">
        <f t="shared" si="2"/>
        <v>1</v>
      </c>
      <c r="G22" s="42"/>
      <c r="H22" s="45" t="s">
        <v>131</v>
      </c>
      <c r="I22" s="2" t="s">
        <v>111</v>
      </c>
      <c r="U22" s="45" t="s">
        <v>131</v>
      </c>
      <c r="V22" s="2" t="s">
        <v>133</v>
      </c>
    </row>
    <row r="23">
      <c r="A23" s="93"/>
      <c r="B23" s="93"/>
      <c r="C23" s="42"/>
      <c r="D23" s="42"/>
      <c r="E23" s="59">
        <f t="shared" si="1"/>
        <v>1</v>
      </c>
      <c r="F23" s="60">
        <f t="shared" si="2"/>
        <v>1</v>
      </c>
      <c r="G23" s="42"/>
      <c r="H23" s="52" t="s">
        <v>2</v>
      </c>
      <c r="I23" s="53" t="s">
        <v>119</v>
      </c>
      <c r="J23" s="53" t="s">
        <v>120</v>
      </c>
      <c r="K23" s="53" t="s">
        <v>121</v>
      </c>
      <c r="L23" s="53" t="s">
        <v>122</v>
      </c>
      <c r="M23" s="53" t="s">
        <v>123</v>
      </c>
      <c r="N23" s="53" t="s">
        <v>124</v>
      </c>
      <c r="O23" s="54" t="s">
        <v>125</v>
      </c>
      <c r="P23" s="53" t="s">
        <v>126</v>
      </c>
      <c r="Q23" s="53" t="s">
        <v>127</v>
      </c>
      <c r="R23" s="54" t="s">
        <v>128</v>
      </c>
      <c r="S23" s="55" t="s">
        <v>130</v>
      </c>
      <c r="U23" s="52" t="s">
        <v>2</v>
      </c>
      <c r="V23" s="53" t="s">
        <v>119</v>
      </c>
      <c r="W23" s="53" t="s">
        <v>120</v>
      </c>
      <c r="X23" s="53" t="s">
        <v>121</v>
      </c>
      <c r="Y23" s="53" t="s">
        <v>122</v>
      </c>
      <c r="Z23" s="53" t="s">
        <v>123</v>
      </c>
      <c r="AA23" s="53" t="s">
        <v>124</v>
      </c>
      <c r="AB23" s="54" t="s">
        <v>125</v>
      </c>
      <c r="AC23" s="53" t="s">
        <v>126</v>
      </c>
      <c r="AD23" s="53" t="s">
        <v>127</v>
      </c>
      <c r="AE23" s="54" t="s">
        <v>128</v>
      </c>
      <c r="AF23" s="55" t="s">
        <v>130</v>
      </c>
      <c r="AG23" s="39"/>
    </row>
    <row r="24">
      <c r="A24" s="93"/>
      <c r="B24" s="93"/>
      <c r="C24" s="42"/>
      <c r="D24" s="42"/>
      <c r="E24" s="59">
        <f t="shared" si="1"/>
        <v>1</v>
      </c>
      <c r="F24" s="60">
        <f t="shared" si="2"/>
        <v>1</v>
      </c>
      <c r="G24" s="42"/>
      <c r="H24" s="61" t="str">
        <f t="array" ref="H24:H40">INDEX(STATISK_KLASSER,0)</f>
        <v>1AB</v>
      </c>
      <c r="I24" s="57">
        <f t="shared" ref="I24:I40" si="14">COUNTIF($A$30:$B$52,H24)</f>
        <v>0</v>
      </c>
      <c r="J24" s="57">
        <f t="shared" ref="J24:J40" si="15">COUNTIFS($E$30:$F$52, 3, $A$30:$B$52, $H24)</f>
        <v>0</v>
      </c>
      <c r="K24" s="57">
        <f t="shared" ref="K24:K40" si="16">COUNTIFS($E$30:$F$52, 1, $A$30:$B$52, $H24)</f>
        <v>0</v>
      </c>
      <c r="L24" s="57">
        <f t="shared" ref="L24:L40" si="17">COUNTIFS($E$30:$F$52, 0, $A$30:$B$52, $H24)</f>
        <v>0</v>
      </c>
      <c r="M24" s="57">
        <f t="shared" ref="M24:M40" si="18">SUMIFS($C$30:$D$52, $A$30:$B$52, $H24)</f>
        <v>0</v>
      </c>
      <c r="N24" s="57">
        <f t="shared" ref="N24:N40" si="19">SUMIFS($C$30:$C$52,$B$30:$B$52,H24 ) + SUMIFS($D$30:$D$52, $A$30:$A$52, $H24 )</f>
        <v>0</v>
      </c>
      <c r="O24" s="57">
        <f t="shared" ref="O24:O40" si="20">$M24-$N24</f>
        <v>0</v>
      </c>
      <c r="P24" s="57">
        <f t="shared" ref="P24:P40" si="21">($J24*3 + $K24*1)</f>
        <v>0</v>
      </c>
      <c r="Q24" s="94">
        <f t="shared" ref="Q24:Q40" si="22">IFERROR($P24/$I24, 0)</f>
        <v>0</v>
      </c>
      <c r="R24" s="94">
        <f t="shared" ref="R24:R40" si="23">IFERROR($O24/$I24, 0)</f>
        <v>0</v>
      </c>
      <c r="S24" s="95">
        <f t="shared" ref="S24:S40" si="24">IFERROR($M24/$I24, 0)</f>
        <v>0</v>
      </c>
      <c r="U24" s="61" t="str">
        <f t="array" ref="U24:AF40">SORT(H24:S40,10,FALSE,11,FALSE,12,FALSE)</f>
        <v>1F</v>
      </c>
      <c r="V24" s="99">
        <v>1.0</v>
      </c>
      <c r="W24" s="99">
        <v>1.0</v>
      </c>
      <c r="X24" s="99">
        <v>0.0</v>
      </c>
      <c r="Y24" s="99">
        <v>0.0</v>
      </c>
      <c r="Z24" s="99">
        <v>15.0</v>
      </c>
      <c r="AA24" s="99">
        <v>13.0</v>
      </c>
      <c r="AB24" s="99">
        <v>2.0</v>
      </c>
      <c r="AC24" s="99">
        <v>3.0</v>
      </c>
      <c r="AD24" s="100">
        <v>3.0</v>
      </c>
      <c r="AE24" s="100">
        <v>2.0</v>
      </c>
      <c r="AF24" s="101">
        <v>15.0</v>
      </c>
    </row>
    <row r="25">
      <c r="A25" s="93"/>
      <c r="B25" s="93"/>
      <c r="C25" s="42"/>
      <c r="D25" s="42"/>
      <c r="E25" s="59">
        <f t="shared" si="1"/>
        <v>1</v>
      </c>
      <c r="F25" s="60">
        <f t="shared" si="2"/>
        <v>1</v>
      </c>
      <c r="G25" s="42"/>
      <c r="H25" s="61" t="s">
        <v>37</v>
      </c>
      <c r="I25" s="57">
        <f t="shared" si="14"/>
        <v>0</v>
      </c>
      <c r="J25" s="57">
        <f t="shared" si="15"/>
        <v>0</v>
      </c>
      <c r="K25" s="57">
        <f t="shared" si="16"/>
        <v>0</v>
      </c>
      <c r="L25" s="57">
        <f t="shared" si="17"/>
        <v>0</v>
      </c>
      <c r="M25" s="57">
        <f t="shared" si="18"/>
        <v>0</v>
      </c>
      <c r="N25" s="57">
        <f t="shared" si="19"/>
        <v>0</v>
      </c>
      <c r="O25" s="57">
        <f t="shared" si="20"/>
        <v>0</v>
      </c>
      <c r="P25" s="57">
        <f t="shared" si="21"/>
        <v>0</v>
      </c>
      <c r="Q25" s="94">
        <f t="shared" si="22"/>
        <v>0</v>
      </c>
      <c r="R25" s="94">
        <f t="shared" si="23"/>
        <v>0</v>
      </c>
      <c r="S25" s="95">
        <f t="shared" si="24"/>
        <v>0</v>
      </c>
      <c r="U25" s="61" t="s">
        <v>19</v>
      </c>
      <c r="V25" s="99">
        <v>0.0</v>
      </c>
      <c r="W25" s="99">
        <v>0.0</v>
      </c>
      <c r="X25" s="99">
        <v>0.0</v>
      </c>
      <c r="Y25" s="99">
        <v>0.0</v>
      </c>
      <c r="Z25" s="99">
        <v>0.0</v>
      </c>
      <c r="AA25" s="99">
        <v>0.0</v>
      </c>
      <c r="AB25" s="99">
        <v>0.0</v>
      </c>
      <c r="AC25" s="99">
        <v>0.0</v>
      </c>
      <c r="AD25" s="100">
        <v>0.0</v>
      </c>
      <c r="AE25" s="100">
        <v>0.0</v>
      </c>
      <c r="AF25" s="101">
        <v>0.0</v>
      </c>
    </row>
    <row r="26">
      <c r="A26" s="93"/>
      <c r="B26" s="93"/>
      <c r="C26" s="42"/>
      <c r="D26" s="42"/>
      <c r="E26" s="59">
        <f t="shared" si="1"/>
        <v>1</v>
      </c>
      <c r="F26" s="60">
        <f t="shared" si="2"/>
        <v>1</v>
      </c>
      <c r="G26" s="42"/>
      <c r="H26" s="61" t="s">
        <v>42</v>
      </c>
      <c r="I26" s="57">
        <f t="shared" si="14"/>
        <v>1</v>
      </c>
      <c r="J26" s="57">
        <f t="shared" si="15"/>
        <v>0</v>
      </c>
      <c r="K26" s="57">
        <f t="shared" si="16"/>
        <v>0</v>
      </c>
      <c r="L26" s="57">
        <f t="shared" si="17"/>
        <v>1</v>
      </c>
      <c r="M26" s="57">
        <f t="shared" si="18"/>
        <v>13</v>
      </c>
      <c r="N26" s="57">
        <f t="shared" si="19"/>
        <v>15</v>
      </c>
      <c r="O26" s="57">
        <f t="shared" si="20"/>
        <v>-2</v>
      </c>
      <c r="P26" s="57">
        <f t="shared" si="21"/>
        <v>0</v>
      </c>
      <c r="Q26" s="94">
        <f t="shared" si="22"/>
        <v>0</v>
      </c>
      <c r="R26" s="94">
        <f t="shared" si="23"/>
        <v>-2</v>
      </c>
      <c r="S26" s="95">
        <f t="shared" si="24"/>
        <v>13</v>
      </c>
      <c r="U26" s="61" t="s">
        <v>37</v>
      </c>
      <c r="V26" s="99">
        <v>0.0</v>
      </c>
      <c r="W26" s="99">
        <v>0.0</v>
      </c>
      <c r="X26" s="99">
        <v>0.0</v>
      </c>
      <c r="Y26" s="99">
        <v>0.0</v>
      </c>
      <c r="Z26" s="99">
        <v>0.0</v>
      </c>
      <c r="AA26" s="99">
        <v>0.0</v>
      </c>
      <c r="AB26" s="99">
        <v>0.0</v>
      </c>
      <c r="AC26" s="99">
        <v>0.0</v>
      </c>
      <c r="AD26" s="100">
        <v>0.0</v>
      </c>
      <c r="AE26" s="100">
        <v>0.0</v>
      </c>
      <c r="AF26" s="101">
        <v>0.0</v>
      </c>
    </row>
    <row r="27">
      <c r="A27" s="38"/>
      <c r="B27" s="38"/>
      <c r="C27" s="69"/>
      <c r="D27" s="69"/>
      <c r="E27" s="38"/>
      <c r="F27" s="38"/>
      <c r="H27" s="61" t="s">
        <v>43</v>
      </c>
      <c r="I27" s="57">
        <f t="shared" si="14"/>
        <v>0</v>
      </c>
      <c r="J27" s="57">
        <f t="shared" si="15"/>
        <v>0</v>
      </c>
      <c r="K27" s="57">
        <f t="shared" si="16"/>
        <v>0</v>
      </c>
      <c r="L27" s="57">
        <f t="shared" si="17"/>
        <v>0</v>
      </c>
      <c r="M27" s="57">
        <f t="shared" si="18"/>
        <v>0</v>
      </c>
      <c r="N27" s="57">
        <f t="shared" si="19"/>
        <v>0</v>
      </c>
      <c r="O27" s="57">
        <f t="shared" si="20"/>
        <v>0</v>
      </c>
      <c r="P27" s="57">
        <f t="shared" si="21"/>
        <v>0</v>
      </c>
      <c r="Q27" s="94">
        <f t="shared" si="22"/>
        <v>0</v>
      </c>
      <c r="R27" s="94">
        <f t="shared" si="23"/>
        <v>0</v>
      </c>
      <c r="S27" s="95">
        <f t="shared" si="24"/>
        <v>0</v>
      </c>
      <c r="U27" s="61" t="s">
        <v>43</v>
      </c>
      <c r="V27" s="99">
        <v>0.0</v>
      </c>
      <c r="W27" s="99">
        <v>0.0</v>
      </c>
      <c r="X27" s="99">
        <v>0.0</v>
      </c>
      <c r="Y27" s="99">
        <v>0.0</v>
      </c>
      <c r="Z27" s="99">
        <v>0.0</v>
      </c>
      <c r="AA27" s="99">
        <v>0.0</v>
      </c>
      <c r="AB27" s="99">
        <v>0.0</v>
      </c>
      <c r="AC27" s="99">
        <v>0.0</v>
      </c>
      <c r="AD27" s="100">
        <v>0.0</v>
      </c>
      <c r="AE27" s="100">
        <v>0.0</v>
      </c>
      <c r="AF27" s="101">
        <v>0.0</v>
      </c>
    </row>
    <row r="28">
      <c r="A28" s="70" t="s">
        <v>131</v>
      </c>
      <c r="H28" s="61" t="s">
        <v>16</v>
      </c>
      <c r="I28" s="57">
        <f t="shared" si="14"/>
        <v>1</v>
      </c>
      <c r="J28" s="57">
        <f t="shared" si="15"/>
        <v>1</v>
      </c>
      <c r="K28" s="57">
        <f t="shared" si="16"/>
        <v>0</v>
      </c>
      <c r="L28" s="57">
        <f t="shared" si="17"/>
        <v>0</v>
      </c>
      <c r="M28" s="57">
        <f t="shared" si="18"/>
        <v>15</v>
      </c>
      <c r="N28" s="57">
        <f t="shared" si="19"/>
        <v>13</v>
      </c>
      <c r="O28" s="57">
        <f t="shared" si="20"/>
        <v>2</v>
      </c>
      <c r="P28" s="57">
        <f t="shared" si="21"/>
        <v>3</v>
      </c>
      <c r="Q28" s="94">
        <f t="shared" si="22"/>
        <v>3</v>
      </c>
      <c r="R28" s="94">
        <f t="shared" si="23"/>
        <v>2</v>
      </c>
      <c r="S28" s="95">
        <f t="shared" si="24"/>
        <v>15</v>
      </c>
      <c r="U28" s="61" t="s">
        <v>26</v>
      </c>
      <c r="V28" s="99">
        <v>0.0</v>
      </c>
      <c r="W28" s="99">
        <v>0.0</v>
      </c>
      <c r="X28" s="99">
        <v>0.0</v>
      </c>
      <c r="Y28" s="99">
        <v>0.0</v>
      </c>
      <c r="Z28" s="99">
        <v>0.0</v>
      </c>
      <c r="AA28" s="99">
        <v>0.0</v>
      </c>
      <c r="AB28" s="99">
        <v>0.0</v>
      </c>
      <c r="AC28" s="99">
        <v>0.0</v>
      </c>
      <c r="AD28" s="100">
        <v>0.0</v>
      </c>
      <c r="AE28" s="100">
        <v>0.0</v>
      </c>
      <c r="AF28" s="101">
        <v>0.0</v>
      </c>
    </row>
    <row r="29">
      <c r="A29" s="49" t="s">
        <v>113</v>
      </c>
      <c r="B29" s="50" t="s">
        <v>114</v>
      </c>
      <c r="C29" s="50" t="s">
        <v>115</v>
      </c>
      <c r="D29" s="50" t="s">
        <v>116</v>
      </c>
      <c r="E29" s="50" t="s">
        <v>117</v>
      </c>
      <c r="F29" s="71" t="s">
        <v>118</v>
      </c>
      <c r="H29" s="61" t="s">
        <v>26</v>
      </c>
      <c r="I29" s="57">
        <f t="shared" si="14"/>
        <v>0</v>
      </c>
      <c r="J29" s="57">
        <f t="shared" si="15"/>
        <v>0</v>
      </c>
      <c r="K29" s="57">
        <f t="shared" si="16"/>
        <v>0</v>
      </c>
      <c r="L29" s="57">
        <f t="shared" si="17"/>
        <v>0</v>
      </c>
      <c r="M29" s="57">
        <f t="shared" si="18"/>
        <v>0</v>
      </c>
      <c r="N29" s="57">
        <f t="shared" si="19"/>
        <v>0</v>
      </c>
      <c r="O29" s="57">
        <f t="shared" si="20"/>
        <v>0</v>
      </c>
      <c r="P29" s="57">
        <f t="shared" si="21"/>
        <v>0</v>
      </c>
      <c r="Q29" s="94">
        <f t="shared" si="22"/>
        <v>0</v>
      </c>
      <c r="R29" s="94">
        <f t="shared" si="23"/>
        <v>0</v>
      </c>
      <c r="S29" s="95">
        <f t="shared" si="24"/>
        <v>0</v>
      </c>
      <c r="U29" s="61" t="s">
        <v>38</v>
      </c>
      <c r="V29" s="99">
        <v>0.0</v>
      </c>
      <c r="W29" s="99">
        <v>0.0</v>
      </c>
      <c r="X29" s="99">
        <v>0.0</v>
      </c>
      <c r="Y29" s="99">
        <v>0.0</v>
      </c>
      <c r="Z29" s="99">
        <v>0.0</v>
      </c>
      <c r="AA29" s="99">
        <v>0.0</v>
      </c>
      <c r="AB29" s="99">
        <v>0.0</v>
      </c>
      <c r="AC29" s="99">
        <v>0.0</v>
      </c>
      <c r="AD29" s="100">
        <v>0.0</v>
      </c>
      <c r="AE29" s="100">
        <v>0.0</v>
      </c>
      <c r="AF29" s="101">
        <v>0.0</v>
      </c>
    </row>
    <row r="30">
      <c r="A30" s="102" t="str">
        <f>IFERROR(__xludf.DUMMYFUNCTION("FILTER('Resultat formulär'!$E$2:$E1000,'Resultat formulär'!$B$2:$B1000=""Innebandy"")"),"1F")</f>
        <v>1F</v>
      </c>
      <c r="B30" s="1" t="str">
        <f>IFERROR(__xludf.DUMMYFUNCTION("FILTER('Resultat formulär'!$F$2:$F1000,'Resultat formulär'!$B$2:$B1000=""Innebandy"")"),"1D")</f>
        <v>1D</v>
      </c>
      <c r="C30" s="42">
        <f>IFERROR(__xludf.DUMMYFUNCTION("FILTER('Resultat formulär'!$C$2:$C1000,'Resultat formulär'!$B$2:$B1000=""Innebandy"")"),15.0)</f>
        <v>15</v>
      </c>
      <c r="D30" s="42">
        <f>IFERROR(__xludf.DUMMYFUNCTION("FILTER('Resultat formulär'!$D$2:$D1000,'Resultat formulär'!$B$2:$B1000=""Innebandy"")"),13.0)</f>
        <v>13</v>
      </c>
      <c r="E30" s="59">
        <f t="shared" ref="E30:E52" si="25">IF($C30&gt;$D30, 3, IF($C30=$D30, 1, 0))</f>
        <v>3</v>
      </c>
      <c r="F30" s="60">
        <f t="shared" ref="F30:F52" si="26">IF($D30&gt;$C30, 3, IF($C30=$D30, 1, 0))</f>
        <v>0</v>
      </c>
      <c r="H30" s="61" t="s">
        <v>38</v>
      </c>
      <c r="I30" s="57">
        <f t="shared" si="14"/>
        <v>0</v>
      </c>
      <c r="J30" s="57">
        <f t="shared" si="15"/>
        <v>0</v>
      </c>
      <c r="K30" s="57">
        <f t="shared" si="16"/>
        <v>0</v>
      </c>
      <c r="L30" s="57">
        <f t="shared" si="17"/>
        <v>0</v>
      </c>
      <c r="M30" s="57">
        <f t="shared" si="18"/>
        <v>0</v>
      </c>
      <c r="N30" s="57">
        <f t="shared" si="19"/>
        <v>0</v>
      </c>
      <c r="O30" s="57">
        <f t="shared" si="20"/>
        <v>0</v>
      </c>
      <c r="P30" s="57">
        <f t="shared" si="21"/>
        <v>0</v>
      </c>
      <c r="Q30" s="94">
        <f t="shared" si="22"/>
        <v>0</v>
      </c>
      <c r="R30" s="94">
        <f t="shared" si="23"/>
        <v>0</v>
      </c>
      <c r="S30" s="95">
        <f t="shared" si="24"/>
        <v>0</v>
      </c>
      <c r="U30" s="61" t="s">
        <v>39</v>
      </c>
      <c r="V30" s="99">
        <v>0.0</v>
      </c>
      <c r="W30" s="99">
        <v>0.0</v>
      </c>
      <c r="X30" s="99">
        <v>0.0</v>
      </c>
      <c r="Y30" s="99">
        <v>0.0</v>
      </c>
      <c r="Z30" s="99">
        <v>0.0</v>
      </c>
      <c r="AA30" s="99">
        <v>0.0</v>
      </c>
      <c r="AB30" s="99">
        <v>0.0</v>
      </c>
      <c r="AC30" s="99">
        <v>0.0</v>
      </c>
      <c r="AD30" s="100">
        <v>0.0</v>
      </c>
      <c r="AE30" s="100">
        <v>0.0</v>
      </c>
      <c r="AF30" s="101">
        <v>0.0</v>
      </c>
    </row>
    <row r="31">
      <c r="A31" s="102"/>
      <c r="C31" s="42"/>
      <c r="D31" s="42"/>
      <c r="E31" s="59">
        <f t="shared" si="25"/>
        <v>1</v>
      </c>
      <c r="F31" s="60">
        <f t="shared" si="26"/>
        <v>1</v>
      </c>
      <c r="H31" s="61" t="s">
        <v>39</v>
      </c>
      <c r="I31" s="57">
        <f t="shared" si="14"/>
        <v>0</v>
      </c>
      <c r="J31" s="57">
        <f t="shared" si="15"/>
        <v>0</v>
      </c>
      <c r="K31" s="57">
        <f t="shared" si="16"/>
        <v>0</v>
      </c>
      <c r="L31" s="57">
        <f t="shared" si="17"/>
        <v>0</v>
      </c>
      <c r="M31" s="57">
        <f t="shared" si="18"/>
        <v>0</v>
      </c>
      <c r="N31" s="57">
        <f t="shared" si="19"/>
        <v>0</v>
      </c>
      <c r="O31" s="57">
        <f t="shared" si="20"/>
        <v>0</v>
      </c>
      <c r="P31" s="57">
        <f t="shared" si="21"/>
        <v>0</v>
      </c>
      <c r="Q31" s="94">
        <f t="shared" si="22"/>
        <v>0</v>
      </c>
      <c r="R31" s="94">
        <f t="shared" si="23"/>
        <v>0</v>
      </c>
      <c r="S31" s="95">
        <f t="shared" si="24"/>
        <v>0</v>
      </c>
      <c r="U31" s="61" t="s">
        <v>40</v>
      </c>
      <c r="V31" s="99">
        <v>0.0</v>
      </c>
      <c r="W31" s="99">
        <v>0.0</v>
      </c>
      <c r="X31" s="99">
        <v>0.0</v>
      </c>
      <c r="Y31" s="99">
        <v>0.0</v>
      </c>
      <c r="Z31" s="99">
        <v>0.0</v>
      </c>
      <c r="AA31" s="99">
        <v>0.0</v>
      </c>
      <c r="AB31" s="99">
        <v>0.0</v>
      </c>
      <c r="AC31" s="99">
        <v>0.0</v>
      </c>
      <c r="AD31" s="100">
        <v>0.0</v>
      </c>
      <c r="AE31" s="100">
        <v>0.0</v>
      </c>
      <c r="AF31" s="101">
        <v>0.0</v>
      </c>
    </row>
    <row r="32">
      <c r="A32" s="102"/>
      <c r="C32" s="42"/>
      <c r="D32" s="42"/>
      <c r="E32" s="59">
        <f t="shared" si="25"/>
        <v>1</v>
      </c>
      <c r="F32" s="60">
        <f t="shared" si="26"/>
        <v>1</v>
      </c>
      <c r="H32" s="61" t="s">
        <v>40</v>
      </c>
      <c r="I32" s="57">
        <f t="shared" si="14"/>
        <v>0</v>
      </c>
      <c r="J32" s="57">
        <f t="shared" si="15"/>
        <v>0</v>
      </c>
      <c r="K32" s="57">
        <f t="shared" si="16"/>
        <v>0</v>
      </c>
      <c r="L32" s="57">
        <f t="shared" si="17"/>
        <v>0</v>
      </c>
      <c r="M32" s="57">
        <f t="shared" si="18"/>
        <v>0</v>
      </c>
      <c r="N32" s="57">
        <f t="shared" si="19"/>
        <v>0</v>
      </c>
      <c r="O32" s="57">
        <f t="shared" si="20"/>
        <v>0</v>
      </c>
      <c r="P32" s="57">
        <f t="shared" si="21"/>
        <v>0</v>
      </c>
      <c r="Q32" s="94">
        <f t="shared" si="22"/>
        <v>0</v>
      </c>
      <c r="R32" s="94">
        <f t="shared" si="23"/>
        <v>0</v>
      </c>
      <c r="S32" s="95">
        <f t="shared" si="24"/>
        <v>0</v>
      </c>
      <c r="U32" s="61" t="s">
        <v>8</v>
      </c>
      <c r="V32" s="99">
        <v>0.0</v>
      </c>
      <c r="W32" s="99">
        <v>0.0</v>
      </c>
      <c r="X32" s="99">
        <v>0.0</v>
      </c>
      <c r="Y32" s="99">
        <v>0.0</v>
      </c>
      <c r="Z32" s="99">
        <v>0.0</v>
      </c>
      <c r="AA32" s="99">
        <v>0.0</v>
      </c>
      <c r="AB32" s="99">
        <v>0.0</v>
      </c>
      <c r="AC32" s="99">
        <v>0.0</v>
      </c>
      <c r="AD32" s="100">
        <v>0.0</v>
      </c>
      <c r="AE32" s="100">
        <v>0.0</v>
      </c>
      <c r="AF32" s="101">
        <v>0.0</v>
      </c>
    </row>
    <row r="33">
      <c r="A33" s="102"/>
      <c r="C33" s="42"/>
      <c r="D33" s="42"/>
      <c r="E33" s="59">
        <f t="shared" si="25"/>
        <v>1</v>
      </c>
      <c r="F33" s="60">
        <f t="shared" si="26"/>
        <v>1</v>
      </c>
      <c r="H33" s="61" t="s">
        <v>8</v>
      </c>
      <c r="I33" s="57">
        <f t="shared" si="14"/>
        <v>0</v>
      </c>
      <c r="J33" s="57">
        <f t="shared" si="15"/>
        <v>0</v>
      </c>
      <c r="K33" s="57">
        <f t="shared" si="16"/>
        <v>0</v>
      </c>
      <c r="L33" s="57">
        <f t="shared" si="17"/>
        <v>0</v>
      </c>
      <c r="M33" s="57">
        <f t="shared" si="18"/>
        <v>0</v>
      </c>
      <c r="N33" s="57">
        <f t="shared" si="19"/>
        <v>0</v>
      </c>
      <c r="O33" s="57">
        <f t="shared" si="20"/>
        <v>0</v>
      </c>
      <c r="P33" s="57">
        <f t="shared" si="21"/>
        <v>0</v>
      </c>
      <c r="Q33" s="94">
        <f t="shared" si="22"/>
        <v>0</v>
      </c>
      <c r="R33" s="94">
        <f t="shared" si="23"/>
        <v>0</v>
      </c>
      <c r="S33" s="95">
        <f t="shared" si="24"/>
        <v>0</v>
      </c>
      <c r="U33" s="61" t="s">
        <v>41</v>
      </c>
      <c r="V33" s="99">
        <v>0.0</v>
      </c>
      <c r="W33" s="99">
        <v>0.0</v>
      </c>
      <c r="X33" s="99">
        <v>0.0</v>
      </c>
      <c r="Y33" s="99">
        <v>0.0</v>
      </c>
      <c r="Z33" s="99">
        <v>0.0</v>
      </c>
      <c r="AA33" s="99">
        <v>0.0</v>
      </c>
      <c r="AB33" s="99">
        <v>0.0</v>
      </c>
      <c r="AC33" s="99">
        <v>0.0</v>
      </c>
      <c r="AD33" s="100">
        <v>0.0</v>
      </c>
      <c r="AE33" s="100">
        <v>0.0</v>
      </c>
      <c r="AF33" s="101">
        <v>0.0</v>
      </c>
    </row>
    <row r="34">
      <c r="A34" s="102"/>
      <c r="C34" s="42"/>
      <c r="D34" s="42"/>
      <c r="E34" s="59">
        <f t="shared" si="25"/>
        <v>1</v>
      </c>
      <c r="F34" s="60">
        <f t="shared" si="26"/>
        <v>1</v>
      </c>
      <c r="H34" s="61" t="s">
        <v>41</v>
      </c>
      <c r="I34" s="57">
        <f t="shared" si="14"/>
        <v>0</v>
      </c>
      <c r="J34" s="57">
        <f t="shared" si="15"/>
        <v>0</v>
      </c>
      <c r="K34" s="57">
        <f t="shared" si="16"/>
        <v>0</v>
      </c>
      <c r="L34" s="57">
        <f t="shared" si="17"/>
        <v>0</v>
      </c>
      <c r="M34" s="57">
        <f t="shared" si="18"/>
        <v>0</v>
      </c>
      <c r="N34" s="57">
        <f t="shared" si="19"/>
        <v>0</v>
      </c>
      <c r="O34" s="57">
        <f t="shared" si="20"/>
        <v>0</v>
      </c>
      <c r="P34" s="57">
        <f t="shared" si="21"/>
        <v>0</v>
      </c>
      <c r="Q34" s="94">
        <f t="shared" si="22"/>
        <v>0</v>
      </c>
      <c r="R34" s="94">
        <f t="shared" si="23"/>
        <v>0</v>
      </c>
      <c r="S34" s="95">
        <f t="shared" si="24"/>
        <v>0</v>
      </c>
      <c r="U34" s="61" t="s">
        <v>50</v>
      </c>
      <c r="V34" s="99">
        <v>0.0</v>
      </c>
      <c r="W34" s="99">
        <v>0.0</v>
      </c>
      <c r="X34" s="99">
        <v>0.0</v>
      </c>
      <c r="Y34" s="99">
        <v>0.0</v>
      </c>
      <c r="Z34" s="99">
        <v>0.0</v>
      </c>
      <c r="AA34" s="99">
        <v>0.0</v>
      </c>
      <c r="AB34" s="99">
        <v>0.0</v>
      </c>
      <c r="AC34" s="99">
        <v>0.0</v>
      </c>
      <c r="AD34" s="100">
        <v>0.0</v>
      </c>
      <c r="AE34" s="100">
        <v>0.0</v>
      </c>
      <c r="AF34" s="101">
        <v>0.0</v>
      </c>
    </row>
    <row r="35">
      <c r="A35" s="102"/>
      <c r="C35" s="42"/>
      <c r="D35" s="42"/>
      <c r="E35" s="59">
        <f t="shared" si="25"/>
        <v>1</v>
      </c>
      <c r="F35" s="60">
        <f t="shared" si="26"/>
        <v>1</v>
      </c>
      <c r="H35" s="61" t="s">
        <v>50</v>
      </c>
      <c r="I35" s="57">
        <f t="shared" si="14"/>
        <v>0</v>
      </c>
      <c r="J35" s="57">
        <f t="shared" si="15"/>
        <v>0</v>
      </c>
      <c r="K35" s="57">
        <f t="shared" si="16"/>
        <v>0</v>
      </c>
      <c r="L35" s="57">
        <f t="shared" si="17"/>
        <v>0</v>
      </c>
      <c r="M35" s="57">
        <f t="shared" si="18"/>
        <v>0</v>
      </c>
      <c r="N35" s="57">
        <f t="shared" si="19"/>
        <v>0</v>
      </c>
      <c r="O35" s="57">
        <f t="shared" si="20"/>
        <v>0</v>
      </c>
      <c r="P35" s="57">
        <f t="shared" si="21"/>
        <v>0</v>
      </c>
      <c r="Q35" s="94">
        <f t="shared" si="22"/>
        <v>0</v>
      </c>
      <c r="R35" s="94">
        <f t="shared" si="23"/>
        <v>0</v>
      </c>
      <c r="S35" s="95">
        <f t="shared" si="24"/>
        <v>0</v>
      </c>
      <c r="U35" s="61" t="s">
        <v>21</v>
      </c>
      <c r="V35" s="99">
        <v>0.0</v>
      </c>
      <c r="W35" s="99">
        <v>0.0</v>
      </c>
      <c r="X35" s="99">
        <v>0.0</v>
      </c>
      <c r="Y35" s="99">
        <v>0.0</v>
      </c>
      <c r="Z35" s="99">
        <v>0.0</v>
      </c>
      <c r="AA35" s="99">
        <v>0.0</v>
      </c>
      <c r="AB35" s="99">
        <v>0.0</v>
      </c>
      <c r="AC35" s="99">
        <v>0.0</v>
      </c>
      <c r="AD35" s="100">
        <v>0.0</v>
      </c>
      <c r="AE35" s="100">
        <v>0.0</v>
      </c>
      <c r="AF35" s="101">
        <v>0.0</v>
      </c>
    </row>
    <row r="36">
      <c r="A36" s="102"/>
      <c r="C36" s="42"/>
      <c r="D36" s="42"/>
      <c r="E36" s="59">
        <f t="shared" si="25"/>
        <v>1</v>
      </c>
      <c r="F36" s="60">
        <f t="shared" si="26"/>
        <v>1</v>
      </c>
      <c r="H36" s="61" t="s">
        <v>21</v>
      </c>
      <c r="I36" s="57">
        <f t="shared" si="14"/>
        <v>0</v>
      </c>
      <c r="J36" s="57">
        <f t="shared" si="15"/>
        <v>0</v>
      </c>
      <c r="K36" s="57">
        <f t="shared" si="16"/>
        <v>0</v>
      </c>
      <c r="L36" s="57">
        <f t="shared" si="17"/>
        <v>0</v>
      </c>
      <c r="M36" s="57">
        <f t="shared" si="18"/>
        <v>0</v>
      </c>
      <c r="N36" s="57">
        <f t="shared" si="19"/>
        <v>0</v>
      </c>
      <c r="O36" s="57">
        <f t="shared" si="20"/>
        <v>0</v>
      </c>
      <c r="P36" s="57">
        <f t="shared" si="21"/>
        <v>0</v>
      </c>
      <c r="Q36" s="94">
        <f t="shared" si="22"/>
        <v>0</v>
      </c>
      <c r="R36" s="94">
        <f t="shared" si="23"/>
        <v>0</v>
      </c>
      <c r="S36" s="95">
        <f t="shared" si="24"/>
        <v>0</v>
      </c>
      <c r="U36" s="61" t="s">
        <v>51</v>
      </c>
      <c r="V36" s="99">
        <v>0.0</v>
      </c>
      <c r="W36" s="99">
        <v>0.0</v>
      </c>
      <c r="X36" s="99">
        <v>0.0</v>
      </c>
      <c r="Y36" s="99">
        <v>0.0</v>
      </c>
      <c r="Z36" s="99">
        <v>0.0</v>
      </c>
      <c r="AA36" s="99">
        <v>0.0</v>
      </c>
      <c r="AB36" s="99">
        <v>0.0</v>
      </c>
      <c r="AC36" s="99">
        <v>0.0</v>
      </c>
      <c r="AD36" s="100">
        <v>0.0</v>
      </c>
      <c r="AE36" s="100">
        <v>0.0</v>
      </c>
      <c r="AF36" s="101">
        <v>0.0</v>
      </c>
    </row>
    <row r="37">
      <c r="A37" s="102"/>
      <c r="C37" s="42"/>
      <c r="D37" s="42"/>
      <c r="E37" s="59">
        <f t="shared" si="25"/>
        <v>1</v>
      </c>
      <c r="F37" s="60">
        <f t="shared" si="26"/>
        <v>1</v>
      </c>
      <c r="H37" s="61" t="s">
        <v>51</v>
      </c>
      <c r="I37" s="57">
        <f t="shared" si="14"/>
        <v>0</v>
      </c>
      <c r="J37" s="57">
        <f t="shared" si="15"/>
        <v>0</v>
      </c>
      <c r="K37" s="57">
        <f t="shared" si="16"/>
        <v>0</v>
      </c>
      <c r="L37" s="57">
        <f t="shared" si="17"/>
        <v>0</v>
      </c>
      <c r="M37" s="57">
        <f t="shared" si="18"/>
        <v>0</v>
      </c>
      <c r="N37" s="57">
        <f t="shared" si="19"/>
        <v>0</v>
      </c>
      <c r="O37" s="57">
        <f t="shared" si="20"/>
        <v>0</v>
      </c>
      <c r="P37" s="57">
        <f t="shared" si="21"/>
        <v>0</v>
      </c>
      <c r="Q37" s="94">
        <f t="shared" si="22"/>
        <v>0</v>
      </c>
      <c r="R37" s="94">
        <f t="shared" si="23"/>
        <v>0</v>
      </c>
      <c r="S37" s="95">
        <f t="shared" si="24"/>
        <v>0</v>
      </c>
      <c r="U37" s="61" t="s">
        <v>52</v>
      </c>
      <c r="V37" s="99">
        <v>0.0</v>
      </c>
      <c r="W37" s="99">
        <v>0.0</v>
      </c>
      <c r="X37" s="99">
        <v>0.0</v>
      </c>
      <c r="Y37" s="99">
        <v>0.0</v>
      </c>
      <c r="Z37" s="99">
        <v>0.0</v>
      </c>
      <c r="AA37" s="99">
        <v>0.0</v>
      </c>
      <c r="AB37" s="99">
        <v>0.0</v>
      </c>
      <c r="AC37" s="99">
        <v>0.0</v>
      </c>
      <c r="AD37" s="100">
        <v>0.0</v>
      </c>
      <c r="AE37" s="100">
        <v>0.0</v>
      </c>
      <c r="AF37" s="101">
        <v>0.0</v>
      </c>
    </row>
    <row r="38">
      <c r="A38" s="102"/>
      <c r="C38" s="42"/>
      <c r="D38" s="42"/>
      <c r="E38" s="59">
        <f t="shared" si="25"/>
        <v>1</v>
      </c>
      <c r="F38" s="60">
        <f t="shared" si="26"/>
        <v>1</v>
      </c>
      <c r="H38" s="61" t="s">
        <v>52</v>
      </c>
      <c r="I38" s="57">
        <f t="shared" si="14"/>
        <v>0</v>
      </c>
      <c r="J38" s="57">
        <f t="shared" si="15"/>
        <v>0</v>
      </c>
      <c r="K38" s="57">
        <f t="shared" si="16"/>
        <v>0</v>
      </c>
      <c r="L38" s="57">
        <f t="shared" si="17"/>
        <v>0</v>
      </c>
      <c r="M38" s="57">
        <f t="shared" si="18"/>
        <v>0</v>
      </c>
      <c r="N38" s="57">
        <f t="shared" si="19"/>
        <v>0</v>
      </c>
      <c r="O38" s="57">
        <f t="shared" si="20"/>
        <v>0</v>
      </c>
      <c r="P38" s="57">
        <f t="shared" si="21"/>
        <v>0</v>
      </c>
      <c r="Q38" s="94">
        <f t="shared" si="22"/>
        <v>0</v>
      </c>
      <c r="R38" s="94">
        <f t="shared" si="23"/>
        <v>0</v>
      </c>
      <c r="S38" s="95">
        <f t="shared" si="24"/>
        <v>0</v>
      </c>
      <c r="U38" s="61" t="s">
        <v>23</v>
      </c>
      <c r="V38" s="99">
        <v>0.0</v>
      </c>
      <c r="W38" s="99">
        <v>0.0</v>
      </c>
      <c r="X38" s="99">
        <v>0.0</v>
      </c>
      <c r="Y38" s="99">
        <v>0.0</v>
      </c>
      <c r="Z38" s="99">
        <v>0.0</v>
      </c>
      <c r="AA38" s="99">
        <v>0.0</v>
      </c>
      <c r="AB38" s="99">
        <v>0.0</v>
      </c>
      <c r="AC38" s="99">
        <v>0.0</v>
      </c>
      <c r="AD38" s="100">
        <v>0.0</v>
      </c>
      <c r="AE38" s="100">
        <v>0.0</v>
      </c>
      <c r="AF38" s="101">
        <v>0.0</v>
      </c>
    </row>
    <row r="39">
      <c r="A39" s="102"/>
      <c r="C39" s="42"/>
      <c r="D39" s="42"/>
      <c r="E39" s="59">
        <f t="shared" si="25"/>
        <v>1</v>
      </c>
      <c r="F39" s="60">
        <f t="shared" si="26"/>
        <v>1</v>
      </c>
      <c r="H39" s="61" t="s">
        <v>23</v>
      </c>
      <c r="I39" s="57">
        <f t="shared" si="14"/>
        <v>0</v>
      </c>
      <c r="J39" s="57">
        <f t="shared" si="15"/>
        <v>0</v>
      </c>
      <c r="K39" s="57">
        <f t="shared" si="16"/>
        <v>0</v>
      </c>
      <c r="L39" s="57">
        <f t="shared" si="17"/>
        <v>0</v>
      </c>
      <c r="M39" s="57">
        <f t="shared" si="18"/>
        <v>0</v>
      </c>
      <c r="N39" s="57">
        <f t="shared" si="19"/>
        <v>0</v>
      </c>
      <c r="O39" s="57">
        <f t="shared" si="20"/>
        <v>0</v>
      </c>
      <c r="P39" s="57">
        <f t="shared" si="21"/>
        <v>0</v>
      </c>
      <c r="Q39" s="94">
        <f t="shared" si="22"/>
        <v>0</v>
      </c>
      <c r="R39" s="94">
        <f t="shared" si="23"/>
        <v>0</v>
      </c>
      <c r="S39" s="95">
        <f t="shared" si="24"/>
        <v>0</v>
      </c>
      <c r="U39" s="61" t="s">
        <v>30</v>
      </c>
      <c r="V39" s="99">
        <v>0.0</v>
      </c>
      <c r="W39" s="99">
        <v>0.0</v>
      </c>
      <c r="X39" s="99">
        <v>0.0</v>
      </c>
      <c r="Y39" s="99">
        <v>0.0</v>
      </c>
      <c r="Z39" s="99">
        <v>0.0</v>
      </c>
      <c r="AA39" s="99">
        <v>0.0</v>
      </c>
      <c r="AB39" s="99">
        <v>0.0</v>
      </c>
      <c r="AC39" s="99">
        <v>0.0</v>
      </c>
      <c r="AD39" s="100">
        <v>0.0</v>
      </c>
      <c r="AE39" s="100">
        <v>0.0</v>
      </c>
      <c r="AF39" s="101">
        <v>0.0</v>
      </c>
    </row>
    <row r="40">
      <c r="A40" s="102"/>
      <c r="C40" s="42"/>
      <c r="D40" s="42"/>
      <c r="E40" s="59">
        <f t="shared" si="25"/>
        <v>1</v>
      </c>
      <c r="F40" s="60">
        <f t="shared" si="26"/>
        <v>1</v>
      </c>
      <c r="H40" s="65" t="s">
        <v>30</v>
      </c>
      <c r="I40" s="73">
        <f t="shared" si="14"/>
        <v>0</v>
      </c>
      <c r="J40" s="73">
        <f t="shared" si="15"/>
        <v>0</v>
      </c>
      <c r="K40" s="73">
        <f t="shared" si="16"/>
        <v>0</v>
      </c>
      <c r="L40" s="73">
        <f t="shared" si="17"/>
        <v>0</v>
      </c>
      <c r="M40" s="73">
        <f t="shared" si="18"/>
        <v>0</v>
      </c>
      <c r="N40" s="73">
        <f t="shared" si="19"/>
        <v>0</v>
      </c>
      <c r="O40" s="73">
        <f t="shared" si="20"/>
        <v>0</v>
      </c>
      <c r="P40" s="73">
        <f t="shared" si="21"/>
        <v>0</v>
      </c>
      <c r="Q40" s="97">
        <f t="shared" si="22"/>
        <v>0</v>
      </c>
      <c r="R40" s="97">
        <f t="shared" si="23"/>
        <v>0</v>
      </c>
      <c r="S40" s="98">
        <f t="shared" si="24"/>
        <v>0</v>
      </c>
      <c r="U40" s="65" t="s">
        <v>42</v>
      </c>
      <c r="V40" s="103">
        <v>1.0</v>
      </c>
      <c r="W40" s="103">
        <v>0.0</v>
      </c>
      <c r="X40" s="103">
        <v>0.0</v>
      </c>
      <c r="Y40" s="103">
        <v>1.0</v>
      </c>
      <c r="Z40" s="103">
        <v>13.0</v>
      </c>
      <c r="AA40" s="103">
        <v>15.0</v>
      </c>
      <c r="AB40" s="103">
        <v>-2.0</v>
      </c>
      <c r="AC40" s="103">
        <v>0.0</v>
      </c>
      <c r="AD40" s="104">
        <v>0.0</v>
      </c>
      <c r="AE40" s="104">
        <v>-2.0</v>
      </c>
      <c r="AF40" s="105">
        <v>13.0</v>
      </c>
    </row>
    <row r="41">
      <c r="A41" s="102"/>
      <c r="C41" s="42"/>
      <c r="D41" s="42"/>
      <c r="E41" s="59">
        <f t="shared" si="25"/>
        <v>1</v>
      </c>
      <c r="F41" s="60">
        <f t="shared" si="26"/>
        <v>1</v>
      </c>
    </row>
    <row r="42">
      <c r="A42" s="102"/>
      <c r="C42" s="42"/>
      <c r="D42" s="42"/>
      <c r="E42" s="59">
        <f t="shared" si="25"/>
        <v>1</v>
      </c>
      <c r="F42" s="60">
        <f t="shared" si="26"/>
        <v>1</v>
      </c>
      <c r="H42" s="45" t="s">
        <v>132</v>
      </c>
      <c r="I42" s="2" t="s">
        <v>111</v>
      </c>
      <c r="U42" s="45" t="s">
        <v>132</v>
      </c>
      <c r="V42" s="2" t="s">
        <v>133</v>
      </c>
    </row>
    <row r="43">
      <c r="A43" s="102"/>
      <c r="C43" s="42"/>
      <c r="D43" s="42"/>
      <c r="E43" s="59">
        <f t="shared" si="25"/>
        <v>1</v>
      </c>
      <c r="F43" s="60">
        <f t="shared" si="26"/>
        <v>1</v>
      </c>
      <c r="H43" s="52" t="s">
        <v>2</v>
      </c>
      <c r="I43" s="53" t="s">
        <v>119</v>
      </c>
      <c r="J43" s="53" t="s">
        <v>120</v>
      </c>
      <c r="K43" s="53" t="s">
        <v>121</v>
      </c>
      <c r="L43" s="53" t="s">
        <v>122</v>
      </c>
      <c r="M43" s="53" t="s">
        <v>123</v>
      </c>
      <c r="N43" s="53" t="s">
        <v>124</v>
      </c>
      <c r="O43" s="54" t="s">
        <v>125</v>
      </c>
      <c r="P43" s="53" t="s">
        <v>126</v>
      </c>
      <c r="Q43" s="53" t="s">
        <v>127</v>
      </c>
      <c r="R43" s="54" t="s">
        <v>128</v>
      </c>
      <c r="S43" s="55" t="s">
        <v>130</v>
      </c>
      <c r="U43" s="52" t="s">
        <v>2</v>
      </c>
      <c r="V43" s="53" t="s">
        <v>119</v>
      </c>
      <c r="W43" s="53" t="s">
        <v>120</v>
      </c>
      <c r="X43" s="53" t="s">
        <v>121</v>
      </c>
      <c r="Y43" s="53" t="s">
        <v>122</v>
      </c>
      <c r="Z43" s="53" t="s">
        <v>123</v>
      </c>
      <c r="AA43" s="53" t="s">
        <v>124</v>
      </c>
      <c r="AB43" s="54" t="s">
        <v>125</v>
      </c>
      <c r="AC43" s="53" t="s">
        <v>126</v>
      </c>
      <c r="AD43" s="53" t="s">
        <v>127</v>
      </c>
      <c r="AE43" s="54" t="s">
        <v>128</v>
      </c>
      <c r="AF43" s="55" t="s">
        <v>130</v>
      </c>
      <c r="AG43" s="39"/>
    </row>
    <row r="44">
      <c r="A44" s="102"/>
      <c r="C44" s="42"/>
      <c r="D44" s="42"/>
      <c r="E44" s="59">
        <f t="shared" si="25"/>
        <v>1</v>
      </c>
      <c r="F44" s="60">
        <f t="shared" si="26"/>
        <v>1</v>
      </c>
      <c r="H44" s="61" t="str">
        <f t="array" ref="H44:H60">INDEX(STATISK_KLASSER,0)</f>
        <v>1AB</v>
      </c>
      <c r="I44" s="57">
        <f t="shared" ref="I44:I60" si="27">COUNTIF($A$56:$B$78,H44)</f>
        <v>0</v>
      </c>
      <c r="J44" s="57">
        <f t="shared" ref="J44:J60" si="28">COUNTIFS($E$56:$F$78, 3, $A$56:$B$78, $H44)</f>
        <v>0</v>
      </c>
      <c r="K44" s="57">
        <f t="shared" ref="K44:K60" si="29">COUNTIFS($E$56:$F$78, 1, $A$56:$B$78, $H44)</f>
        <v>0</v>
      </c>
      <c r="L44" s="57">
        <f t="shared" ref="L44:L60" si="30">COUNTIFS($E$56:$F$78, 0, $A$56:$B$78, $H44)</f>
        <v>0</v>
      </c>
      <c r="M44" s="57">
        <f t="shared" ref="M44:M60" si="31">SUMIFS($C$56:$D$78, $A$56:$B$78, $H44)</f>
        <v>0</v>
      </c>
      <c r="N44" s="57">
        <f t="shared" ref="N44:N60" si="32">SUMIFS($C$56:$C$78,$B$56:$B$78,H44 ) + SUMIFS($D$56:$D$78, $A$56:$A$78, $H44 )</f>
        <v>0</v>
      </c>
      <c r="O44" s="57">
        <f t="shared" ref="O44:O60" si="33">$M44-$N44</f>
        <v>0</v>
      </c>
      <c r="P44" s="57">
        <f t="shared" ref="P44:P60" si="34">($J44*3 + $K44*1)</f>
        <v>0</v>
      </c>
      <c r="Q44" s="94">
        <f t="shared" ref="Q44:Q60" si="35">IFERROR($P44/$I44, 0)</f>
        <v>0</v>
      </c>
      <c r="R44" s="94">
        <f t="shared" ref="R44:R60" si="36">IFERROR($O44/$I44, 0)</f>
        <v>0</v>
      </c>
      <c r="S44" s="95">
        <f t="shared" ref="S44:S60" si="37">IFERROR($M44/$I44, 0)</f>
        <v>0</v>
      </c>
      <c r="U44" s="61" t="str">
        <f t="array" ref="U44:AF60">SORT(H44:S60,10,FALSE,11,FALSE,12,FALSE)</f>
        <v>2F</v>
      </c>
      <c r="V44" s="57">
        <v>1.0</v>
      </c>
      <c r="W44" s="57">
        <v>0.0</v>
      </c>
      <c r="X44" s="57">
        <v>0.0</v>
      </c>
      <c r="Y44" s="57">
        <v>1.0</v>
      </c>
      <c r="Z44" s="57">
        <v>30.0</v>
      </c>
      <c r="AA44" s="57">
        <v>15.0</v>
      </c>
      <c r="AB44" s="57">
        <v>15.0</v>
      </c>
      <c r="AC44" s="57">
        <v>0.0</v>
      </c>
      <c r="AD44" s="94">
        <v>0.0</v>
      </c>
      <c r="AE44" s="94">
        <v>15.0</v>
      </c>
      <c r="AF44" s="95">
        <v>30.0</v>
      </c>
    </row>
    <row r="45">
      <c r="A45" s="102"/>
      <c r="C45" s="42"/>
      <c r="D45" s="42"/>
      <c r="E45" s="59">
        <f t="shared" si="25"/>
        <v>1</v>
      </c>
      <c r="F45" s="60">
        <f t="shared" si="26"/>
        <v>1</v>
      </c>
      <c r="H45" s="61" t="s">
        <v>37</v>
      </c>
      <c r="I45" s="57">
        <f t="shared" si="27"/>
        <v>0</v>
      </c>
      <c r="J45" s="57">
        <f t="shared" si="28"/>
        <v>0</v>
      </c>
      <c r="K45" s="57">
        <f t="shared" si="29"/>
        <v>0</v>
      </c>
      <c r="L45" s="57">
        <f t="shared" si="30"/>
        <v>0</v>
      </c>
      <c r="M45" s="57">
        <f t="shared" si="31"/>
        <v>0</v>
      </c>
      <c r="N45" s="57">
        <f t="shared" si="32"/>
        <v>0</v>
      </c>
      <c r="O45" s="57">
        <f t="shared" si="33"/>
        <v>0</v>
      </c>
      <c r="P45" s="57">
        <f t="shared" si="34"/>
        <v>0</v>
      </c>
      <c r="Q45" s="94">
        <f t="shared" si="35"/>
        <v>0</v>
      </c>
      <c r="R45" s="94">
        <f t="shared" si="36"/>
        <v>0</v>
      </c>
      <c r="S45" s="95">
        <f t="shared" si="37"/>
        <v>0</v>
      </c>
      <c r="U45" s="61" t="s">
        <v>19</v>
      </c>
      <c r="V45" s="57">
        <v>0.0</v>
      </c>
      <c r="W45" s="57">
        <v>0.0</v>
      </c>
      <c r="X45" s="57">
        <v>0.0</v>
      </c>
      <c r="Y45" s="57">
        <v>0.0</v>
      </c>
      <c r="Z45" s="57">
        <v>0.0</v>
      </c>
      <c r="AA45" s="57">
        <v>0.0</v>
      </c>
      <c r="AB45" s="57">
        <v>0.0</v>
      </c>
      <c r="AC45" s="57">
        <v>0.0</v>
      </c>
      <c r="AD45" s="94">
        <v>0.0</v>
      </c>
      <c r="AE45" s="94">
        <v>0.0</v>
      </c>
      <c r="AF45" s="95">
        <v>0.0</v>
      </c>
    </row>
    <row r="46">
      <c r="A46" s="102"/>
      <c r="C46" s="42"/>
      <c r="D46" s="42"/>
      <c r="E46" s="59">
        <f t="shared" si="25"/>
        <v>1</v>
      </c>
      <c r="F46" s="60">
        <f t="shared" si="26"/>
        <v>1</v>
      </c>
      <c r="H46" s="61" t="s">
        <v>42</v>
      </c>
      <c r="I46" s="57">
        <f t="shared" si="27"/>
        <v>0</v>
      </c>
      <c r="J46" s="57">
        <f t="shared" si="28"/>
        <v>0</v>
      </c>
      <c r="K46" s="57">
        <f t="shared" si="29"/>
        <v>0</v>
      </c>
      <c r="L46" s="57">
        <f t="shared" si="30"/>
        <v>0</v>
      </c>
      <c r="M46" s="57">
        <f t="shared" si="31"/>
        <v>0</v>
      </c>
      <c r="N46" s="57">
        <f t="shared" si="32"/>
        <v>0</v>
      </c>
      <c r="O46" s="57">
        <f t="shared" si="33"/>
        <v>0</v>
      </c>
      <c r="P46" s="57">
        <f t="shared" si="34"/>
        <v>0</v>
      </c>
      <c r="Q46" s="94">
        <f t="shared" si="35"/>
        <v>0</v>
      </c>
      <c r="R46" s="94">
        <f t="shared" si="36"/>
        <v>0</v>
      </c>
      <c r="S46" s="95">
        <f t="shared" si="37"/>
        <v>0</v>
      </c>
      <c r="U46" s="61" t="s">
        <v>37</v>
      </c>
      <c r="V46" s="57">
        <v>0.0</v>
      </c>
      <c r="W46" s="57">
        <v>0.0</v>
      </c>
      <c r="X46" s="57">
        <v>0.0</v>
      </c>
      <c r="Y46" s="57">
        <v>0.0</v>
      </c>
      <c r="Z46" s="57">
        <v>0.0</v>
      </c>
      <c r="AA46" s="57">
        <v>0.0</v>
      </c>
      <c r="AB46" s="57">
        <v>0.0</v>
      </c>
      <c r="AC46" s="57">
        <v>0.0</v>
      </c>
      <c r="AD46" s="94">
        <v>0.0</v>
      </c>
      <c r="AE46" s="94">
        <v>0.0</v>
      </c>
      <c r="AF46" s="95">
        <v>0.0</v>
      </c>
    </row>
    <row r="47">
      <c r="A47" s="102"/>
      <c r="C47" s="42"/>
      <c r="D47" s="42"/>
      <c r="E47" s="59">
        <f t="shared" si="25"/>
        <v>1</v>
      </c>
      <c r="F47" s="60">
        <f t="shared" si="26"/>
        <v>1</v>
      </c>
      <c r="H47" s="61" t="s">
        <v>43</v>
      </c>
      <c r="I47" s="57">
        <f t="shared" si="27"/>
        <v>0</v>
      </c>
      <c r="J47" s="57">
        <f t="shared" si="28"/>
        <v>0</v>
      </c>
      <c r="K47" s="57">
        <f t="shared" si="29"/>
        <v>0</v>
      </c>
      <c r="L47" s="57">
        <f t="shared" si="30"/>
        <v>0</v>
      </c>
      <c r="M47" s="57">
        <f t="shared" si="31"/>
        <v>0</v>
      </c>
      <c r="N47" s="57">
        <f t="shared" si="32"/>
        <v>0</v>
      </c>
      <c r="O47" s="57">
        <f t="shared" si="33"/>
        <v>0</v>
      </c>
      <c r="P47" s="57">
        <f t="shared" si="34"/>
        <v>0</v>
      </c>
      <c r="Q47" s="94">
        <f t="shared" si="35"/>
        <v>0</v>
      </c>
      <c r="R47" s="94">
        <f t="shared" si="36"/>
        <v>0</v>
      </c>
      <c r="S47" s="95">
        <f t="shared" si="37"/>
        <v>0</v>
      </c>
      <c r="U47" s="61" t="s">
        <v>42</v>
      </c>
      <c r="V47" s="57">
        <v>0.0</v>
      </c>
      <c r="W47" s="57">
        <v>0.0</v>
      </c>
      <c r="X47" s="57">
        <v>0.0</v>
      </c>
      <c r="Y47" s="57">
        <v>0.0</v>
      </c>
      <c r="Z47" s="57">
        <v>0.0</v>
      </c>
      <c r="AA47" s="57">
        <v>0.0</v>
      </c>
      <c r="AB47" s="57">
        <v>0.0</v>
      </c>
      <c r="AC47" s="57">
        <v>0.0</v>
      </c>
      <c r="AD47" s="94">
        <v>0.0</v>
      </c>
      <c r="AE47" s="94">
        <v>0.0</v>
      </c>
      <c r="AF47" s="95">
        <v>0.0</v>
      </c>
    </row>
    <row r="48">
      <c r="A48" s="102"/>
      <c r="C48" s="42"/>
      <c r="D48" s="42"/>
      <c r="E48" s="59">
        <f t="shared" si="25"/>
        <v>1</v>
      </c>
      <c r="F48" s="60">
        <f t="shared" si="26"/>
        <v>1</v>
      </c>
      <c r="H48" s="61" t="s">
        <v>16</v>
      </c>
      <c r="I48" s="57">
        <f t="shared" si="27"/>
        <v>1</v>
      </c>
      <c r="J48" s="57">
        <f t="shared" si="28"/>
        <v>0</v>
      </c>
      <c r="K48" s="57">
        <f t="shared" si="29"/>
        <v>0</v>
      </c>
      <c r="L48" s="57">
        <f t="shared" si="30"/>
        <v>1</v>
      </c>
      <c r="M48" s="57">
        <f t="shared" si="31"/>
        <v>15</v>
      </c>
      <c r="N48" s="57">
        <f t="shared" si="32"/>
        <v>30</v>
      </c>
      <c r="O48" s="57">
        <f t="shared" si="33"/>
        <v>-15</v>
      </c>
      <c r="P48" s="57">
        <f t="shared" si="34"/>
        <v>0</v>
      </c>
      <c r="Q48" s="94">
        <f t="shared" si="35"/>
        <v>0</v>
      </c>
      <c r="R48" s="94">
        <f t="shared" si="36"/>
        <v>-15</v>
      </c>
      <c r="S48" s="95">
        <f t="shared" si="37"/>
        <v>15</v>
      </c>
      <c r="U48" s="61" t="s">
        <v>43</v>
      </c>
      <c r="V48" s="57">
        <v>0.0</v>
      </c>
      <c r="W48" s="57">
        <v>0.0</v>
      </c>
      <c r="X48" s="57">
        <v>0.0</v>
      </c>
      <c r="Y48" s="57">
        <v>0.0</v>
      </c>
      <c r="Z48" s="57">
        <v>0.0</v>
      </c>
      <c r="AA48" s="57">
        <v>0.0</v>
      </c>
      <c r="AB48" s="57">
        <v>0.0</v>
      </c>
      <c r="AC48" s="57">
        <v>0.0</v>
      </c>
      <c r="AD48" s="94">
        <v>0.0</v>
      </c>
      <c r="AE48" s="94">
        <v>0.0</v>
      </c>
      <c r="AF48" s="95">
        <v>0.0</v>
      </c>
    </row>
    <row r="49">
      <c r="A49" s="102"/>
      <c r="C49" s="42"/>
      <c r="D49" s="42"/>
      <c r="E49" s="59">
        <f t="shared" si="25"/>
        <v>1</v>
      </c>
      <c r="F49" s="60">
        <f t="shared" si="26"/>
        <v>1</v>
      </c>
      <c r="H49" s="61" t="s">
        <v>26</v>
      </c>
      <c r="I49" s="57">
        <f t="shared" si="27"/>
        <v>0</v>
      </c>
      <c r="J49" s="57">
        <f t="shared" si="28"/>
        <v>0</v>
      </c>
      <c r="K49" s="57">
        <f t="shared" si="29"/>
        <v>0</v>
      </c>
      <c r="L49" s="57">
        <f t="shared" si="30"/>
        <v>0</v>
      </c>
      <c r="M49" s="57">
        <f t="shared" si="31"/>
        <v>0</v>
      </c>
      <c r="N49" s="57">
        <f t="shared" si="32"/>
        <v>0</v>
      </c>
      <c r="O49" s="57">
        <f t="shared" si="33"/>
        <v>0</v>
      </c>
      <c r="P49" s="57">
        <f t="shared" si="34"/>
        <v>0</v>
      </c>
      <c r="Q49" s="94">
        <f t="shared" si="35"/>
        <v>0</v>
      </c>
      <c r="R49" s="94">
        <f t="shared" si="36"/>
        <v>0</v>
      </c>
      <c r="S49" s="95">
        <f t="shared" si="37"/>
        <v>0</v>
      </c>
      <c r="U49" s="61" t="s">
        <v>26</v>
      </c>
      <c r="V49" s="57">
        <v>0.0</v>
      </c>
      <c r="W49" s="57">
        <v>0.0</v>
      </c>
      <c r="X49" s="57">
        <v>0.0</v>
      </c>
      <c r="Y49" s="57">
        <v>0.0</v>
      </c>
      <c r="Z49" s="57">
        <v>0.0</v>
      </c>
      <c r="AA49" s="57">
        <v>0.0</v>
      </c>
      <c r="AB49" s="57">
        <v>0.0</v>
      </c>
      <c r="AC49" s="57">
        <v>0.0</v>
      </c>
      <c r="AD49" s="94">
        <v>0.0</v>
      </c>
      <c r="AE49" s="94">
        <v>0.0</v>
      </c>
      <c r="AF49" s="95">
        <v>0.0</v>
      </c>
    </row>
    <row r="50">
      <c r="A50" s="102"/>
      <c r="C50" s="42"/>
      <c r="D50" s="42"/>
      <c r="E50" s="59">
        <f t="shared" si="25"/>
        <v>1</v>
      </c>
      <c r="F50" s="60">
        <f t="shared" si="26"/>
        <v>1</v>
      </c>
      <c r="H50" s="61" t="s">
        <v>38</v>
      </c>
      <c r="I50" s="57">
        <f t="shared" si="27"/>
        <v>0</v>
      </c>
      <c r="J50" s="57">
        <f t="shared" si="28"/>
        <v>0</v>
      </c>
      <c r="K50" s="57">
        <f t="shared" si="29"/>
        <v>0</v>
      </c>
      <c r="L50" s="57">
        <f t="shared" si="30"/>
        <v>0</v>
      </c>
      <c r="M50" s="57">
        <f t="shared" si="31"/>
        <v>0</v>
      </c>
      <c r="N50" s="57">
        <f t="shared" si="32"/>
        <v>0</v>
      </c>
      <c r="O50" s="57">
        <f t="shared" si="33"/>
        <v>0</v>
      </c>
      <c r="P50" s="57">
        <f t="shared" si="34"/>
        <v>0</v>
      </c>
      <c r="Q50" s="94">
        <f t="shared" si="35"/>
        <v>0</v>
      </c>
      <c r="R50" s="94">
        <f t="shared" si="36"/>
        <v>0</v>
      </c>
      <c r="S50" s="95">
        <f t="shared" si="37"/>
        <v>0</v>
      </c>
      <c r="U50" s="61" t="s">
        <v>38</v>
      </c>
      <c r="V50" s="57">
        <v>0.0</v>
      </c>
      <c r="W50" s="57">
        <v>0.0</v>
      </c>
      <c r="X50" s="57">
        <v>0.0</v>
      </c>
      <c r="Y50" s="57">
        <v>0.0</v>
      </c>
      <c r="Z50" s="57">
        <v>0.0</v>
      </c>
      <c r="AA50" s="57">
        <v>0.0</v>
      </c>
      <c r="AB50" s="57">
        <v>0.0</v>
      </c>
      <c r="AC50" s="57">
        <v>0.0</v>
      </c>
      <c r="AD50" s="94">
        <v>0.0</v>
      </c>
      <c r="AE50" s="94">
        <v>0.0</v>
      </c>
      <c r="AF50" s="95">
        <v>0.0</v>
      </c>
    </row>
    <row r="51">
      <c r="A51" s="102"/>
      <c r="C51" s="42"/>
      <c r="D51" s="42"/>
      <c r="E51" s="59">
        <f t="shared" si="25"/>
        <v>1</v>
      </c>
      <c r="F51" s="60">
        <f t="shared" si="26"/>
        <v>1</v>
      </c>
      <c r="H51" s="61" t="s">
        <v>39</v>
      </c>
      <c r="I51" s="57">
        <f t="shared" si="27"/>
        <v>0</v>
      </c>
      <c r="J51" s="57">
        <f t="shared" si="28"/>
        <v>0</v>
      </c>
      <c r="K51" s="57">
        <f t="shared" si="29"/>
        <v>0</v>
      </c>
      <c r="L51" s="57">
        <f t="shared" si="30"/>
        <v>0</v>
      </c>
      <c r="M51" s="57">
        <f t="shared" si="31"/>
        <v>0</v>
      </c>
      <c r="N51" s="57">
        <f t="shared" si="32"/>
        <v>0</v>
      </c>
      <c r="O51" s="57">
        <f t="shared" si="33"/>
        <v>0</v>
      </c>
      <c r="P51" s="57">
        <f t="shared" si="34"/>
        <v>0</v>
      </c>
      <c r="Q51" s="94">
        <f t="shared" si="35"/>
        <v>0</v>
      </c>
      <c r="R51" s="94">
        <f t="shared" si="36"/>
        <v>0</v>
      </c>
      <c r="S51" s="95">
        <f t="shared" si="37"/>
        <v>0</v>
      </c>
      <c r="U51" s="61" t="s">
        <v>39</v>
      </c>
      <c r="V51" s="57">
        <v>0.0</v>
      </c>
      <c r="W51" s="57">
        <v>0.0</v>
      </c>
      <c r="X51" s="57">
        <v>0.0</v>
      </c>
      <c r="Y51" s="57">
        <v>0.0</v>
      </c>
      <c r="Z51" s="57">
        <v>0.0</v>
      </c>
      <c r="AA51" s="57">
        <v>0.0</v>
      </c>
      <c r="AB51" s="57">
        <v>0.0</v>
      </c>
      <c r="AC51" s="57">
        <v>0.0</v>
      </c>
      <c r="AD51" s="94">
        <v>0.0</v>
      </c>
      <c r="AE51" s="94">
        <v>0.0</v>
      </c>
      <c r="AF51" s="95">
        <v>0.0</v>
      </c>
    </row>
    <row r="52">
      <c r="A52" s="106"/>
      <c r="B52" s="107"/>
      <c r="C52" s="108"/>
      <c r="D52" s="108"/>
      <c r="E52" s="75">
        <f t="shared" si="25"/>
        <v>1</v>
      </c>
      <c r="F52" s="76">
        <f t="shared" si="26"/>
        <v>1</v>
      </c>
      <c r="H52" s="61" t="s">
        <v>40</v>
      </c>
      <c r="I52" s="57">
        <f t="shared" si="27"/>
        <v>0</v>
      </c>
      <c r="J52" s="57">
        <f t="shared" si="28"/>
        <v>0</v>
      </c>
      <c r="K52" s="57">
        <f t="shared" si="29"/>
        <v>0</v>
      </c>
      <c r="L52" s="57">
        <f t="shared" si="30"/>
        <v>0</v>
      </c>
      <c r="M52" s="57">
        <f t="shared" si="31"/>
        <v>0</v>
      </c>
      <c r="N52" s="57">
        <f t="shared" si="32"/>
        <v>0</v>
      </c>
      <c r="O52" s="57">
        <f t="shared" si="33"/>
        <v>0</v>
      </c>
      <c r="P52" s="57">
        <f t="shared" si="34"/>
        <v>0</v>
      </c>
      <c r="Q52" s="94">
        <f t="shared" si="35"/>
        <v>0</v>
      </c>
      <c r="R52" s="94">
        <f t="shared" si="36"/>
        <v>0</v>
      </c>
      <c r="S52" s="95">
        <f t="shared" si="37"/>
        <v>0</v>
      </c>
      <c r="U52" s="61" t="s">
        <v>40</v>
      </c>
      <c r="V52" s="57">
        <v>0.0</v>
      </c>
      <c r="W52" s="57">
        <v>0.0</v>
      </c>
      <c r="X52" s="57">
        <v>0.0</v>
      </c>
      <c r="Y52" s="57">
        <v>0.0</v>
      </c>
      <c r="Z52" s="57">
        <v>0.0</v>
      </c>
      <c r="AA52" s="57">
        <v>0.0</v>
      </c>
      <c r="AB52" s="57">
        <v>0.0</v>
      </c>
      <c r="AC52" s="57">
        <v>0.0</v>
      </c>
      <c r="AD52" s="94">
        <v>0.0</v>
      </c>
      <c r="AE52" s="94">
        <v>0.0</v>
      </c>
      <c r="AF52" s="95">
        <v>0.0</v>
      </c>
    </row>
    <row r="53">
      <c r="A53" s="77"/>
      <c r="B53" s="77"/>
      <c r="C53" s="77"/>
      <c r="D53" s="77"/>
      <c r="E53" s="77"/>
      <c r="F53" s="77"/>
      <c r="H53" s="61" t="s">
        <v>8</v>
      </c>
      <c r="I53" s="57">
        <f t="shared" si="27"/>
        <v>1</v>
      </c>
      <c r="J53" s="57">
        <f t="shared" si="28"/>
        <v>0</v>
      </c>
      <c r="K53" s="57">
        <f t="shared" si="29"/>
        <v>0</v>
      </c>
      <c r="L53" s="57">
        <f t="shared" si="30"/>
        <v>1</v>
      </c>
      <c r="M53" s="57">
        <f t="shared" si="31"/>
        <v>30</v>
      </c>
      <c r="N53" s="57">
        <f t="shared" si="32"/>
        <v>15</v>
      </c>
      <c r="O53" s="57">
        <f t="shared" si="33"/>
        <v>15</v>
      </c>
      <c r="P53" s="57">
        <f t="shared" si="34"/>
        <v>0</v>
      </c>
      <c r="Q53" s="94">
        <f t="shared" si="35"/>
        <v>0</v>
      </c>
      <c r="R53" s="94">
        <f t="shared" si="36"/>
        <v>15</v>
      </c>
      <c r="S53" s="95">
        <f t="shared" si="37"/>
        <v>30</v>
      </c>
      <c r="U53" s="61" t="s">
        <v>41</v>
      </c>
      <c r="V53" s="57">
        <v>0.0</v>
      </c>
      <c r="W53" s="57">
        <v>0.0</v>
      </c>
      <c r="X53" s="57">
        <v>0.0</v>
      </c>
      <c r="Y53" s="57">
        <v>0.0</v>
      </c>
      <c r="Z53" s="57">
        <v>0.0</v>
      </c>
      <c r="AA53" s="57">
        <v>0.0</v>
      </c>
      <c r="AB53" s="57">
        <v>0.0</v>
      </c>
      <c r="AC53" s="57">
        <v>0.0</v>
      </c>
      <c r="AD53" s="94">
        <v>0.0</v>
      </c>
      <c r="AE53" s="94">
        <v>0.0</v>
      </c>
      <c r="AF53" s="95">
        <v>0.0</v>
      </c>
    </row>
    <row r="54">
      <c r="A54" s="78" t="s">
        <v>132</v>
      </c>
      <c r="B54" s="48"/>
      <c r="C54" s="48"/>
      <c r="D54" s="48"/>
      <c r="E54" s="48"/>
      <c r="F54" s="48"/>
      <c r="H54" s="61" t="s">
        <v>41</v>
      </c>
      <c r="I54" s="57">
        <f t="shared" si="27"/>
        <v>0</v>
      </c>
      <c r="J54" s="57">
        <f t="shared" si="28"/>
        <v>0</v>
      </c>
      <c r="K54" s="57">
        <f t="shared" si="29"/>
        <v>0</v>
      </c>
      <c r="L54" s="57">
        <f t="shared" si="30"/>
        <v>0</v>
      </c>
      <c r="M54" s="57">
        <f t="shared" si="31"/>
        <v>0</v>
      </c>
      <c r="N54" s="57">
        <f t="shared" si="32"/>
        <v>0</v>
      </c>
      <c r="O54" s="57">
        <f t="shared" si="33"/>
        <v>0</v>
      </c>
      <c r="P54" s="57">
        <f t="shared" si="34"/>
        <v>0</v>
      </c>
      <c r="Q54" s="94">
        <f t="shared" si="35"/>
        <v>0</v>
      </c>
      <c r="R54" s="94">
        <f t="shared" si="36"/>
        <v>0</v>
      </c>
      <c r="S54" s="95">
        <f t="shared" si="37"/>
        <v>0</v>
      </c>
      <c r="U54" s="61" t="s">
        <v>50</v>
      </c>
      <c r="V54" s="57">
        <v>0.0</v>
      </c>
      <c r="W54" s="57">
        <v>0.0</v>
      </c>
      <c r="X54" s="57">
        <v>0.0</v>
      </c>
      <c r="Y54" s="57">
        <v>0.0</v>
      </c>
      <c r="Z54" s="57">
        <v>0.0</v>
      </c>
      <c r="AA54" s="57">
        <v>0.0</v>
      </c>
      <c r="AB54" s="57">
        <v>0.0</v>
      </c>
      <c r="AC54" s="57">
        <v>0.0</v>
      </c>
      <c r="AD54" s="94">
        <v>0.0</v>
      </c>
      <c r="AE54" s="94">
        <v>0.0</v>
      </c>
      <c r="AF54" s="95">
        <v>0.0</v>
      </c>
    </row>
    <row r="55">
      <c r="A55" s="109" t="s">
        <v>113</v>
      </c>
      <c r="B55" s="110" t="s">
        <v>114</v>
      </c>
      <c r="C55" s="110" t="s">
        <v>115</v>
      </c>
      <c r="D55" s="110" t="s">
        <v>116</v>
      </c>
      <c r="E55" s="110" t="s">
        <v>117</v>
      </c>
      <c r="F55" s="111" t="s">
        <v>118</v>
      </c>
      <c r="H55" s="61" t="s">
        <v>50</v>
      </c>
      <c r="I55" s="57">
        <f t="shared" si="27"/>
        <v>0</v>
      </c>
      <c r="J55" s="57">
        <f t="shared" si="28"/>
        <v>0</v>
      </c>
      <c r="K55" s="57">
        <f t="shared" si="29"/>
        <v>0</v>
      </c>
      <c r="L55" s="57">
        <f t="shared" si="30"/>
        <v>0</v>
      </c>
      <c r="M55" s="57">
        <f t="shared" si="31"/>
        <v>0</v>
      </c>
      <c r="N55" s="57">
        <f t="shared" si="32"/>
        <v>0</v>
      </c>
      <c r="O55" s="57">
        <f t="shared" si="33"/>
        <v>0</v>
      </c>
      <c r="P55" s="57">
        <f t="shared" si="34"/>
        <v>0</v>
      </c>
      <c r="Q55" s="94">
        <f t="shared" si="35"/>
        <v>0</v>
      </c>
      <c r="R55" s="94">
        <f t="shared" si="36"/>
        <v>0</v>
      </c>
      <c r="S55" s="95">
        <f t="shared" si="37"/>
        <v>0</v>
      </c>
      <c r="U55" s="61" t="s">
        <v>21</v>
      </c>
      <c r="V55" s="57">
        <v>0.0</v>
      </c>
      <c r="W55" s="57">
        <v>0.0</v>
      </c>
      <c r="X55" s="57">
        <v>0.0</v>
      </c>
      <c r="Y55" s="57">
        <v>0.0</v>
      </c>
      <c r="Z55" s="57">
        <v>0.0</v>
      </c>
      <c r="AA55" s="57">
        <v>0.0</v>
      </c>
      <c r="AB55" s="57">
        <v>0.0</v>
      </c>
      <c r="AC55" s="57">
        <v>0.0</v>
      </c>
      <c r="AD55" s="94">
        <v>0.0</v>
      </c>
      <c r="AE55" s="94">
        <v>0.0</v>
      </c>
      <c r="AF55" s="95">
        <v>0.0</v>
      </c>
    </row>
    <row r="56">
      <c r="A56" s="102" t="str">
        <f>IFERROR(__xludf.DUMMYFUNCTION("FILTER('Resultat formulär'!$E$2:$E1000,'Resultat formulär'!$B$2:$B1000=""Spökboll"")"),"1F")</f>
        <v>1F</v>
      </c>
      <c r="B56" s="1" t="str">
        <f>IFERROR(__xludf.DUMMYFUNCTION("FILTER('Resultat formulär'!$F$2:$F1000,'Resultat formulär'!$B$2:$B1000=""Spökboll"")"),"2F")</f>
        <v>2F</v>
      </c>
      <c r="C56" s="42">
        <f>IFERROR(__xludf.DUMMYFUNCTION("FILTER('Resultat formulär'!$C$2:$C1000,'Resultat formulär'!$B$2:$B1000=""Spökboll"")"),15.0)</f>
        <v>15</v>
      </c>
      <c r="D56" s="42">
        <f>IFERROR(__xludf.DUMMYFUNCTION("FILTER('Resultat formulär'!$D$2:$D1000,'Resultat formulär'!$B$2:$B1000=""Spökboll"")"),30.0)</f>
        <v>30</v>
      </c>
      <c r="E56" s="59">
        <f t="shared" ref="E56:F56" si="38">IF($C56&gt;$D56, 3, IF($C56=$D56, 1, 0))</f>
        <v>0</v>
      </c>
      <c r="F56" s="60">
        <f t="shared" si="38"/>
        <v>0</v>
      </c>
      <c r="H56" s="61" t="s">
        <v>21</v>
      </c>
      <c r="I56" s="57">
        <f t="shared" si="27"/>
        <v>0</v>
      </c>
      <c r="J56" s="57">
        <f t="shared" si="28"/>
        <v>0</v>
      </c>
      <c r="K56" s="57">
        <f t="shared" si="29"/>
        <v>0</v>
      </c>
      <c r="L56" s="57">
        <f t="shared" si="30"/>
        <v>0</v>
      </c>
      <c r="M56" s="57">
        <f t="shared" si="31"/>
        <v>0</v>
      </c>
      <c r="N56" s="57">
        <f t="shared" si="32"/>
        <v>0</v>
      </c>
      <c r="O56" s="57">
        <f t="shared" si="33"/>
        <v>0</v>
      </c>
      <c r="P56" s="57">
        <f t="shared" si="34"/>
        <v>0</v>
      </c>
      <c r="Q56" s="94">
        <f t="shared" si="35"/>
        <v>0</v>
      </c>
      <c r="R56" s="94">
        <f t="shared" si="36"/>
        <v>0</v>
      </c>
      <c r="S56" s="95">
        <f t="shared" si="37"/>
        <v>0</v>
      </c>
      <c r="U56" s="61" t="s">
        <v>51</v>
      </c>
      <c r="V56" s="57">
        <v>0.0</v>
      </c>
      <c r="W56" s="57">
        <v>0.0</v>
      </c>
      <c r="X56" s="57">
        <v>0.0</v>
      </c>
      <c r="Y56" s="57">
        <v>0.0</v>
      </c>
      <c r="Z56" s="57">
        <v>0.0</v>
      </c>
      <c r="AA56" s="57">
        <v>0.0</v>
      </c>
      <c r="AB56" s="57">
        <v>0.0</v>
      </c>
      <c r="AC56" s="57">
        <v>0.0</v>
      </c>
      <c r="AD56" s="94">
        <v>0.0</v>
      </c>
      <c r="AE56" s="94">
        <v>0.0</v>
      </c>
      <c r="AF56" s="95">
        <v>0.0</v>
      </c>
    </row>
    <row r="57">
      <c r="A57" s="102"/>
      <c r="C57" s="42"/>
      <c r="D57" s="42"/>
      <c r="E57" s="59">
        <f t="shared" ref="E57:F57" si="39">IF($C57&gt;$D57, 3, IF($C57=$D57, 1, 0))</f>
        <v>1</v>
      </c>
      <c r="F57" s="60">
        <f t="shared" si="39"/>
        <v>1</v>
      </c>
      <c r="H57" s="61" t="s">
        <v>51</v>
      </c>
      <c r="I57" s="57">
        <f t="shared" si="27"/>
        <v>0</v>
      </c>
      <c r="J57" s="57">
        <f t="shared" si="28"/>
        <v>0</v>
      </c>
      <c r="K57" s="57">
        <f t="shared" si="29"/>
        <v>0</v>
      </c>
      <c r="L57" s="57">
        <f t="shared" si="30"/>
        <v>0</v>
      </c>
      <c r="M57" s="57">
        <f t="shared" si="31"/>
        <v>0</v>
      </c>
      <c r="N57" s="57">
        <f t="shared" si="32"/>
        <v>0</v>
      </c>
      <c r="O57" s="57">
        <f t="shared" si="33"/>
        <v>0</v>
      </c>
      <c r="P57" s="57">
        <f t="shared" si="34"/>
        <v>0</v>
      </c>
      <c r="Q57" s="94">
        <f t="shared" si="35"/>
        <v>0</v>
      </c>
      <c r="R57" s="94">
        <f t="shared" si="36"/>
        <v>0</v>
      </c>
      <c r="S57" s="95">
        <f t="shared" si="37"/>
        <v>0</v>
      </c>
      <c r="U57" s="61" t="s">
        <v>52</v>
      </c>
      <c r="V57" s="57">
        <v>0.0</v>
      </c>
      <c r="W57" s="57">
        <v>0.0</v>
      </c>
      <c r="X57" s="57">
        <v>0.0</v>
      </c>
      <c r="Y57" s="57">
        <v>0.0</v>
      </c>
      <c r="Z57" s="57">
        <v>0.0</v>
      </c>
      <c r="AA57" s="57">
        <v>0.0</v>
      </c>
      <c r="AB57" s="57">
        <v>0.0</v>
      </c>
      <c r="AC57" s="57">
        <v>0.0</v>
      </c>
      <c r="AD57" s="94">
        <v>0.0</v>
      </c>
      <c r="AE57" s="94">
        <v>0.0</v>
      </c>
      <c r="AF57" s="95">
        <v>0.0</v>
      </c>
    </row>
    <row r="58">
      <c r="A58" s="102"/>
      <c r="C58" s="42"/>
      <c r="D58" s="42"/>
      <c r="E58" s="59">
        <f t="shared" ref="E58:F58" si="40">IF($C58&gt;$D58, 3, IF($C58=$D58, 1, 0))</f>
        <v>1</v>
      </c>
      <c r="F58" s="60">
        <f t="shared" si="40"/>
        <v>1</v>
      </c>
      <c r="H58" s="61" t="s">
        <v>52</v>
      </c>
      <c r="I58" s="57">
        <f t="shared" si="27"/>
        <v>0</v>
      </c>
      <c r="J58" s="57">
        <f t="shared" si="28"/>
        <v>0</v>
      </c>
      <c r="K58" s="57">
        <f t="shared" si="29"/>
        <v>0</v>
      </c>
      <c r="L58" s="57">
        <f t="shared" si="30"/>
        <v>0</v>
      </c>
      <c r="M58" s="57">
        <f t="shared" si="31"/>
        <v>0</v>
      </c>
      <c r="N58" s="57">
        <f t="shared" si="32"/>
        <v>0</v>
      </c>
      <c r="O58" s="57">
        <f t="shared" si="33"/>
        <v>0</v>
      </c>
      <c r="P58" s="57">
        <f t="shared" si="34"/>
        <v>0</v>
      </c>
      <c r="Q58" s="94">
        <f t="shared" si="35"/>
        <v>0</v>
      </c>
      <c r="R58" s="94">
        <f t="shared" si="36"/>
        <v>0</v>
      </c>
      <c r="S58" s="95">
        <f t="shared" si="37"/>
        <v>0</v>
      </c>
      <c r="U58" s="61" t="s">
        <v>23</v>
      </c>
      <c r="V58" s="57">
        <v>0.0</v>
      </c>
      <c r="W58" s="57">
        <v>0.0</v>
      </c>
      <c r="X58" s="57">
        <v>0.0</v>
      </c>
      <c r="Y58" s="57">
        <v>0.0</v>
      </c>
      <c r="Z58" s="57">
        <v>0.0</v>
      </c>
      <c r="AA58" s="57">
        <v>0.0</v>
      </c>
      <c r="AB58" s="57">
        <v>0.0</v>
      </c>
      <c r="AC58" s="57">
        <v>0.0</v>
      </c>
      <c r="AD58" s="94">
        <v>0.0</v>
      </c>
      <c r="AE58" s="94">
        <v>0.0</v>
      </c>
      <c r="AF58" s="95">
        <v>0.0</v>
      </c>
    </row>
    <row r="59">
      <c r="A59" s="102"/>
      <c r="C59" s="42"/>
      <c r="D59" s="42"/>
      <c r="E59" s="59">
        <f t="shared" ref="E59:F59" si="41">IF($C59&gt;$D59, 3, IF($C59=$D59, 1, 0))</f>
        <v>1</v>
      </c>
      <c r="F59" s="60">
        <f t="shared" si="41"/>
        <v>1</v>
      </c>
      <c r="H59" s="61" t="s">
        <v>23</v>
      </c>
      <c r="I59" s="57">
        <f t="shared" si="27"/>
        <v>0</v>
      </c>
      <c r="J59" s="57">
        <f t="shared" si="28"/>
        <v>0</v>
      </c>
      <c r="K59" s="57">
        <f t="shared" si="29"/>
        <v>0</v>
      </c>
      <c r="L59" s="57">
        <f t="shared" si="30"/>
        <v>0</v>
      </c>
      <c r="M59" s="57">
        <f t="shared" si="31"/>
        <v>0</v>
      </c>
      <c r="N59" s="57">
        <f t="shared" si="32"/>
        <v>0</v>
      </c>
      <c r="O59" s="57">
        <f t="shared" si="33"/>
        <v>0</v>
      </c>
      <c r="P59" s="57">
        <f t="shared" si="34"/>
        <v>0</v>
      </c>
      <c r="Q59" s="94">
        <f t="shared" si="35"/>
        <v>0</v>
      </c>
      <c r="R59" s="94">
        <f t="shared" si="36"/>
        <v>0</v>
      </c>
      <c r="S59" s="95">
        <f t="shared" si="37"/>
        <v>0</v>
      </c>
      <c r="U59" s="61" t="s">
        <v>30</v>
      </c>
      <c r="V59" s="57">
        <v>0.0</v>
      </c>
      <c r="W59" s="57">
        <v>0.0</v>
      </c>
      <c r="X59" s="57">
        <v>0.0</v>
      </c>
      <c r="Y59" s="57">
        <v>0.0</v>
      </c>
      <c r="Z59" s="57">
        <v>0.0</v>
      </c>
      <c r="AA59" s="57">
        <v>0.0</v>
      </c>
      <c r="AB59" s="57">
        <v>0.0</v>
      </c>
      <c r="AC59" s="57">
        <v>0.0</v>
      </c>
      <c r="AD59" s="94">
        <v>0.0</v>
      </c>
      <c r="AE59" s="94">
        <v>0.0</v>
      </c>
      <c r="AF59" s="95">
        <v>0.0</v>
      </c>
    </row>
    <row r="60">
      <c r="A60" s="102"/>
      <c r="C60" s="42"/>
      <c r="D60" s="42"/>
      <c r="E60" s="59">
        <f t="shared" ref="E60:F60" si="42">IF($C60&gt;$D60, 3, IF($C60=$D60, 1, 0))</f>
        <v>1</v>
      </c>
      <c r="F60" s="60">
        <f t="shared" si="42"/>
        <v>1</v>
      </c>
      <c r="H60" s="65" t="s">
        <v>30</v>
      </c>
      <c r="I60" s="73">
        <f t="shared" si="27"/>
        <v>0</v>
      </c>
      <c r="J60" s="73">
        <f t="shared" si="28"/>
        <v>0</v>
      </c>
      <c r="K60" s="73">
        <f t="shared" si="29"/>
        <v>0</v>
      </c>
      <c r="L60" s="73">
        <f t="shared" si="30"/>
        <v>0</v>
      </c>
      <c r="M60" s="73">
        <f t="shared" si="31"/>
        <v>0</v>
      </c>
      <c r="N60" s="73">
        <f t="shared" si="32"/>
        <v>0</v>
      </c>
      <c r="O60" s="73">
        <f t="shared" si="33"/>
        <v>0</v>
      </c>
      <c r="P60" s="73">
        <f t="shared" si="34"/>
        <v>0</v>
      </c>
      <c r="Q60" s="97">
        <f t="shared" si="35"/>
        <v>0</v>
      </c>
      <c r="R60" s="97">
        <f t="shared" si="36"/>
        <v>0</v>
      </c>
      <c r="S60" s="98">
        <f t="shared" si="37"/>
        <v>0</v>
      </c>
      <c r="U60" s="65" t="s">
        <v>16</v>
      </c>
      <c r="V60" s="73">
        <v>1.0</v>
      </c>
      <c r="W60" s="73">
        <v>0.0</v>
      </c>
      <c r="X60" s="73">
        <v>0.0</v>
      </c>
      <c r="Y60" s="73">
        <v>1.0</v>
      </c>
      <c r="Z60" s="73">
        <v>15.0</v>
      </c>
      <c r="AA60" s="73">
        <v>30.0</v>
      </c>
      <c r="AB60" s="73">
        <v>-15.0</v>
      </c>
      <c r="AC60" s="73">
        <v>0.0</v>
      </c>
      <c r="AD60" s="97">
        <v>0.0</v>
      </c>
      <c r="AE60" s="97">
        <v>-15.0</v>
      </c>
      <c r="AF60" s="98">
        <v>15.0</v>
      </c>
    </row>
    <row r="61">
      <c r="A61" s="102"/>
      <c r="C61" s="42"/>
      <c r="D61" s="42"/>
      <c r="E61" s="59">
        <f t="shared" ref="E61:F61" si="43">IF($C61&gt;$D61, 3, IF($C61=$D61, 1, 0))</f>
        <v>1</v>
      </c>
      <c r="F61" s="60">
        <f t="shared" si="43"/>
        <v>1</v>
      </c>
    </row>
    <row r="62">
      <c r="A62" s="102"/>
      <c r="C62" s="42"/>
      <c r="D62" s="42"/>
      <c r="E62" s="59">
        <f t="shared" ref="E62:F62" si="44">IF($C62&gt;$D62, 3, IF($C62=$D62, 1, 0))</f>
        <v>1</v>
      </c>
      <c r="F62" s="60">
        <f t="shared" si="44"/>
        <v>1</v>
      </c>
    </row>
    <row r="63">
      <c r="A63" s="102"/>
      <c r="C63" s="42"/>
      <c r="D63" s="42"/>
      <c r="E63" s="59">
        <f t="shared" ref="E63:F63" si="45">IF($C63&gt;$D63, 3, IF($C63=$D63, 1, 0))</f>
        <v>1</v>
      </c>
      <c r="F63" s="60">
        <f t="shared" si="45"/>
        <v>1</v>
      </c>
    </row>
    <row r="64">
      <c r="A64" s="102"/>
      <c r="C64" s="42"/>
      <c r="D64" s="42"/>
      <c r="E64" s="59">
        <f t="shared" ref="E64:F64" si="46">IF($C64&gt;$D64, 3, IF($C64=$D64, 1, 0))</f>
        <v>1</v>
      </c>
      <c r="F64" s="60">
        <f t="shared" si="46"/>
        <v>1</v>
      </c>
    </row>
    <row r="65">
      <c r="A65" s="102"/>
      <c r="C65" s="42"/>
      <c r="D65" s="42"/>
      <c r="E65" s="59">
        <f t="shared" ref="E65:F65" si="47">IF($C65&gt;$D65, 3, IF($C65=$D65, 1, 0))</f>
        <v>1</v>
      </c>
      <c r="F65" s="60">
        <f t="shared" si="47"/>
        <v>1</v>
      </c>
    </row>
    <row r="66">
      <c r="A66" s="102"/>
      <c r="C66" s="42"/>
      <c r="D66" s="42"/>
      <c r="E66" s="59">
        <f t="shared" ref="E66:F66" si="48">IF($C66&gt;$D66, 3, IF($C66=$D66, 1, 0))</f>
        <v>1</v>
      </c>
      <c r="F66" s="60">
        <f t="shared" si="48"/>
        <v>1</v>
      </c>
    </row>
    <row r="67">
      <c r="A67" s="102"/>
      <c r="C67" s="42"/>
      <c r="D67" s="42"/>
      <c r="E67" s="59">
        <f t="shared" ref="E67:F67" si="49">IF($C67&gt;$D67, 3, IF($C67=$D67, 1, 0))</f>
        <v>1</v>
      </c>
      <c r="F67" s="60">
        <f t="shared" si="49"/>
        <v>1</v>
      </c>
    </row>
    <row r="68">
      <c r="A68" s="102"/>
      <c r="C68" s="42"/>
      <c r="D68" s="42"/>
      <c r="E68" s="59">
        <f t="shared" ref="E68:F68" si="50">IF($C68&gt;$D68, 3, IF($C68=$D68, 1, 0))</f>
        <v>1</v>
      </c>
      <c r="F68" s="60">
        <f t="shared" si="50"/>
        <v>1</v>
      </c>
      <c r="U68" s="112"/>
      <c r="V68" s="112"/>
    </row>
    <row r="69">
      <c r="A69" s="102"/>
      <c r="C69" s="42"/>
      <c r="D69" s="42"/>
      <c r="E69" s="59">
        <f t="shared" ref="E69:F69" si="51">IF($C69&gt;$D69, 3, IF($C69=$D69, 1, 0))</f>
        <v>1</v>
      </c>
      <c r="F69" s="60">
        <f t="shared" si="51"/>
        <v>1</v>
      </c>
      <c r="U69" s="112"/>
      <c r="V69" s="112"/>
    </row>
    <row r="70">
      <c r="A70" s="102"/>
      <c r="C70" s="42"/>
      <c r="D70" s="42"/>
      <c r="E70" s="59">
        <f t="shared" ref="E70:F70" si="52">IF($C70&gt;$D70, 3, IF($C70=$D70, 1, 0))</f>
        <v>1</v>
      </c>
      <c r="F70" s="60">
        <f t="shared" si="52"/>
        <v>1</v>
      </c>
      <c r="U70" s="112"/>
      <c r="V70" s="112"/>
    </row>
    <row r="71">
      <c r="A71" s="102"/>
      <c r="C71" s="42"/>
      <c r="D71" s="42"/>
      <c r="E71" s="59">
        <f t="shared" ref="E71:F71" si="53">IF($C71&gt;$D71, 3, IF($C71=$D71, 1, 0))</f>
        <v>1</v>
      </c>
      <c r="F71" s="60">
        <f t="shared" si="53"/>
        <v>1</v>
      </c>
      <c r="U71" s="112"/>
      <c r="V71" s="112"/>
    </row>
    <row r="72">
      <c r="A72" s="102"/>
      <c r="C72" s="42"/>
      <c r="D72" s="42"/>
      <c r="E72" s="59">
        <f t="shared" ref="E72:F72" si="54">IF($C72&gt;$D72, 3, IF($C72=$D72, 1, 0))</f>
        <v>1</v>
      </c>
      <c r="F72" s="60">
        <f t="shared" si="54"/>
        <v>1</v>
      </c>
      <c r="U72" s="112"/>
      <c r="V72" s="112"/>
    </row>
    <row r="73">
      <c r="A73" s="102"/>
      <c r="C73" s="42"/>
      <c r="D73" s="42"/>
      <c r="E73" s="59">
        <f t="shared" ref="E73:F73" si="55">IF($C73&gt;$D73, 3, IF($C73=$D73, 1, 0))</f>
        <v>1</v>
      </c>
      <c r="F73" s="60">
        <f t="shared" si="55"/>
        <v>1</v>
      </c>
      <c r="U73" s="112"/>
      <c r="V73" s="112"/>
    </row>
    <row r="74">
      <c r="A74" s="102"/>
      <c r="C74" s="42"/>
      <c r="D74" s="42"/>
      <c r="E74" s="59">
        <f t="shared" ref="E74:F74" si="56">IF($C74&gt;$D74, 3, IF($C74=$D74, 1, 0))</f>
        <v>1</v>
      </c>
      <c r="F74" s="60">
        <f t="shared" si="56"/>
        <v>1</v>
      </c>
      <c r="U74" s="112"/>
      <c r="V74" s="112"/>
    </row>
    <row r="75">
      <c r="A75" s="102"/>
      <c r="C75" s="42"/>
      <c r="D75" s="42"/>
      <c r="E75" s="59">
        <f t="shared" ref="E75:F75" si="57">IF($C75&gt;$D75, 3, IF($C75=$D75, 1, 0))</f>
        <v>1</v>
      </c>
      <c r="F75" s="60">
        <f t="shared" si="57"/>
        <v>1</v>
      </c>
      <c r="U75" s="112"/>
      <c r="V75" s="112"/>
    </row>
    <row r="76">
      <c r="A76" s="102"/>
      <c r="C76" s="42"/>
      <c r="D76" s="42"/>
      <c r="E76" s="59">
        <f t="shared" ref="E76:F76" si="58">IF($C76&gt;$D76, 3, IF($C76=$D76, 1, 0))</f>
        <v>1</v>
      </c>
      <c r="F76" s="60">
        <f t="shared" si="58"/>
        <v>1</v>
      </c>
      <c r="U76" s="112"/>
      <c r="V76" s="112"/>
    </row>
    <row r="77">
      <c r="A77" s="102"/>
      <c r="C77" s="42"/>
      <c r="D77" s="42"/>
      <c r="E77" s="59">
        <f t="shared" ref="E77:F77" si="59">IF($C77&gt;$D77, 3, IF($C77=$D77, 1, 0))</f>
        <v>1</v>
      </c>
      <c r="F77" s="60">
        <f t="shared" si="59"/>
        <v>1</v>
      </c>
      <c r="U77" s="112"/>
      <c r="V77" s="112"/>
    </row>
    <row r="78">
      <c r="A78" s="106"/>
      <c r="B78" s="107"/>
      <c r="C78" s="108"/>
      <c r="D78" s="108"/>
      <c r="E78" s="75">
        <f t="shared" ref="E78:F78" si="60">IF($C78&gt;$D78, 3, IF($C78=$D78, 1, 0))</f>
        <v>1</v>
      </c>
      <c r="F78" s="76">
        <f t="shared" si="60"/>
        <v>1</v>
      </c>
      <c r="U78" s="112"/>
      <c r="V78" s="112"/>
    </row>
    <row r="79">
      <c r="U79" s="112"/>
      <c r="V79" s="112"/>
    </row>
    <row r="80">
      <c r="U80" s="112"/>
      <c r="V80" s="112"/>
    </row>
    <row r="81">
      <c r="U81" s="112"/>
      <c r="V81" s="112"/>
    </row>
    <row r="82">
      <c r="U82" s="112"/>
      <c r="V82" s="112"/>
    </row>
    <row r="83">
      <c r="U83" s="112"/>
      <c r="V83" s="112"/>
    </row>
    <row r="84">
      <c r="U84" s="112"/>
      <c r="V84" s="112"/>
    </row>
    <row r="85">
      <c r="U85" s="112"/>
      <c r="V85" s="112"/>
    </row>
    <row r="86">
      <c r="A86" s="2" t="s">
        <v>134</v>
      </c>
      <c r="U86" s="112"/>
      <c r="V86" s="112"/>
    </row>
    <row r="87">
      <c r="U87" s="112"/>
      <c r="V87" s="112"/>
    </row>
    <row r="88">
      <c r="U88" s="112"/>
      <c r="V88" s="112"/>
    </row>
    <row r="89">
      <c r="U89" s="112"/>
      <c r="V89" s="112"/>
    </row>
    <row r="90">
      <c r="U90" s="112"/>
      <c r="V90" s="112"/>
    </row>
    <row r="91">
      <c r="U91" s="112"/>
      <c r="V91" s="112"/>
    </row>
    <row r="92">
      <c r="U92" s="112"/>
      <c r="V92" s="112"/>
    </row>
    <row r="93">
      <c r="U93" s="112"/>
      <c r="V93" s="112"/>
    </row>
    <row r="94">
      <c r="U94" s="112"/>
      <c r="V94" s="112"/>
    </row>
    <row r="95">
      <c r="U95" s="112"/>
      <c r="V95" s="112"/>
    </row>
    <row r="96">
      <c r="U96" s="112"/>
      <c r="V96" s="112"/>
    </row>
    <row r="97">
      <c r="U97" s="112"/>
      <c r="V97" s="112"/>
    </row>
    <row r="98">
      <c r="U98" s="112"/>
      <c r="V98" s="112"/>
    </row>
    <row r="99">
      <c r="U99" s="112"/>
      <c r="V99" s="112"/>
    </row>
    <row r="100">
      <c r="U100" s="112"/>
      <c r="V100" s="112"/>
    </row>
    <row r="101">
      <c r="U101" s="112"/>
      <c r="V101" s="112"/>
    </row>
    <row r="102">
      <c r="U102" s="112"/>
      <c r="V102" s="112"/>
    </row>
    <row r="103">
      <c r="U103" s="112"/>
      <c r="V103" s="112"/>
    </row>
    <row r="104">
      <c r="U104" s="112"/>
      <c r="V104" s="112"/>
    </row>
    <row r="105">
      <c r="V105" s="112"/>
    </row>
    <row r="106">
      <c r="V106" s="112"/>
    </row>
  </sheetData>
  <mergeCells count="5">
    <mergeCell ref="A2:F2"/>
    <mergeCell ref="V2:W2"/>
    <mergeCell ref="V22:W22"/>
    <mergeCell ref="A28:F28"/>
    <mergeCell ref="A54:F54"/>
  </mergeCells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