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chude/Documents/PhD/code/bprl/figs/Tsetlin-CartPole-Gridsearch/Gridsearch results 20220822 _fixed with params_/"/>
    </mc:Choice>
  </mc:AlternateContent>
  <xr:revisionPtr revIDLastSave="0" documentId="13_ncr:1_{DC9F4811-25A2-FF4D-90F3-5309094AE0CD}" xr6:coauthVersionLast="47" xr6:coauthVersionMax="47" xr10:uidLastSave="{00000000-0000-0000-0000-000000000000}"/>
  <bookViews>
    <workbookView xWindow="920" yWindow="760" windowWidth="23260" windowHeight="13180" activeTab="4" xr2:uid="{451C93A5-ADE0-4BE6-9FA1-E679A36E3F0D}"/>
  </bookViews>
  <sheets>
    <sheet name="trials_and_results" sheetId="1" r:id="rId1"/>
    <sheet name="params" sheetId="2" r:id="rId2"/>
    <sheet name="params_relevant" sheetId="5" r:id="rId3"/>
    <sheet name="mult_reg" sheetId="7" r:id="rId4"/>
    <sheet name="pivot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65" i="5"/>
  <c r="B165" i="5"/>
  <c r="C165" i="5"/>
  <c r="D165" i="5"/>
  <c r="E165" i="5"/>
  <c r="F165" i="5"/>
  <c r="G165" i="5"/>
  <c r="A166" i="5"/>
  <c r="B166" i="5"/>
  <c r="C166" i="5"/>
  <c r="D166" i="5"/>
  <c r="E166" i="5"/>
  <c r="F166" i="5"/>
  <c r="G166" i="5"/>
  <c r="A167" i="5"/>
  <c r="B167" i="5"/>
  <c r="C167" i="5"/>
  <c r="D167" i="5"/>
  <c r="E167" i="5"/>
  <c r="F167" i="5"/>
  <c r="G167" i="5"/>
  <c r="A168" i="5"/>
  <c r="B168" i="5"/>
  <c r="C168" i="5"/>
  <c r="D168" i="5"/>
  <c r="E168" i="5"/>
  <c r="F168" i="5"/>
  <c r="G168" i="5"/>
  <c r="A169" i="5"/>
  <c r="B169" i="5"/>
  <c r="C169" i="5"/>
  <c r="D169" i="5"/>
  <c r="E169" i="5"/>
  <c r="F169" i="5"/>
  <c r="G169" i="5"/>
  <c r="A170" i="5"/>
  <c r="B170" i="5"/>
  <c r="C170" i="5"/>
  <c r="D170" i="5"/>
  <c r="E170" i="5"/>
  <c r="F170" i="5"/>
  <c r="G170" i="5"/>
  <c r="A171" i="5"/>
  <c r="B171" i="5"/>
  <c r="C171" i="5"/>
  <c r="D171" i="5"/>
  <c r="E171" i="5"/>
  <c r="F171" i="5"/>
  <c r="G171" i="5"/>
  <c r="A172" i="5"/>
  <c r="B172" i="5"/>
  <c r="C172" i="5"/>
  <c r="D172" i="5"/>
  <c r="E172" i="5"/>
  <c r="F172" i="5"/>
  <c r="G172" i="5"/>
  <c r="A173" i="5"/>
  <c r="B173" i="5"/>
  <c r="C173" i="5"/>
  <c r="D173" i="5"/>
  <c r="E173" i="5"/>
  <c r="F173" i="5"/>
  <c r="G173" i="5"/>
  <c r="A174" i="5"/>
  <c r="B174" i="5"/>
  <c r="C174" i="5"/>
  <c r="D174" i="5"/>
  <c r="E174" i="5"/>
  <c r="F174" i="5"/>
  <c r="G174" i="5"/>
  <c r="A175" i="5"/>
  <c r="B175" i="5"/>
  <c r="C175" i="5"/>
  <c r="D175" i="5"/>
  <c r="E175" i="5"/>
  <c r="F175" i="5"/>
  <c r="G175" i="5"/>
  <c r="A176" i="5"/>
  <c r="B176" i="5"/>
  <c r="C176" i="5"/>
  <c r="D176" i="5"/>
  <c r="E176" i="5"/>
  <c r="F176" i="5"/>
  <c r="G176" i="5"/>
  <c r="A177" i="5"/>
  <c r="B177" i="5"/>
  <c r="C177" i="5"/>
  <c r="D177" i="5"/>
  <c r="E177" i="5"/>
  <c r="F177" i="5"/>
  <c r="G177" i="5"/>
  <c r="A178" i="5"/>
  <c r="B178" i="5"/>
  <c r="C178" i="5"/>
  <c r="D178" i="5"/>
  <c r="E178" i="5"/>
  <c r="F178" i="5"/>
  <c r="G178" i="5"/>
  <c r="A179" i="5"/>
  <c r="B179" i="5"/>
  <c r="C179" i="5"/>
  <c r="D179" i="5"/>
  <c r="E179" i="5"/>
  <c r="F179" i="5"/>
  <c r="G179" i="5"/>
  <c r="A180" i="5"/>
  <c r="B180" i="5"/>
  <c r="C180" i="5"/>
  <c r="D180" i="5"/>
  <c r="E180" i="5"/>
  <c r="F180" i="5"/>
  <c r="G180" i="5"/>
  <c r="A181" i="5"/>
  <c r="B181" i="5"/>
  <c r="C181" i="5"/>
  <c r="D181" i="5"/>
  <c r="E181" i="5"/>
  <c r="F181" i="5"/>
  <c r="G181" i="5"/>
  <c r="A182" i="5"/>
  <c r="B182" i="5"/>
  <c r="C182" i="5"/>
  <c r="D182" i="5"/>
  <c r="E182" i="5"/>
  <c r="F182" i="5"/>
  <c r="G182" i="5"/>
  <c r="A183" i="5"/>
  <c r="B183" i="5"/>
  <c r="C183" i="5"/>
  <c r="D183" i="5"/>
  <c r="E183" i="5"/>
  <c r="F183" i="5"/>
  <c r="G183" i="5"/>
  <c r="A184" i="5"/>
  <c r="B184" i="5"/>
  <c r="C184" i="5"/>
  <c r="D184" i="5"/>
  <c r="E184" i="5"/>
  <c r="F184" i="5"/>
  <c r="G184" i="5"/>
  <c r="A185" i="5"/>
  <c r="B185" i="5"/>
  <c r="C185" i="5"/>
  <c r="D185" i="5"/>
  <c r="E185" i="5"/>
  <c r="F185" i="5"/>
  <c r="G185" i="5"/>
  <c r="A186" i="5"/>
  <c r="B186" i="5"/>
  <c r="C186" i="5"/>
  <c r="D186" i="5"/>
  <c r="E186" i="5"/>
  <c r="F186" i="5"/>
  <c r="G186" i="5"/>
  <c r="A187" i="5"/>
  <c r="B187" i="5"/>
  <c r="C187" i="5"/>
  <c r="D187" i="5"/>
  <c r="E187" i="5"/>
  <c r="F187" i="5"/>
  <c r="G187" i="5"/>
  <c r="A188" i="5"/>
  <c r="B188" i="5"/>
  <c r="C188" i="5"/>
  <c r="D188" i="5"/>
  <c r="E188" i="5"/>
  <c r="F188" i="5"/>
  <c r="G188" i="5"/>
  <c r="A189" i="5"/>
  <c r="B189" i="5"/>
  <c r="C189" i="5"/>
  <c r="D189" i="5"/>
  <c r="E189" i="5"/>
  <c r="F189" i="5"/>
  <c r="G189" i="5"/>
  <c r="A190" i="5"/>
  <c r="B190" i="5"/>
  <c r="C190" i="5"/>
  <c r="D190" i="5"/>
  <c r="E190" i="5"/>
  <c r="F190" i="5"/>
  <c r="G190" i="5"/>
  <c r="A191" i="5"/>
  <c r="B191" i="5"/>
  <c r="C191" i="5"/>
  <c r="D191" i="5"/>
  <c r="E191" i="5"/>
  <c r="F191" i="5"/>
  <c r="G191" i="5"/>
  <c r="A192" i="5"/>
  <c r="B192" i="5"/>
  <c r="C192" i="5"/>
  <c r="D192" i="5"/>
  <c r="E192" i="5"/>
  <c r="F192" i="5"/>
  <c r="G192" i="5"/>
  <c r="A193" i="5"/>
  <c r="B193" i="5"/>
  <c r="C193" i="5"/>
  <c r="D193" i="5"/>
  <c r="E193" i="5"/>
  <c r="F193" i="5"/>
  <c r="G193" i="5"/>
  <c r="A194" i="5"/>
  <c r="B194" i="5"/>
  <c r="C194" i="5"/>
  <c r="D194" i="5"/>
  <c r="E194" i="5"/>
  <c r="F194" i="5"/>
  <c r="G194" i="5"/>
  <c r="A195" i="5"/>
  <c r="B195" i="5"/>
  <c r="C195" i="5"/>
  <c r="D195" i="5"/>
  <c r="E195" i="5"/>
  <c r="F195" i="5"/>
  <c r="G195" i="5"/>
  <c r="A196" i="5"/>
  <c r="B196" i="5"/>
  <c r="C196" i="5"/>
  <c r="D196" i="5"/>
  <c r="E196" i="5"/>
  <c r="F196" i="5"/>
  <c r="G196" i="5"/>
  <c r="A197" i="5"/>
  <c r="B197" i="5"/>
  <c r="C197" i="5"/>
  <c r="D197" i="5"/>
  <c r="E197" i="5"/>
  <c r="F197" i="5"/>
  <c r="G197" i="5"/>
  <c r="A198" i="5"/>
  <c r="B198" i="5"/>
  <c r="C198" i="5"/>
  <c r="D198" i="5"/>
  <c r="E198" i="5"/>
  <c r="F198" i="5"/>
  <c r="G198" i="5"/>
  <c r="A199" i="5"/>
  <c r="B199" i="5"/>
  <c r="C199" i="5"/>
  <c r="D199" i="5"/>
  <c r="E199" i="5"/>
  <c r="F199" i="5"/>
  <c r="G199" i="5"/>
  <c r="A200" i="5"/>
  <c r="B200" i="5"/>
  <c r="C200" i="5"/>
  <c r="D200" i="5"/>
  <c r="E200" i="5"/>
  <c r="F200" i="5"/>
  <c r="G200" i="5"/>
  <c r="A201" i="5"/>
  <c r="B201" i="5"/>
  <c r="C201" i="5"/>
  <c r="D201" i="5"/>
  <c r="E201" i="5"/>
  <c r="F201" i="5"/>
  <c r="G201" i="5"/>
  <c r="A202" i="5"/>
  <c r="B202" i="5"/>
  <c r="C202" i="5"/>
  <c r="D202" i="5"/>
  <c r="E202" i="5"/>
  <c r="F202" i="5"/>
  <c r="G202" i="5"/>
  <c r="A203" i="5"/>
  <c r="B203" i="5"/>
  <c r="C203" i="5"/>
  <c r="D203" i="5"/>
  <c r="E203" i="5"/>
  <c r="F203" i="5"/>
  <c r="G203" i="5"/>
  <c r="A204" i="5"/>
  <c r="B204" i="5"/>
  <c r="C204" i="5"/>
  <c r="D204" i="5"/>
  <c r="E204" i="5"/>
  <c r="F204" i="5"/>
  <c r="G204" i="5"/>
  <c r="A205" i="5"/>
  <c r="B205" i="5"/>
  <c r="C205" i="5"/>
  <c r="D205" i="5"/>
  <c r="E205" i="5"/>
  <c r="F205" i="5"/>
  <c r="G205" i="5"/>
  <c r="A206" i="5"/>
  <c r="B206" i="5"/>
  <c r="C206" i="5"/>
  <c r="D206" i="5"/>
  <c r="E206" i="5"/>
  <c r="F206" i="5"/>
  <c r="G206" i="5"/>
  <c r="A207" i="5"/>
  <c r="B207" i="5"/>
  <c r="C207" i="5"/>
  <c r="D207" i="5"/>
  <c r="E207" i="5"/>
  <c r="F207" i="5"/>
  <c r="G207" i="5"/>
  <c r="A208" i="5"/>
  <c r="B208" i="5"/>
  <c r="C208" i="5"/>
  <c r="D208" i="5"/>
  <c r="E208" i="5"/>
  <c r="F208" i="5"/>
  <c r="G208" i="5"/>
  <c r="A209" i="5"/>
  <c r="B209" i="5"/>
  <c r="C209" i="5"/>
  <c r="D209" i="5"/>
  <c r="E209" i="5"/>
  <c r="F209" i="5"/>
  <c r="G209" i="5"/>
  <c r="A210" i="5"/>
  <c r="B210" i="5"/>
  <c r="C210" i="5"/>
  <c r="D210" i="5"/>
  <c r="E210" i="5"/>
  <c r="F210" i="5"/>
  <c r="G210" i="5"/>
  <c r="A211" i="5"/>
  <c r="B211" i="5"/>
  <c r="C211" i="5"/>
  <c r="D211" i="5"/>
  <c r="E211" i="5"/>
  <c r="F211" i="5"/>
  <c r="G211" i="5"/>
  <c r="A212" i="5"/>
  <c r="B212" i="5"/>
  <c r="C212" i="5"/>
  <c r="D212" i="5"/>
  <c r="E212" i="5"/>
  <c r="F212" i="5"/>
  <c r="G212" i="5"/>
  <c r="A213" i="5"/>
  <c r="B213" i="5"/>
  <c r="C213" i="5"/>
  <c r="D213" i="5"/>
  <c r="E213" i="5"/>
  <c r="F213" i="5"/>
  <c r="G213" i="5"/>
  <c r="A214" i="5"/>
  <c r="B214" i="5"/>
  <c r="C214" i="5"/>
  <c r="D214" i="5"/>
  <c r="E214" i="5"/>
  <c r="F214" i="5"/>
  <c r="G214" i="5"/>
  <c r="A215" i="5"/>
  <c r="B215" i="5"/>
  <c r="C215" i="5"/>
  <c r="D215" i="5"/>
  <c r="E215" i="5"/>
  <c r="F215" i="5"/>
  <c r="G215" i="5"/>
  <c r="A216" i="5"/>
  <c r="B216" i="5"/>
  <c r="C216" i="5"/>
  <c r="D216" i="5"/>
  <c r="E216" i="5"/>
  <c r="F216" i="5"/>
  <c r="G216" i="5"/>
  <c r="A217" i="5"/>
  <c r="B217" i="5"/>
  <c r="C217" i="5"/>
  <c r="D217" i="5"/>
  <c r="E217" i="5"/>
  <c r="F217" i="5"/>
  <c r="G217" i="5"/>
  <c r="A218" i="5"/>
  <c r="B218" i="5"/>
  <c r="C218" i="5"/>
  <c r="D218" i="5"/>
  <c r="E218" i="5"/>
  <c r="F218" i="5"/>
  <c r="G218" i="5"/>
  <c r="A219" i="5"/>
  <c r="B219" i="5"/>
  <c r="C219" i="5"/>
  <c r="D219" i="5"/>
  <c r="E219" i="5"/>
  <c r="F219" i="5"/>
  <c r="G219" i="5"/>
  <c r="A220" i="5"/>
  <c r="B220" i="5"/>
  <c r="C220" i="5"/>
  <c r="D220" i="5"/>
  <c r="E220" i="5"/>
  <c r="F220" i="5"/>
  <c r="G220" i="5"/>
  <c r="A221" i="5"/>
  <c r="B221" i="5"/>
  <c r="C221" i="5"/>
  <c r="D221" i="5"/>
  <c r="E221" i="5"/>
  <c r="F221" i="5"/>
  <c r="G221" i="5"/>
  <c r="A222" i="5"/>
  <c r="B222" i="5"/>
  <c r="C222" i="5"/>
  <c r="D222" i="5"/>
  <c r="E222" i="5"/>
  <c r="F222" i="5"/>
  <c r="G222" i="5"/>
  <c r="A223" i="5"/>
  <c r="B223" i="5"/>
  <c r="C223" i="5"/>
  <c r="D223" i="5"/>
  <c r="E223" i="5"/>
  <c r="F223" i="5"/>
  <c r="G223" i="5"/>
  <c r="A224" i="5"/>
  <c r="B224" i="5"/>
  <c r="C224" i="5"/>
  <c r="D224" i="5"/>
  <c r="E224" i="5"/>
  <c r="F224" i="5"/>
  <c r="G224" i="5"/>
  <c r="A225" i="5"/>
  <c r="B225" i="5"/>
  <c r="C225" i="5"/>
  <c r="D225" i="5"/>
  <c r="E225" i="5"/>
  <c r="F225" i="5"/>
  <c r="G225" i="5"/>
  <c r="A226" i="5"/>
  <c r="B226" i="5"/>
  <c r="C226" i="5"/>
  <c r="D226" i="5"/>
  <c r="E226" i="5"/>
  <c r="F226" i="5"/>
  <c r="G226" i="5"/>
  <c r="A227" i="5"/>
  <c r="B227" i="5"/>
  <c r="C227" i="5"/>
  <c r="D227" i="5"/>
  <c r="E227" i="5"/>
  <c r="F227" i="5"/>
  <c r="G227" i="5"/>
  <c r="A228" i="5"/>
  <c r="B228" i="5"/>
  <c r="C228" i="5"/>
  <c r="D228" i="5"/>
  <c r="E228" i="5"/>
  <c r="F228" i="5"/>
  <c r="G228" i="5"/>
  <c r="A229" i="5"/>
  <c r="B229" i="5"/>
  <c r="C229" i="5"/>
  <c r="D229" i="5"/>
  <c r="E229" i="5"/>
  <c r="F229" i="5"/>
  <c r="G229" i="5"/>
  <c r="A230" i="5"/>
  <c r="B230" i="5"/>
  <c r="C230" i="5"/>
  <c r="D230" i="5"/>
  <c r="E230" i="5"/>
  <c r="F230" i="5"/>
  <c r="G230" i="5"/>
  <c r="A231" i="5"/>
  <c r="B231" i="5"/>
  <c r="C231" i="5"/>
  <c r="D231" i="5"/>
  <c r="E231" i="5"/>
  <c r="F231" i="5"/>
  <c r="G231" i="5"/>
  <c r="A232" i="5"/>
  <c r="B232" i="5"/>
  <c r="C232" i="5"/>
  <c r="D232" i="5"/>
  <c r="E232" i="5"/>
  <c r="F232" i="5"/>
  <c r="G232" i="5"/>
  <c r="A233" i="5"/>
  <c r="B233" i="5"/>
  <c r="C233" i="5"/>
  <c r="D233" i="5"/>
  <c r="E233" i="5"/>
  <c r="F233" i="5"/>
  <c r="G233" i="5"/>
  <c r="A234" i="5"/>
  <c r="B234" i="5"/>
  <c r="C234" i="5"/>
  <c r="D234" i="5"/>
  <c r="E234" i="5"/>
  <c r="F234" i="5"/>
  <c r="G234" i="5"/>
  <c r="A235" i="5"/>
  <c r="B235" i="5"/>
  <c r="C235" i="5"/>
  <c r="D235" i="5"/>
  <c r="E235" i="5"/>
  <c r="F235" i="5"/>
  <c r="G235" i="5"/>
  <c r="A236" i="5"/>
  <c r="B236" i="5"/>
  <c r="C236" i="5"/>
  <c r="D236" i="5"/>
  <c r="E236" i="5"/>
  <c r="F236" i="5"/>
  <c r="G236" i="5"/>
  <c r="A237" i="5"/>
  <c r="B237" i="5"/>
  <c r="C237" i="5"/>
  <c r="D237" i="5"/>
  <c r="E237" i="5"/>
  <c r="F237" i="5"/>
  <c r="G237" i="5"/>
  <c r="A238" i="5"/>
  <c r="B238" i="5"/>
  <c r="C238" i="5"/>
  <c r="D238" i="5"/>
  <c r="E238" i="5"/>
  <c r="F238" i="5"/>
  <c r="G238" i="5"/>
  <c r="A239" i="5"/>
  <c r="B239" i="5"/>
  <c r="C239" i="5"/>
  <c r="D239" i="5"/>
  <c r="E239" i="5"/>
  <c r="F239" i="5"/>
  <c r="G239" i="5"/>
  <c r="A240" i="5"/>
  <c r="B240" i="5"/>
  <c r="C240" i="5"/>
  <c r="D240" i="5"/>
  <c r="E240" i="5"/>
  <c r="F240" i="5"/>
  <c r="G240" i="5"/>
  <c r="A241" i="5"/>
  <c r="B241" i="5"/>
  <c r="C241" i="5"/>
  <c r="D241" i="5"/>
  <c r="E241" i="5"/>
  <c r="F241" i="5"/>
  <c r="G241" i="5"/>
  <c r="A242" i="5"/>
  <c r="B242" i="5"/>
  <c r="C242" i="5"/>
  <c r="D242" i="5"/>
  <c r="E242" i="5"/>
  <c r="F242" i="5"/>
  <c r="G242" i="5"/>
  <c r="A243" i="5"/>
  <c r="B243" i="5"/>
  <c r="C243" i="5"/>
  <c r="D243" i="5"/>
  <c r="E243" i="5"/>
  <c r="F243" i="5"/>
  <c r="G243" i="5"/>
  <c r="A244" i="5"/>
  <c r="B244" i="5"/>
  <c r="C244" i="5"/>
  <c r="D244" i="5"/>
  <c r="E244" i="5"/>
  <c r="F244" i="5"/>
  <c r="G244" i="5"/>
  <c r="A245" i="5"/>
  <c r="B245" i="5"/>
  <c r="C245" i="5"/>
  <c r="D245" i="5"/>
  <c r="E245" i="5"/>
  <c r="F245" i="5"/>
  <c r="G245" i="5"/>
  <c r="A246" i="5"/>
  <c r="B246" i="5"/>
  <c r="C246" i="5"/>
  <c r="D246" i="5"/>
  <c r="E246" i="5"/>
  <c r="F246" i="5"/>
  <c r="G246" i="5"/>
  <c r="A247" i="5"/>
  <c r="B247" i="5"/>
  <c r="C247" i="5"/>
  <c r="D247" i="5"/>
  <c r="E247" i="5"/>
  <c r="F247" i="5"/>
  <c r="G247" i="5"/>
  <c r="A248" i="5"/>
  <c r="B248" i="5"/>
  <c r="C248" i="5"/>
  <c r="D248" i="5"/>
  <c r="E248" i="5"/>
  <c r="F248" i="5"/>
  <c r="G248" i="5"/>
  <c r="A249" i="5"/>
  <c r="B249" i="5"/>
  <c r="C249" i="5"/>
  <c r="D249" i="5"/>
  <c r="E249" i="5"/>
  <c r="F249" i="5"/>
  <c r="G249" i="5"/>
  <c r="A250" i="5"/>
  <c r="B250" i="5"/>
  <c r="C250" i="5"/>
  <c r="D250" i="5"/>
  <c r="E250" i="5"/>
  <c r="F250" i="5"/>
  <c r="G250" i="5"/>
  <c r="A251" i="5"/>
  <c r="B251" i="5"/>
  <c r="C251" i="5"/>
  <c r="D251" i="5"/>
  <c r="E251" i="5"/>
  <c r="F251" i="5"/>
  <c r="G251" i="5"/>
  <c r="A252" i="5"/>
  <c r="B252" i="5"/>
  <c r="C252" i="5"/>
  <c r="D252" i="5"/>
  <c r="E252" i="5"/>
  <c r="F252" i="5"/>
  <c r="G252" i="5"/>
  <c r="A253" i="5"/>
  <c r="B253" i="5"/>
  <c r="C253" i="5"/>
  <c r="D253" i="5"/>
  <c r="E253" i="5"/>
  <c r="F253" i="5"/>
  <c r="G253" i="5"/>
  <c r="A254" i="5"/>
  <c r="B254" i="5"/>
  <c r="C254" i="5"/>
  <c r="D254" i="5"/>
  <c r="E254" i="5"/>
  <c r="F254" i="5"/>
  <c r="G254" i="5"/>
  <c r="A255" i="5"/>
  <c r="B255" i="5"/>
  <c r="C255" i="5"/>
  <c r="D255" i="5"/>
  <c r="E255" i="5"/>
  <c r="F255" i="5"/>
  <c r="G255" i="5"/>
  <c r="A256" i="5"/>
  <c r="B256" i="5"/>
  <c r="C256" i="5"/>
  <c r="D256" i="5"/>
  <c r="E256" i="5"/>
  <c r="F256" i="5"/>
  <c r="G256" i="5"/>
  <c r="A257" i="5"/>
  <c r="B257" i="5"/>
  <c r="C257" i="5"/>
  <c r="D257" i="5"/>
  <c r="E257" i="5"/>
  <c r="F257" i="5"/>
  <c r="G257" i="5"/>
  <c r="A258" i="5"/>
  <c r="B258" i="5"/>
  <c r="C258" i="5"/>
  <c r="D258" i="5"/>
  <c r="E258" i="5"/>
  <c r="F258" i="5"/>
  <c r="G258" i="5"/>
  <c r="A259" i="5"/>
  <c r="B259" i="5"/>
  <c r="C259" i="5"/>
  <c r="D259" i="5"/>
  <c r="E259" i="5"/>
  <c r="F259" i="5"/>
  <c r="G259" i="5"/>
  <c r="A260" i="5"/>
  <c r="B260" i="5"/>
  <c r="C260" i="5"/>
  <c r="D260" i="5"/>
  <c r="E260" i="5"/>
  <c r="F260" i="5"/>
  <c r="G260" i="5"/>
  <c r="A261" i="5"/>
  <c r="B261" i="5"/>
  <c r="C261" i="5"/>
  <c r="D261" i="5"/>
  <c r="E261" i="5"/>
  <c r="F261" i="5"/>
  <c r="G261" i="5"/>
  <c r="A262" i="5"/>
  <c r="B262" i="5"/>
  <c r="C262" i="5"/>
  <c r="D262" i="5"/>
  <c r="E262" i="5"/>
  <c r="F262" i="5"/>
  <c r="G262" i="5"/>
  <c r="A263" i="5"/>
  <c r="B263" i="5"/>
  <c r="C263" i="5"/>
  <c r="D263" i="5"/>
  <c r="E263" i="5"/>
  <c r="F263" i="5"/>
  <c r="G263" i="5"/>
  <c r="A264" i="5"/>
  <c r="B264" i="5"/>
  <c r="C264" i="5"/>
  <c r="D264" i="5"/>
  <c r="E264" i="5"/>
  <c r="F264" i="5"/>
  <c r="G264" i="5"/>
  <c r="A265" i="5"/>
  <c r="B265" i="5"/>
  <c r="C265" i="5"/>
  <c r="D265" i="5"/>
  <c r="E265" i="5"/>
  <c r="F265" i="5"/>
  <c r="G265" i="5"/>
  <c r="A266" i="5"/>
  <c r="B266" i="5"/>
  <c r="C266" i="5"/>
  <c r="D266" i="5"/>
  <c r="E266" i="5"/>
  <c r="F266" i="5"/>
  <c r="G266" i="5"/>
  <c r="A267" i="5"/>
  <c r="B267" i="5"/>
  <c r="C267" i="5"/>
  <c r="D267" i="5"/>
  <c r="E267" i="5"/>
  <c r="F267" i="5"/>
  <c r="G267" i="5"/>
  <c r="A268" i="5"/>
  <c r="B268" i="5"/>
  <c r="C268" i="5"/>
  <c r="D268" i="5"/>
  <c r="E268" i="5"/>
  <c r="F268" i="5"/>
  <c r="G268" i="5"/>
  <c r="A269" i="5"/>
  <c r="B269" i="5"/>
  <c r="C269" i="5"/>
  <c r="D269" i="5"/>
  <c r="E269" i="5"/>
  <c r="F269" i="5"/>
  <c r="G269" i="5"/>
  <c r="A270" i="5"/>
  <c r="B270" i="5"/>
  <c r="C270" i="5"/>
  <c r="D270" i="5"/>
  <c r="E270" i="5"/>
  <c r="F270" i="5"/>
  <c r="G270" i="5"/>
  <c r="A271" i="5"/>
  <c r="B271" i="5"/>
  <c r="C271" i="5"/>
  <c r="D271" i="5"/>
  <c r="E271" i="5"/>
  <c r="F271" i="5"/>
  <c r="G271" i="5"/>
  <c r="A272" i="5"/>
  <c r="B272" i="5"/>
  <c r="C272" i="5"/>
  <c r="D272" i="5"/>
  <c r="E272" i="5"/>
  <c r="F272" i="5"/>
  <c r="G272" i="5"/>
  <c r="A273" i="5"/>
  <c r="B273" i="5"/>
  <c r="C273" i="5"/>
  <c r="D273" i="5"/>
  <c r="E273" i="5"/>
  <c r="F273" i="5"/>
  <c r="G273" i="5"/>
  <c r="A274" i="5"/>
  <c r="B274" i="5"/>
  <c r="C274" i="5"/>
  <c r="D274" i="5"/>
  <c r="E274" i="5"/>
  <c r="F274" i="5"/>
  <c r="G274" i="5"/>
  <c r="A275" i="5"/>
  <c r="B275" i="5"/>
  <c r="C275" i="5"/>
  <c r="D275" i="5"/>
  <c r="E275" i="5"/>
  <c r="F275" i="5"/>
  <c r="G275" i="5"/>
  <c r="A276" i="5"/>
  <c r="B276" i="5"/>
  <c r="C276" i="5"/>
  <c r="D276" i="5"/>
  <c r="E276" i="5"/>
  <c r="F276" i="5"/>
  <c r="G276" i="5"/>
  <c r="A277" i="5"/>
  <c r="B277" i="5"/>
  <c r="C277" i="5"/>
  <c r="D277" i="5"/>
  <c r="E277" i="5"/>
  <c r="F277" i="5"/>
  <c r="G277" i="5"/>
  <c r="A278" i="5"/>
  <c r="B278" i="5"/>
  <c r="C278" i="5"/>
  <c r="D278" i="5"/>
  <c r="E278" i="5"/>
  <c r="F278" i="5"/>
  <c r="G278" i="5"/>
  <c r="A279" i="5"/>
  <c r="B279" i="5"/>
  <c r="C279" i="5"/>
  <c r="D279" i="5"/>
  <c r="E279" i="5"/>
  <c r="F279" i="5"/>
  <c r="G279" i="5"/>
  <c r="A280" i="5"/>
  <c r="B280" i="5"/>
  <c r="C280" i="5"/>
  <c r="D280" i="5"/>
  <c r="E280" i="5"/>
  <c r="F280" i="5"/>
  <c r="G280" i="5"/>
  <c r="A281" i="5"/>
  <c r="B281" i="5"/>
  <c r="C281" i="5"/>
  <c r="D281" i="5"/>
  <c r="E281" i="5"/>
  <c r="F281" i="5"/>
  <c r="G281" i="5"/>
  <c r="A282" i="5"/>
  <c r="B282" i="5"/>
  <c r="C282" i="5"/>
  <c r="D282" i="5"/>
  <c r="E282" i="5"/>
  <c r="F282" i="5"/>
  <c r="G282" i="5"/>
  <c r="A283" i="5"/>
  <c r="B283" i="5"/>
  <c r="C283" i="5"/>
  <c r="D283" i="5"/>
  <c r="E283" i="5"/>
  <c r="F283" i="5"/>
  <c r="G283" i="5"/>
  <c r="A284" i="5"/>
  <c r="B284" i="5"/>
  <c r="C284" i="5"/>
  <c r="D284" i="5"/>
  <c r="E284" i="5"/>
  <c r="F284" i="5"/>
  <c r="G284" i="5"/>
  <c r="A285" i="5"/>
  <c r="B285" i="5"/>
  <c r="C285" i="5"/>
  <c r="D285" i="5"/>
  <c r="E285" i="5"/>
  <c r="F285" i="5"/>
  <c r="G285" i="5"/>
  <c r="A286" i="5"/>
  <c r="B286" i="5"/>
  <c r="C286" i="5"/>
  <c r="D286" i="5"/>
  <c r="E286" i="5"/>
  <c r="F286" i="5"/>
  <c r="G286" i="5"/>
  <c r="A287" i="5"/>
  <c r="B287" i="5"/>
  <c r="C287" i="5"/>
  <c r="D287" i="5"/>
  <c r="E287" i="5"/>
  <c r="F287" i="5"/>
  <c r="G287" i="5"/>
  <c r="A288" i="5"/>
  <c r="B288" i="5"/>
  <c r="C288" i="5"/>
  <c r="D288" i="5"/>
  <c r="E288" i="5"/>
  <c r="F288" i="5"/>
  <c r="G288" i="5"/>
  <c r="A289" i="5"/>
  <c r="B289" i="5"/>
  <c r="C289" i="5"/>
  <c r="D289" i="5"/>
  <c r="E289" i="5"/>
  <c r="F289" i="5"/>
  <c r="G289" i="5"/>
  <c r="A290" i="5"/>
  <c r="B290" i="5"/>
  <c r="C290" i="5"/>
  <c r="D290" i="5"/>
  <c r="E290" i="5"/>
  <c r="F290" i="5"/>
  <c r="G290" i="5"/>
  <c r="A291" i="5"/>
  <c r="B291" i="5"/>
  <c r="C291" i="5"/>
  <c r="D291" i="5"/>
  <c r="E291" i="5"/>
  <c r="F291" i="5"/>
  <c r="G291" i="5"/>
  <c r="A292" i="5"/>
  <c r="B292" i="5"/>
  <c r="C292" i="5"/>
  <c r="D292" i="5"/>
  <c r="E292" i="5"/>
  <c r="F292" i="5"/>
  <c r="G292" i="5"/>
  <c r="A293" i="5"/>
  <c r="B293" i="5"/>
  <c r="C293" i="5"/>
  <c r="D293" i="5"/>
  <c r="E293" i="5"/>
  <c r="F293" i="5"/>
  <c r="G293" i="5"/>
  <c r="A294" i="5"/>
  <c r="B294" i="5"/>
  <c r="C294" i="5"/>
  <c r="D294" i="5"/>
  <c r="E294" i="5"/>
  <c r="F294" i="5"/>
  <c r="G294" i="5"/>
  <c r="A295" i="5"/>
  <c r="B295" i="5"/>
  <c r="C295" i="5"/>
  <c r="D295" i="5"/>
  <c r="E295" i="5"/>
  <c r="F295" i="5"/>
  <c r="G295" i="5"/>
  <c r="A296" i="5"/>
  <c r="B296" i="5"/>
  <c r="C296" i="5"/>
  <c r="D296" i="5"/>
  <c r="E296" i="5"/>
  <c r="F296" i="5"/>
  <c r="G296" i="5"/>
  <c r="A297" i="5"/>
  <c r="B297" i="5"/>
  <c r="C297" i="5"/>
  <c r="D297" i="5"/>
  <c r="E297" i="5"/>
  <c r="F297" i="5"/>
  <c r="G297" i="5"/>
  <c r="A298" i="5"/>
  <c r="B298" i="5"/>
  <c r="C298" i="5"/>
  <c r="D298" i="5"/>
  <c r="E298" i="5"/>
  <c r="F298" i="5"/>
  <c r="G298" i="5"/>
  <c r="A299" i="5"/>
  <c r="B299" i="5"/>
  <c r="C299" i="5"/>
  <c r="D299" i="5"/>
  <c r="E299" i="5"/>
  <c r="F299" i="5"/>
  <c r="G299" i="5"/>
  <c r="A300" i="5"/>
  <c r="B300" i="5"/>
  <c r="C300" i="5"/>
  <c r="D300" i="5"/>
  <c r="E300" i="5"/>
  <c r="F300" i="5"/>
  <c r="G300" i="5"/>
  <c r="A301" i="5"/>
  <c r="B301" i="5"/>
  <c r="C301" i="5"/>
  <c r="D301" i="5"/>
  <c r="E301" i="5"/>
  <c r="F301" i="5"/>
  <c r="G301" i="5"/>
  <c r="A302" i="5"/>
  <c r="B302" i="5"/>
  <c r="C302" i="5"/>
  <c r="D302" i="5"/>
  <c r="E302" i="5"/>
  <c r="F302" i="5"/>
  <c r="G302" i="5"/>
  <c r="A303" i="5"/>
  <c r="B303" i="5"/>
  <c r="C303" i="5"/>
  <c r="D303" i="5"/>
  <c r="E303" i="5"/>
  <c r="F303" i="5"/>
  <c r="G303" i="5"/>
  <c r="A304" i="5"/>
  <c r="B304" i="5"/>
  <c r="C304" i="5"/>
  <c r="D304" i="5"/>
  <c r="E304" i="5"/>
  <c r="F304" i="5"/>
  <c r="G304" i="5"/>
  <c r="A305" i="5"/>
  <c r="B305" i="5"/>
  <c r="C305" i="5"/>
  <c r="D305" i="5"/>
  <c r="E305" i="5"/>
  <c r="F305" i="5"/>
  <c r="G305" i="5"/>
  <c r="A306" i="5"/>
  <c r="B306" i="5"/>
  <c r="C306" i="5"/>
  <c r="D306" i="5"/>
  <c r="E306" i="5"/>
  <c r="F306" i="5"/>
  <c r="G306" i="5"/>
  <c r="A307" i="5"/>
  <c r="B307" i="5"/>
  <c r="C307" i="5"/>
  <c r="D307" i="5"/>
  <c r="E307" i="5"/>
  <c r="F307" i="5"/>
  <c r="G307" i="5"/>
  <c r="A308" i="5"/>
  <c r="B308" i="5"/>
  <c r="C308" i="5"/>
  <c r="D308" i="5"/>
  <c r="E308" i="5"/>
  <c r="F308" i="5"/>
  <c r="G308" i="5"/>
  <c r="A309" i="5"/>
  <c r="B309" i="5"/>
  <c r="C309" i="5"/>
  <c r="D309" i="5"/>
  <c r="E309" i="5"/>
  <c r="F309" i="5"/>
  <c r="G309" i="5"/>
  <c r="A310" i="5"/>
  <c r="B310" i="5"/>
  <c r="C310" i="5"/>
  <c r="D310" i="5"/>
  <c r="E310" i="5"/>
  <c r="F310" i="5"/>
  <c r="G310" i="5"/>
  <c r="A311" i="5"/>
  <c r="B311" i="5"/>
  <c r="C311" i="5"/>
  <c r="D311" i="5"/>
  <c r="E311" i="5"/>
  <c r="F311" i="5"/>
  <c r="G311" i="5"/>
  <c r="A312" i="5"/>
  <c r="B312" i="5"/>
  <c r="C312" i="5"/>
  <c r="D312" i="5"/>
  <c r="E312" i="5"/>
  <c r="F312" i="5"/>
  <c r="G312" i="5"/>
  <c r="A313" i="5"/>
  <c r="B313" i="5"/>
  <c r="C313" i="5"/>
  <c r="D313" i="5"/>
  <c r="E313" i="5"/>
  <c r="F313" i="5"/>
  <c r="G313" i="5"/>
  <c r="A314" i="5"/>
  <c r="B314" i="5"/>
  <c r="C314" i="5"/>
  <c r="D314" i="5"/>
  <c r="E314" i="5"/>
  <c r="F314" i="5"/>
  <c r="G314" i="5"/>
  <c r="A315" i="5"/>
  <c r="B315" i="5"/>
  <c r="C315" i="5"/>
  <c r="D315" i="5"/>
  <c r="E315" i="5"/>
  <c r="F315" i="5"/>
  <c r="G315" i="5"/>
  <c r="A316" i="5"/>
  <c r="B316" i="5"/>
  <c r="C316" i="5"/>
  <c r="D316" i="5"/>
  <c r="E316" i="5"/>
  <c r="F316" i="5"/>
  <c r="G316" i="5"/>
  <c r="A317" i="5"/>
  <c r="B317" i="5"/>
  <c r="C317" i="5"/>
  <c r="D317" i="5"/>
  <c r="E317" i="5"/>
  <c r="F317" i="5"/>
  <c r="G317" i="5"/>
  <c r="A318" i="5"/>
  <c r="B318" i="5"/>
  <c r="C318" i="5"/>
  <c r="D318" i="5"/>
  <c r="E318" i="5"/>
  <c r="F318" i="5"/>
  <c r="G318" i="5"/>
  <c r="A319" i="5"/>
  <c r="B319" i="5"/>
  <c r="C319" i="5"/>
  <c r="D319" i="5"/>
  <c r="E319" i="5"/>
  <c r="F319" i="5"/>
  <c r="G319" i="5"/>
  <c r="A320" i="5"/>
  <c r="B320" i="5"/>
  <c r="C320" i="5"/>
  <c r="D320" i="5"/>
  <c r="E320" i="5"/>
  <c r="F320" i="5"/>
  <c r="G320" i="5"/>
  <c r="A321" i="5"/>
  <c r="B321" i="5"/>
  <c r="C321" i="5"/>
  <c r="D321" i="5"/>
  <c r="E321" i="5"/>
  <c r="F321" i="5"/>
  <c r="G321" i="5"/>
  <c r="A322" i="5"/>
  <c r="B322" i="5"/>
  <c r="C322" i="5"/>
  <c r="D322" i="5"/>
  <c r="E322" i="5"/>
  <c r="F322" i="5"/>
  <c r="G322" i="5"/>
  <c r="A323" i="5"/>
  <c r="B323" i="5"/>
  <c r="C323" i="5"/>
  <c r="D323" i="5"/>
  <c r="E323" i="5"/>
  <c r="F323" i="5"/>
  <c r="G323" i="5"/>
  <c r="A324" i="5"/>
  <c r="B324" i="5"/>
  <c r="C324" i="5"/>
  <c r="D324" i="5"/>
  <c r="E324" i="5"/>
  <c r="F324" i="5"/>
  <c r="G324" i="5"/>
  <c r="A325" i="5"/>
  <c r="B325" i="5"/>
  <c r="C325" i="5"/>
  <c r="D325" i="5"/>
  <c r="E325" i="5"/>
  <c r="F325" i="5"/>
  <c r="G325" i="5"/>
  <c r="A326" i="5"/>
  <c r="B326" i="5"/>
  <c r="C326" i="5"/>
  <c r="D326" i="5"/>
  <c r="E326" i="5"/>
  <c r="F326" i="5"/>
  <c r="G326" i="5"/>
  <c r="A327" i="5"/>
  <c r="B327" i="5"/>
  <c r="C327" i="5"/>
  <c r="D327" i="5"/>
  <c r="E327" i="5"/>
  <c r="F327" i="5"/>
  <c r="G327" i="5"/>
  <c r="A328" i="5"/>
  <c r="B328" i="5"/>
  <c r="C328" i="5"/>
  <c r="D328" i="5"/>
  <c r="E328" i="5"/>
  <c r="F328" i="5"/>
  <c r="G328" i="5"/>
  <c r="A329" i="5"/>
  <c r="B329" i="5"/>
  <c r="C329" i="5"/>
  <c r="D329" i="5"/>
  <c r="E329" i="5"/>
  <c r="F329" i="5"/>
  <c r="G329" i="5"/>
  <c r="A330" i="5"/>
  <c r="B330" i="5"/>
  <c r="C330" i="5"/>
  <c r="D330" i="5"/>
  <c r="E330" i="5"/>
  <c r="F330" i="5"/>
  <c r="G330" i="5"/>
  <c r="A331" i="5"/>
  <c r="B331" i="5"/>
  <c r="C331" i="5"/>
  <c r="D331" i="5"/>
  <c r="E331" i="5"/>
  <c r="F331" i="5"/>
  <c r="G331" i="5"/>
  <c r="A332" i="5"/>
  <c r="B332" i="5"/>
  <c r="C332" i="5"/>
  <c r="D332" i="5"/>
  <c r="E332" i="5"/>
  <c r="F332" i="5"/>
  <c r="G332" i="5"/>
  <c r="A333" i="5"/>
  <c r="B333" i="5"/>
  <c r="C333" i="5"/>
  <c r="D333" i="5"/>
  <c r="E333" i="5"/>
  <c r="F333" i="5"/>
  <c r="G333" i="5"/>
  <c r="A334" i="5"/>
  <c r="B334" i="5"/>
  <c r="C334" i="5"/>
  <c r="D334" i="5"/>
  <c r="E334" i="5"/>
  <c r="F334" i="5"/>
  <c r="G334" i="5"/>
  <c r="A335" i="5"/>
  <c r="B335" i="5"/>
  <c r="C335" i="5"/>
  <c r="D335" i="5"/>
  <c r="E335" i="5"/>
  <c r="F335" i="5"/>
  <c r="G335" i="5"/>
  <c r="A336" i="5"/>
  <c r="B336" i="5"/>
  <c r="C336" i="5"/>
  <c r="D336" i="5"/>
  <c r="E336" i="5"/>
  <c r="F336" i="5"/>
  <c r="G336" i="5"/>
  <c r="A337" i="5"/>
  <c r="B337" i="5"/>
  <c r="C337" i="5"/>
  <c r="D337" i="5"/>
  <c r="E337" i="5"/>
  <c r="F337" i="5"/>
  <c r="G337" i="5"/>
  <c r="A338" i="5"/>
  <c r="B338" i="5"/>
  <c r="C338" i="5"/>
  <c r="D338" i="5"/>
  <c r="E338" i="5"/>
  <c r="F338" i="5"/>
  <c r="G338" i="5"/>
  <c r="A339" i="5"/>
  <c r="B339" i="5"/>
  <c r="C339" i="5"/>
  <c r="D339" i="5"/>
  <c r="E339" i="5"/>
  <c r="F339" i="5"/>
  <c r="G339" i="5"/>
  <c r="A340" i="5"/>
  <c r="B340" i="5"/>
  <c r="C340" i="5"/>
  <c r="D340" i="5"/>
  <c r="E340" i="5"/>
  <c r="F340" i="5"/>
  <c r="G340" i="5"/>
  <c r="A341" i="5"/>
  <c r="B341" i="5"/>
  <c r="C341" i="5"/>
  <c r="D341" i="5"/>
  <c r="E341" i="5"/>
  <c r="F341" i="5"/>
  <c r="G341" i="5"/>
  <c r="A342" i="5"/>
  <c r="B342" i="5"/>
  <c r="C342" i="5"/>
  <c r="D342" i="5"/>
  <c r="E342" i="5"/>
  <c r="F342" i="5"/>
  <c r="G342" i="5"/>
  <c r="A343" i="5"/>
  <c r="B343" i="5"/>
  <c r="C343" i="5"/>
  <c r="D343" i="5"/>
  <c r="E343" i="5"/>
  <c r="F343" i="5"/>
  <c r="G343" i="5"/>
  <c r="A344" i="5"/>
  <c r="B344" i="5"/>
  <c r="C344" i="5"/>
  <c r="D344" i="5"/>
  <c r="E344" i="5"/>
  <c r="F344" i="5"/>
  <c r="G344" i="5"/>
  <c r="A345" i="5"/>
  <c r="B345" i="5"/>
  <c r="C345" i="5"/>
  <c r="D345" i="5"/>
  <c r="E345" i="5"/>
  <c r="F345" i="5"/>
  <c r="G345" i="5"/>
  <c r="A346" i="5"/>
  <c r="B346" i="5"/>
  <c r="C346" i="5"/>
  <c r="D346" i="5"/>
  <c r="E346" i="5"/>
  <c r="F346" i="5"/>
  <c r="G346" i="5"/>
  <c r="A347" i="5"/>
  <c r="B347" i="5"/>
  <c r="C347" i="5"/>
  <c r="D347" i="5"/>
  <c r="E347" i="5"/>
  <c r="F347" i="5"/>
  <c r="G347" i="5"/>
  <c r="A348" i="5"/>
  <c r="B348" i="5"/>
  <c r="C348" i="5"/>
  <c r="D348" i="5"/>
  <c r="E348" i="5"/>
  <c r="F348" i="5"/>
  <c r="G348" i="5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B386" i="5"/>
  <c r="C386" i="5"/>
  <c r="D386" i="5"/>
  <c r="E386" i="5"/>
  <c r="F386" i="5"/>
  <c r="G386" i="5"/>
  <c r="A387" i="5"/>
  <c r="B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B391" i="5"/>
  <c r="C391" i="5"/>
  <c r="D391" i="5"/>
  <c r="E391" i="5"/>
  <c r="F391" i="5"/>
  <c r="G391" i="5"/>
  <c r="A392" i="5"/>
  <c r="B392" i="5"/>
  <c r="C392" i="5"/>
  <c r="D392" i="5"/>
  <c r="E392" i="5"/>
  <c r="F392" i="5"/>
  <c r="G392" i="5"/>
  <c r="A393" i="5"/>
  <c r="B393" i="5"/>
  <c r="C393" i="5"/>
  <c r="D393" i="5"/>
  <c r="E393" i="5"/>
  <c r="F393" i="5"/>
  <c r="G393" i="5"/>
  <c r="A394" i="5"/>
  <c r="B394" i="5"/>
  <c r="C394" i="5"/>
  <c r="D394" i="5"/>
  <c r="E394" i="5"/>
  <c r="F394" i="5"/>
  <c r="G394" i="5"/>
  <c r="A395" i="5"/>
  <c r="B395" i="5"/>
  <c r="C395" i="5"/>
  <c r="D395" i="5"/>
  <c r="E395" i="5"/>
  <c r="F395" i="5"/>
  <c r="G395" i="5"/>
  <c r="A396" i="5"/>
  <c r="B396" i="5"/>
  <c r="C396" i="5"/>
  <c r="D396" i="5"/>
  <c r="E396" i="5"/>
  <c r="F396" i="5"/>
  <c r="G396" i="5"/>
  <c r="A397" i="5"/>
  <c r="B397" i="5"/>
  <c r="C397" i="5"/>
  <c r="D397" i="5"/>
  <c r="E397" i="5"/>
  <c r="F397" i="5"/>
  <c r="G397" i="5"/>
  <c r="A398" i="5"/>
  <c r="B398" i="5"/>
  <c r="C398" i="5"/>
  <c r="D398" i="5"/>
  <c r="E398" i="5"/>
  <c r="F398" i="5"/>
  <c r="G398" i="5"/>
  <c r="A399" i="5"/>
  <c r="B399" i="5"/>
  <c r="C399" i="5"/>
  <c r="D399" i="5"/>
  <c r="E399" i="5"/>
  <c r="F399" i="5"/>
  <c r="G399" i="5"/>
  <c r="A400" i="5"/>
  <c r="B400" i="5"/>
  <c r="C400" i="5"/>
  <c r="D400" i="5"/>
  <c r="E400" i="5"/>
  <c r="F400" i="5"/>
  <c r="G400" i="5"/>
  <c r="A401" i="5"/>
  <c r="B401" i="5"/>
  <c r="C401" i="5"/>
  <c r="D401" i="5"/>
  <c r="E401" i="5"/>
  <c r="F401" i="5"/>
  <c r="G401" i="5"/>
  <c r="A402" i="5"/>
  <c r="B402" i="5"/>
  <c r="C402" i="5"/>
  <c r="D402" i="5"/>
  <c r="E402" i="5"/>
  <c r="F402" i="5"/>
  <c r="G402" i="5"/>
  <c r="A403" i="5"/>
  <c r="B403" i="5"/>
  <c r="C403" i="5"/>
  <c r="D403" i="5"/>
  <c r="E403" i="5"/>
  <c r="F403" i="5"/>
  <c r="G403" i="5"/>
  <c r="A404" i="5"/>
  <c r="B404" i="5"/>
  <c r="C404" i="5"/>
  <c r="D404" i="5"/>
  <c r="E404" i="5"/>
  <c r="F404" i="5"/>
  <c r="G404" i="5"/>
  <c r="A405" i="5"/>
  <c r="B405" i="5"/>
  <c r="C405" i="5"/>
  <c r="D405" i="5"/>
  <c r="E405" i="5"/>
  <c r="F405" i="5"/>
  <c r="G405" i="5"/>
  <c r="A406" i="5"/>
  <c r="B406" i="5"/>
  <c r="C406" i="5"/>
  <c r="D406" i="5"/>
  <c r="E406" i="5"/>
  <c r="F406" i="5"/>
  <c r="G406" i="5"/>
  <c r="A407" i="5"/>
  <c r="B407" i="5"/>
  <c r="C407" i="5"/>
  <c r="D407" i="5"/>
  <c r="E407" i="5"/>
  <c r="F407" i="5"/>
  <c r="G407" i="5"/>
  <c r="A408" i="5"/>
  <c r="B408" i="5"/>
  <c r="C408" i="5"/>
  <c r="D408" i="5"/>
  <c r="E408" i="5"/>
  <c r="F408" i="5"/>
  <c r="G408" i="5"/>
  <c r="A409" i="5"/>
  <c r="B409" i="5"/>
  <c r="C409" i="5"/>
  <c r="D409" i="5"/>
  <c r="E409" i="5"/>
  <c r="F409" i="5"/>
  <c r="G409" i="5"/>
  <c r="A410" i="5"/>
  <c r="B410" i="5"/>
  <c r="C410" i="5"/>
  <c r="D410" i="5"/>
  <c r="E410" i="5"/>
  <c r="F410" i="5"/>
  <c r="G410" i="5"/>
  <c r="A411" i="5"/>
  <c r="B411" i="5"/>
  <c r="C411" i="5"/>
  <c r="D411" i="5"/>
  <c r="E411" i="5"/>
  <c r="F411" i="5"/>
  <c r="G411" i="5"/>
  <c r="A412" i="5"/>
  <c r="B412" i="5"/>
  <c r="C412" i="5"/>
  <c r="D412" i="5"/>
  <c r="E412" i="5"/>
  <c r="F412" i="5"/>
  <c r="G412" i="5"/>
  <c r="A413" i="5"/>
  <c r="B413" i="5"/>
  <c r="C413" i="5"/>
  <c r="D413" i="5"/>
  <c r="E413" i="5"/>
  <c r="F413" i="5"/>
  <c r="G413" i="5"/>
  <c r="A414" i="5"/>
  <c r="B414" i="5"/>
  <c r="C414" i="5"/>
  <c r="D414" i="5"/>
  <c r="E414" i="5"/>
  <c r="F414" i="5"/>
  <c r="G414" i="5"/>
  <c r="A415" i="5"/>
  <c r="B415" i="5"/>
  <c r="C415" i="5"/>
  <c r="D415" i="5"/>
  <c r="E415" i="5"/>
  <c r="F415" i="5"/>
  <c r="G415" i="5"/>
  <c r="A416" i="5"/>
  <c r="B416" i="5"/>
  <c r="C416" i="5"/>
  <c r="D416" i="5"/>
  <c r="E416" i="5"/>
  <c r="F416" i="5"/>
  <c r="G416" i="5"/>
  <c r="A417" i="5"/>
  <c r="B417" i="5"/>
  <c r="C417" i="5"/>
  <c r="D417" i="5"/>
  <c r="E417" i="5"/>
  <c r="F417" i="5"/>
  <c r="G417" i="5"/>
  <c r="A418" i="5"/>
  <c r="B418" i="5"/>
  <c r="C418" i="5"/>
  <c r="D418" i="5"/>
  <c r="E418" i="5"/>
  <c r="F418" i="5"/>
  <c r="G418" i="5"/>
  <c r="A419" i="5"/>
  <c r="B419" i="5"/>
  <c r="C419" i="5"/>
  <c r="D419" i="5"/>
  <c r="E419" i="5"/>
  <c r="F419" i="5"/>
  <c r="G419" i="5"/>
  <c r="A420" i="5"/>
  <c r="B420" i="5"/>
  <c r="C420" i="5"/>
  <c r="D420" i="5"/>
  <c r="E420" i="5"/>
  <c r="F420" i="5"/>
  <c r="G420" i="5"/>
  <c r="A421" i="5"/>
  <c r="B421" i="5"/>
  <c r="C421" i="5"/>
  <c r="D421" i="5"/>
  <c r="E421" i="5"/>
  <c r="F421" i="5"/>
  <c r="G421" i="5"/>
  <c r="A422" i="5"/>
  <c r="B422" i="5"/>
  <c r="C422" i="5"/>
  <c r="D422" i="5"/>
  <c r="E422" i="5"/>
  <c r="F422" i="5"/>
  <c r="G422" i="5"/>
  <c r="A423" i="5"/>
  <c r="B423" i="5"/>
  <c r="C423" i="5"/>
  <c r="D423" i="5"/>
  <c r="E423" i="5"/>
  <c r="F423" i="5"/>
  <c r="G423" i="5"/>
  <c r="A424" i="5"/>
  <c r="B424" i="5"/>
  <c r="C424" i="5"/>
  <c r="D424" i="5"/>
  <c r="E424" i="5"/>
  <c r="F424" i="5"/>
  <c r="G424" i="5"/>
  <c r="A425" i="5"/>
  <c r="B425" i="5"/>
  <c r="C425" i="5"/>
  <c r="D425" i="5"/>
  <c r="E425" i="5"/>
  <c r="F425" i="5"/>
  <c r="G425" i="5"/>
  <c r="A426" i="5"/>
  <c r="B426" i="5"/>
  <c r="C426" i="5"/>
  <c r="D426" i="5"/>
  <c r="E426" i="5"/>
  <c r="F426" i="5"/>
  <c r="G426" i="5"/>
  <c r="A427" i="5"/>
  <c r="B427" i="5"/>
  <c r="C427" i="5"/>
  <c r="D427" i="5"/>
  <c r="E427" i="5"/>
  <c r="F427" i="5"/>
  <c r="G427" i="5"/>
  <c r="A428" i="5"/>
  <c r="B428" i="5"/>
  <c r="C428" i="5"/>
  <c r="D428" i="5"/>
  <c r="E428" i="5"/>
  <c r="F428" i="5"/>
  <c r="G428" i="5"/>
  <c r="A429" i="5"/>
  <c r="B429" i="5"/>
  <c r="C429" i="5"/>
  <c r="D429" i="5"/>
  <c r="E429" i="5"/>
  <c r="F429" i="5"/>
  <c r="G429" i="5"/>
  <c r="A430" i="5"/>
  <c r="B430" i="5"/>
  <c r="C430" i="5"/>
  <c r="D430" i="5"/>
  <c r="E430" i="5"/>
  <c r="F430" i="5"/>
  <c r="G430" i="5"/>
  <c r="A431" i="5"/>
  <c r="B431" i="5"/>
  <c r="C431" i="5"/>
  <c r="D431" i="5"/>
  <c r="E431" i="5"/>
  <c r="F431" i="5"/>
  <c r="G431" i="5"/>
  <c r="A432" i="5"/>
  <c r="B432" i="5"/>
  <c r="C432" i="5"/>
  <c r="D432" i="5"/>
  <c r="E432" i="5"/>
  <c r="F432" i="5"/>
  <c r="G432" i="5"/>
  <c r="A433" i="5"/>
  <c r="B433" i="5"/>
  <c r="C433" i="5"/>
  <c r="D433" i="5"/>
  <c r="E433" i="5"/>
  <c r="F433" i="5"/>
  <c r="G433" i="5"/>
  <c r="A434" i="5"/>
  <c r="B434" i="5"/>
  <c r="C434" i="5"/>
  <c r="D434" i="5"/>
  <c r="E434" i="5"/>
  <c r="F434" i="5"/>
  <c r="G434" i="5"/>
  <c r="A435" i="5"/>
  <c r="B435" i="5"/>
  <c r="C435" i="5"/>
  <c r="D435" i="5"/>
  <c r="E435" i="5"/>
  <c r="F435" i="5"/>
  <c r="G435" i="5"/>
  <c r="A436" i="5"/>
  <c r="B436" i="5"/>
  <c r="C436" i="5"/>
  <c r="D436" i="5"/>
  <c r="E436" i="5"/>
  <c r="F436" i="5"/>
  <c r="G436" i="5"/>
  <c r="A437" i="5"/>
  <c r="B437" i="5"/>
  <c r="C437" i="5"/>
  <c r="D437" i="5"/>
  <c r="E437" i="5"/>
  <c r="F437" i="5"/>
  <c r="G437" i="5"/>
  <c r="A438" i="5"/>
  <c r="B438" i="5"/>
  <c r="C438" i="5"/>
  <c r="D438" i="5"/>
  <c r="E438" i="5"/>
  <c r="F438" i="5"/>
  <c r="G438" i="5"/>
  <c r="A439" i="5"/>
  <c r="B439" i="5"/>
  <c r="C439" i="5"/>
  <c r="D439" i="5"/>
  <c r="E439" i="5"/>
  <c r="F439" i="5"/>
  <c r="G439" i="5"/>
  <c r="A440" i="5"/>
  <c r="B440" i="5"/>
  <c r="C440" i="5"/>
  <c r="D440" i="5"/>
  <c r="E440" i="5"/>
  <c r="F440" i="5"/>
  <c r="G440" i="5"/>
  <c r="A441" i="5"/>
  <c r="B441" i="5"/>
  <c r="C441" i="5"/>
  <c r="D441" i="5"/>
  <c r="E441" i="5"/>
  <c r="F441" i="5"/>
  <c r="G441" i="5"/>
  <c r="A442" i="5"/>
  <c r="B442" i="5"/>
  <c r="C442" i="5"/>
  <c r="D442" i="5"/>
  <c r="E442" i="5"/>
  <c r="F442" i="5"/>
  <c r="G442" i="5"/>
  <c r="A443" i="5"/>
  <c r="B443" i="5"/>
  <c r="C443" i="5"/>
  <c r="D443" i="5"/>
  <c r="E443" i="5"/>
  <c r="F443" i="5"/>
  <c r="G443" i="5"/>
  <c r="A444" i="5"/>
  <c r="B444" i="5"/>
  <c r="C444" i="5"/>
  <c r="D444" i="5"/>
  <c r="E444" i="5"/>
  <c r="F444" i="5"/>
  <c r="G444" i="5"/>
  <c r="A445" i="5"/>
  <c r="B445" i="5"/>
  <c r="C445" i="5"/>
  <c r="D445" i="5"/>
  <c r="E445" i="5"/>
  <c r="F445" i="5"/>
  <c r="G445" i="5"/>
  <c r="A446" i="5"/>
  <c r="B446" i="5"/>
  <c r="C446" i="5"/>
  <c r="D446" i="5"/>
  <c r="E446" i="5"/>
  <c r="F446" i="5"/>
  <c r="G446" i="5"/>
  <c r="A447" i="5"/>
  <c r="B447" i="5"/>
  <c r="C447" i="5"/>
  <c r="D447" i="5"/>
  <c r="E447" i="5"/>
  <c r="F447" i="5"/>
  <c r="G447" i="5"/>
  <c r="A448" i="5"/>
  <c r="B448" i="5"/>
  <c r="C448" i="5"/>
  <c r="D448" i="5"/>
  <c r="E448" i="5"/>
  <c r="F448" i="5"/>
  <c r="G448" i="5"/>
  <c r="A449" i="5"/>
  <c r="B449" i="5"/>
  <c r="C449" i="5"/>
  <c r="D449" i="5"/>
  <c r="E449" i="5"/>
  <c r="F449" i="5"/>
  <c r="G449" i="5"/>
  <c r="A450" i="5"/>
  <c r="B450" i="5"/>
  <c r="C450" i="5"/>
  <c r="D450" i="5"/>
  <c r="E450" i="5"/>
  <c r="F450" i="5"/>
  <c r="G450" i="5"/>
  <c r="A451" i="5"/>
  <c r="B451" i="5"/>
  <c r="C451" i="5"/>
  <c r="D451" i="5"/>
  <c r="E451" i="5"/>
  <c r="F451" i="5"/>
  <c r="G451" i="5"/>
  <c r="A452" i="5"/>
  <c r="B452" i="5"/>
  <c r="C452" i="5"/>
  <c r="D452" i="5"/>
  <c r="E452" i="5"/>
  <c r="F452" i="5"/>
  <c r="G452" i="5"/>
  <c r="A453" i="5"/>
  <c r="B453" i="5"/>
  <c r="C453" i="5"/>
  <c r="D453" i="5"/>
  <c r="E453" i="5"/>
  <c r="F453" i="5"/>
  <c r="G453" i="5"/>
  <c r="A454" i="5"/>
  <c r="B454" i="5"/>
  <c r="C454" i="5"/>
  <c r="D454" i="5"/>
  <c r="E454" i="5"/>
  <c r="F454" i="5"/>
  <c r="G454" i="5"/>
  <c r="A455" i="5"/>
  <c r="B455" i="5"/>
  <c r="C455" i="5"/>
  <c r="D455" i="5"/>
  <c r="E455" i="5"/>
  <c r="F455" i="5"/>
  <c r="G455" i="5"/>
  <c r="A456" i="5"/>
  <c r="B456" i="5"/>
  <c r="C456" i="5"/>
  <c r="D456" i="5"/>
  <c r="E456" i="5"/>
  <c r="F456" i="5"/>
  <c r="G456" i="5"/>
  <c r="A457" i="5"/>
  <c r="B457" i="5"/>
  <c r="C457" i="5"/>
  <c r="D457" i="5"/>
  <c r="E457" i="5"/>
  <c r="F457" i="5"/>
  <c r="G457" i="5"/>
  <c r="A458" i="5"/>
  <c r="B458" i="5"/>
  <c r="C458" i="5"/>
  <c r="D458" i="5"/>
  <c r="E458" i="5"/>
  <c r="F458" i="5"/>
  <c r="G458" i="5"/>
  <c r="A459" i="5"/>
  <c r="B459" i="5"/>
  <c r="C459" i="5"/>
  <c r="D459" i="5"/>
  <c r="E459" i="5"/>
  <c r="F459" i="5"/>
  <c r="G459" i="5"/>
  <c r="A460" i="5"/>
  <c r="B460" i="5"/>
  <c r="C460" i="5"/>
  <c r="D460" i="5"/>
  <c r="E460" i="5"/>
  <c r="F460" i="5"/>
  <c r="G460" i="5"/>
  <c r="A461" i="5"/>
  <c r="B461" i="5"/>
  <c r="C461" i="5"/>
  <c r="D461" i="5"/>
  <c r="E461" i="5"/>
  <c r="F461" i="5"/>
  <c r="G461" i="5"/>
  <c r="A462" i="5"/>
  <c r="B462" i="5"/>
  <c r="C462" i="5"/>
  <c r="D462" i="5"/>
  <c r="E462" i="5"/>
  <c r="F462" i="5"/>
  <c r="G462" i="5"/>
  <c r="A463" i="5"/>
  <c r="B463" i="5"/>
  <c r="C463" i="5"/>
  <c r="D463" i="5"/>
  <c r="E463" i="5"/>
  <c r="F463" i="5"/>
  <c r="G463" i="5"/>
  <c r="A464" i="5"/>
  <c r="B464" i="5"/>
  <c r="C464" i="5"/>
  <c r="D464" i="5"/>
  <c r="E464" i="5"/>
  <c r="F464" i="5"/>
  <c r="G464" i="5"/>
  <c r="A465" i="5"/>
  <c r="B465" i="5"/>
  <c r="C465" i="5"/>
  <c r="D465" i="5"/>
  <c r="E465" i="5"/>
  <c r="F465" i="5"/>
  <c r="G465" i="5"/>
  <c r="A466" i="5"/>
  <c r="B466" i="5"/>
  <c r="C466" i="5"/>
  <c r="D466" i="5"/>
  <c r="E466" i="5"/>
  <c r="F466" i="5"/>
  <c r="G466" i="5"/>
  <c r="A467" i="5"/>
  <c r="B467" i="5"/>
  <c r="C467" i="5"/>
  <c r="D467" i="5"/>
  <c r="E467" i="5"/>
  <c r="F467" i="5"/>
  <c r="G467" i="5"/>
  <c r="A468" i="5"/>
  <c r="B468" i="5"/>
  <c r="C468" i="5"/>
  <c r="D468" i="5"/>
  <c r="E468" i="5"/>
  <c r="F468" i="5"/>
  <c r="G468" i="5"/>
  <c r="A469" i="5"/>
  <c r="B469" i="5"/>
  <c r="C469" i="5"/>
  <c r="D469" i="5"/>
  <c r="E469" i="5"/>
  <c r="F469" i="5"/>
  <c r="G469" i="5"/>
  <c r="A470" i="5"/>
  <c r="B470" i="5"/>
  <c r="C470" i="5"/>
  <c r="D470" i="5"/>
  <c r="E470" i="5"/>
  <c r="F470" i="5"/>
  <c r="G470" i="5"/>
  <c r="A471" i="5"/>
  <c r="B471" i="5"/>
  <c r="C471" i="5"/>
  <c r="D471" i="5"/>
  <c r="E471" i="5"/>
  <c r="F471" i="5"/>
  <c r="G471" i="5"/>
  <c r="A472" i="5"/>
  <c r="B472" i="5"/>
  <c r="C472" i="5"/>
  <c r="D472" i="5"/>
  <c r="E472" i="5"/>
  <c r="F472" i="5"/>
  <c r="G472" i="5"/>
  <c r="A473" i="5"/>
  <c r="B473" i="5"/>
  <c r="C473" i="5"/>
  <c r="D473" i="5"/>
  <c r="E473" i="5"/>
  <c r="F473" i="5"/>
  <c r="G473" i="5"/>
  <c r="A474" i="5"/>
  <c r="B474" i="5"/>
  <c r="C474" i="5"/>
  <c r="D474" i="5"/>
  <c r="E474" i="5"/>
  <c r="F474" i="5"/>
  <c r="G474" i="5"/>
  <c r="A475" i="5"/>
  <c r="B475" i="5"/>
  <c r="C475" i="5"/>
  <c r="D475" i="5"/>
  <c r="E475" i="5"/>
  <c r="F475" i="5"/>
  <c r="G475" i="5"/>
  <c r="A476" i="5"/>
  <c r="B476" i="5"/>
  <c r="C476" i="5"/>
  <c r="D476" i="5"/>
  <c r="E476" i="5"/>
  <c r="F476" i="5"/>
  <c r="G476" i="5"/>
  <c r="A477" i="5"/>
  <c r="B477" i="5"/>
  <c r="C477" i="5"/>
  <c r="D477" i="5"/>
  <c r="E477" i="5"/>
  <c r="F477" i="5"/>
  <c r="G477" i="5"/>
  <c r="A478" i="5"/>
  <c r="B478" i="5"/>
  <c r="C478" i="5"/>
  <c r="D478" i="5"/>
  <c r="E478" i="5"/>
  <c r="F478" i="5"/>
  <c r="G478" i="5"/>
  <c r="A479" i="5"/>
  <c r="B479" i="5"/>
  <c r="C479" i="5"/>
  <c r="D479" i="5"/>
  <c r="E479" i="5"/>
  <c r="F479" i="5"/>
  <c r="G479" i="5"/>
  <c r="A480" i="5"/>
  <c r="B480" i="5"/>
  <c r="C480" i="5"/>
  <c r="D480" i="5"/>
  <c r="E480" i="5"/>
  <c r="F480" i="5"/>
  <c r="G480" i="5"/>
  <c r="A481" i="5"/>
  <c r="B481" i="5"/>
  <c r="C481" i="5"/>
  <c r="D481" i="5"/>
  <c r="E481" i="5"/>
  <c r="F481" i="5"/>
  <c r="G481" i="5"/>
  <c r="A482" i="5"/>
  <c r="B482" i="5"/>
  <c r="C482" i="5"/>
  <c r="D482" i="5"/>
  <c r="E482" i="5"/>
  <c r="F482" i="5"/>
  <c r="G482" i="5"/>
  <c r="A483" i="5"/>
  <c r="B483" i="5"/>
  <c r="C483" i="5"/>
  <c r="D483" i="5"/>
  <c r="E483" i="5"/>
  <c r="F483" i="5"/>
  <c r="G483" i="5"/>
  <c r="A484" i="5"/>
  <c r="B484" i="5"/>
  <c r="C484" i="5"/>
  <c r="D484" i="5"/>
  <c r="E484" i="5"/>
  <c r="F484" i="5"/>
  <c r="G484" i="5"/>
  <c r="A485" i="5"/>
  <c r="B485" i="5"/>
  <c r="C485" i="5"/>
  <c r="D485" i="5"/>
  <c r="E485" i="5"/>
  <c r="F485" i="5"/>
  <c r="G485" i="5"/>
  <c r="A486" i="5"/>
  <c r="B486" i="5"/>
  <c r="C486" i="5"/>
  <c r="D486" i="5"/>
  <c r="E486" i="5"/>
  <c r="F486" i="5"/>
  <c r="G486" i="5"/>
  <c r="A487" i="5"/>
  <c r="B487" i="5"/>
  <c r="C487" i="5"/>
  <c r="D487" i="5"/>
  <c r="E487" i="5"/>
  <c r="F487" i="5"/>
  <c r="G487" i="5"/>
  <c r="A488" i="5"/>
  <c r="B488" i="5"/>
  <c r="C488" i="5"/>
  <c r="D488" i="5"/>
  <c r="E488" i="5"/>
  <c r="F488" i="5"/>
  <c r="G488" i="5"/>
  <c r="A489" i="5"/>
  <c r="B489" i="5"/>
  <c r="C489" i="5"/>
  <c r="D489" i="5"/>
  <c r="E489" i="5"/>
  <c r="F489" i="5"/>
  <c r="G489" i="5"/>
  <c r="A490" i="5"/>
  <c r="B490" i="5"/>
  <c r="C490" i="5"/>
  <c r="D490" i="5"/>
  <c r="E490" i="5"/>
  <c r="F490" i="5"/>
  <c r="G490" i="5"/>
  <c r="A491" i="5"/>
  <c r="B491" i="5"/>
  <c r="C491" i="5"/>
  <c r="D491" i="5"/>
  <c r="E491" i="5"/>
  <c r="F491" i="5"/>
  <c r="G491" i="5"/>
  <c r="A492" i="5"/>
  <c r="B492" i="5"/>
  <c r="C492" i="5"/>
  <c r="D492" i="5"/>
  <c r="E492" i="5"/>
  <c r="F492" i="5"/>
  <c r="G492" i="5"/>
  <c r="A493" i="5"/>
  <c r="B493" i="5"/>
  <c r="C493" i="5"/>
  <c r="D493" i="5"/>
  <c r="E493" i="5"/>
  <c r="F493" i="5"/>
  <c r="G493" i="5"/>
  <c r="A494" i="5"/>
  <c r="B494" i="5"/>
  <c r="C494" i="5"/>
  <c r="D494" i="5"/>
  <c r="E494" i="5"/>
  <c r="F494" i="5"/>
  <c r="G494" i="5"/>
  <c r="A495" i="5"/>
  <c r="B495" i="5"/>
  <c r="C495" i="5"/>
  <c r="D495" i="5"/>
  <c r="E495" i="5"/>
  <c r="F495" i="5"/>
  <c r="G495" i="5"/>
  <c r="A496" i="5"/>
  <c r="B496" i="5"/>
  <c r="C496" i="5"/>
  <c r="D496" i="5"/>
  <c r="E496" i="5"/>
  <c r="F496" i="5"/>
  <c r="G496" i="5"/>
  <c r="A497" i="5"/>
  <c r="B497" i="5"/>
  <c r="C497" i="5"/>
  <c r="D497" i="5"/>
  <c r="E497" i="5"/>
  <c r="F497" i="5"/>
  <c r="G497" i="5"/>
  <c r="A498" i="5"/>
  <c r="B498" i="5"/>
  <c r="C498" i="5"/>
  <c r="D498" i="5"/>
  <c r="E498" i="5"/>
  <c r="F498" i="5"/>
  <c r="G498" i="5"/>
  <c r="A499" i="5"/>
  <c r="B499" i="5"/>
  <c r="C499" i="5"/>
  <c r="D499" i="5"/>
  <c r="E499" i="5"/>
  <c r="F499" i="5"/>
  <c r="G499" i="5"/>
  <c r="A500" i="5"/>
  <c r="B500" i="5"/>
  <c r="C500" i="5"/>
  <c r="D500" i="5"/>
  <c r="E500" i="5"/>
  <c r="F500" i="5"/>
  <c r="G500" i="5"/>
  <c r="A501" i="5"/>
  <c r="B501" i="5"/>
  <c r="C501" i="5"/>
  <c r="D501" i="5"/>
  <c r="E501" i="5"/>
  <c r="F501" i="5"/>
  <c r="G501" i="5"/>
  <c r="A502" i="5"/>
  <c r="B502" i="5"/>
  <c r="C502" i="5"/>
  <c r="D502" i="5"/>
  <c r="E502" i="5"/>
  <c r="F502" i="5"/>
  <c r="G502" i="5"/>
  <c r="A503" i="5"/>
  <c r="B503" i="5"/>
  <c r="C503" i="5"/>
  <c r="D503" i="5"/>
  <c r="E503" i="5"/>
  <c r="F503" i="5"/>
  <c r="G503" i="5"/>
  <c r="A504" i="5"/>
  <c r="B504" i="5"/>
  <c r="C504" i="5"/>
  <c r="D504" i="5"/>
  <c r="E504" i="5"/>
  <c r="F504" i="5"/>
  <c r="G504" i="5"/>
  <c r="A505" i="5"/>
  <c r="B505" i="5"/>
  <c r="C505" i="5"/>
  <c r="D505" i="5"/>
  <c r="E505" i="5"/>
  <c r="F505" i="5"/>
  <c r="G505" i="5"/>
  <c r="A506" i="5"/>
  <c r="B506" i="5"/>
  <c r="C506" i="5"/>
  <c r="D506" i="5"/>
  <c r="E506" i="5"/>
  <c r="F506" i="5"/>
  <c r="G506" i="5"/>
  <c r="A507" i="5"/>
  <c r="B507" i="5"/>
  <c r="C507" i="5"/>
  <c r="D507" i="5"/>
  <c r="E507" i="5"/>
  <c r="F507" i="5"/>
  <c r="G507" i="5"/>
  <c r="A508" i="5"/>
  <c r="B508" i="5"/>
  <c r="C508" i="5"/>
  <c r="D508" i="5"/>
  <c r="E508" i="5"/>
  <c r="F508" i="5"/>
  <c r="G508" i="5"/>
  <c r="A509" i="5"/>
  <c r="B509" i="5"/>
  <c r="C509" i="5"/>
  <c r="D509" i="5"/>
  <c r="E509" i="5"/>
  <c r="F509" i="5"/>
  <c r="G509" i="5"/>
  <c r="A510" i="5"/>
  <c r="B510" i="5"/>
  <c r="C510" i="5"/>
  <c r="D510" i="5"/>
  <c r="E510" i="5"/>
  <c r="F510" i="5"/>
  <c r="G510" i="5"/>
  <c r="A511" i="5"/>
  <c r="B511" i="5"/>
  <c r="C511" i="5"/>
  <c r="D511" i="5"/>
  <c r="E511" i="5"/>
  <c r="F511" i="5"/>
  <c r="G511" i="5"/>
  <c r="A512" i="5"/>
  <c r="B512" i="5"/>
  <c r="C512" i="5"/>
  <c r="D512" i="5"/>
  <c r="E512" i="5"/>
  <c r="F512" i="5"/>
  <c r="G512" i="5"/>
  <c r="A513" i="5"/>
  <c r="B513" i="5"/>
  <c r="C513" i="5"/>
  <c r="D513" i="5"/>
  <c r="E513" i="5"/>
  <c r="F513" i="5"/>
  <c r="G513" i="5"/>
  <c r="A514" i="5"/>
  <c r="B514" i="5"/>
  <c r="C514" i="5"/>
  <c r="D514" i="5"/>
  <c r="E514" i="5"/>
  <c r="F514" i="5"/>
  <c r="G514" i="5"/>
  <c r="A515" i="5"/>
  <c r="B515" i="5"/>
  <c r="C515" i="5"/>
  <c r="D515" i="5"/>
  <c r="E515" i="5"/>
  <c r="F515" i="5"/>
  <c r="G515" i="5"/>
  <c r="A516" i="5"/>
  <c r="B516" i="5"/>
  <c r="C516" i="5"/>
  <c r="D516" i="5"/>
  <c r="E516" i="5"/>
  <c r="F516" i="5"/>
  <c r="G516" i="5"/>
  <c r="A517" i="5"/>
  <c r="B517" i="5"/>
  <c r="C517" i="5"/>
  <c r="D517" i="5"/>
  <c r="E517" i="5"/>
  <c r="F517" i="5"/>
  <c r="G517" i="5"/>
  <c r="A518" i="5"/>
  <c r="B518" i="5"/>
  <c r="C518" i="5"/>
  <c r="D518" i="5"/>
  <c r="E518" i="5"/>
  <c r="F518" i="5"/>
  <c r="G518" i="5"/>
  <c r="A519" i="5"/>
  <c r="B519" i="5"/>
  <c r="C519" i="5"/>
  <c r="D519" i="5"/>
  <c r="E519" i="5"/>
  <c r="F519" i="5"/>
  <c r="G519" i="5"/>
  <c r="A520" i="5"/>
  <c r="B520" i="5"/>
  <c r="C520" i="5"/>
  <c r="D520" i="5"/>
  <c r="E520" i="5"/>
  <c r="F520" i="5"/>
  <c r="G520" i="5"/>
  <c r="A521" i="5"/>
  <c r="B521" i="5"/>
  <c r="C521" i="5"/>
  <c r="D521" i="5"/>
  <c r="E521" i="5"/>
  <c r="F521" i="5"/>
  <c r="G521" i="5"/>
  <c r="A522" i="5"/>
  <c r="B522" i="5"/>
  <c r="C522" i="5"/>
  <c r="D522" i="5"/>
  <c r="E522" i="5"/>
  <c r="F522" i="5"/>
  <c r="G522" i="5"/>
  <c r="A523" i="5"/>
  <c r="B523" i="5"/>
  <c r="C523" i="5"/>
  <c r="D523" i="5"/>
  <c r="E523" i="5"/>
  <c r="F523" i="5"/>
  <c r="G523" i="5"/>
  <c r="A524" i="5"/>
  <c r="B524" i="5"/>
  <c r="C524" i="5"/>
  <c r="D524" i="5"/>
  <c r="E524" i="5"/>
  <c r="F524" i="5"/>
  <c r="G524" i="5"/>
  <c r="A525" i="5"/>
  <c r="B525" i="5"/>
  <c r="C525" i="5"/>
  <c r="D525" i="5"/>
  <c r="E525" i="5"/>
  <c r="F525" i="5"/>
  <c r="G525" i="5"/>
  <c r="A526" i="5"/>
  <c r="B526" i="5"/>
  <c r="C526" i="5"/>
  <c r="D526" i="5"/>
  <c r="E526" i="5"/>
  <c r="F526" i="5"/>
  <c r="G526" i="5"/>
  <c r="A527" i="5"/>
  <c r="B527" i="5"/>
  <c r="C527" i="5"/>
  <c r="D527" i="5"/>
  <c r="E527" i="5"/>
  <c r="F527" i="5"/>
  <c r="G527" i="5"/>
  <c r="A528" i="5"/>
  <c r="B528" i="5"/>
  <c r="C528" i="5"/>
  <c r="D528" i="5"/>
  <c r="E528" i="5"/>
  <c r="F528" i="5"/>
  <c r="G528" i="5"/>
  <c r="A529" i="5"/>
  <c r="B529" i="5"/>
  <c r="C529" i="5"/>
  <c r="D529" i="5"/>
  <c r="E529" i="5"/>
  <c r="F529" i="5"/>
  <c r="G529" i="5"/>
  <c r="A530" i="5"/>
  <c r="B530" i="5"/>
  <c r="C530" i="5"/>
  <c r="D530" i="5"/>
  <c r="E530" i="5"/>
  <c r="F530" i="5"/>
  <c r="G530" i="5"/>
  <c r="A531" i="5"/>
  <c r="B531" i="5"/>
  <c r="C531" i="5"/>
  <c r="D531" i="5"/>
  <c r="E531" i="5"/>
  <c r="F531" i="5"/>
  <c r="G531" i="5"/>
  <c r="A532" i="5"/>
  <c r="B532" i="5"/>
  <c r="C532" i="5"/>
  <c r="D532" i="5"/>
  <c r="E532" i="5"/>
  <c r="F532" i="5"/>
  <c r="G532" i="5"/>
  <c r="A533" i="5"/>
  <c r="B533" i="5"/>
  <c r="C533" i="5"/>
  <c r="D533" i="5"/>
  <c r="E533" i="5"/>
  <c r="F533" i="5"/>
  <c r="G533" i="5"/>
  <c r="A534" i="5"/>
  <c r="B534" i="5"/>
  <c r="C534" i="5"/>
  <c r="D534" i="5"/>
  <c r="E534" i="5"/>
  <c r="F534" i="5"/>
  <c r="G534" i="5"/>
  <c r="A535" i="5"/>
  <c r="B535" i="5"/>
  <c r="C535" i="5"/>
  <c r="D535" i="5"/>
  <c r="E535" i="5"/>
  <c r="F535" i="5"/>
  <c r="G535" i="5"/>
  <c r="A536" i="5"/>
  <c r="B536" i="5"/>
  <c r="C536" i="5"/>
  <c r="D536" i="5"/>
  <c r="E536" i="5"/>
  <c r="F536" i="5"/>
  <c r="G536" i="5"/>
  <c r="A537" i="5"/>
  <c r="B537" i="5"/>
  <c r="C537" i="5"/>
  <c r="D537" i="5"/>
  <c r="E537" i="5"/>
  <c r="F537" i="5"/>
  <c r="G537" i="5"/>
  <c r="A538" i="5"/>
  <c r="B538" i="5"/>
  <c r="C538" i="5"/>
  <c r="D538" i="5"/>
  <c r="E538" i="5"/>
  <c r="F538" i="5"/>
  <c r="G538" i="5"/>
  <c r="A539" i="5"/>
  <c r="B539" i="5"/>
  <c r="C539" i="5"/>
  <c r="D539" i="5"/>
  <c r="E539" i="5"/>
  <c r="F539" i="5"/>
  <c r="G539" i="5"/>
  <c r="A540" i="5"/>
  <c r="B540" i="5"/>
  <c r="C540" i="5"/>
  <c r="D540" i="5"/>
  <c r="E540" i="5"/>
  <c r="F540" i="5"/>
  <c r="G540" i="5"/>
  <c r="A541" i="5"/>
  <c r="B541" i="5"/>
  <c r="C541" i="5"/>
  <c r="D541" i="5"/>
  <c r="E541" i="5"/>
  <c r="F541" i="5"/>
  <c r="G541" i="5"/>
  <c r="A542" i="5"/>
  <c r="B542" i="5"/>
  <c r="C542" i="5"/>
  <c r="D542" i="5"/>
  <c r="E542" i="5"/>
  <c r="F542" i="5"/>
  <c r="G542" i="5"/>
  <c r="A543" i="5"/>
  <c r="B543" i="5"/>
  <c r="C543" i="5"/>
  <c r="D543" i="5"/>
  <c r="E543" i="5"/>
  <c r="F543" i="5"/>
  <c r="G543" i="5"/>
  <c r="A544" i="5"/>
  <c r="B544" i="5"/>
  <c r="C544" i="5"/>
  <c r="D544" i="5"/>
  <c r="E544" i="5"/>
  <c r="F544" i="5"/>
  <c r="G544" i="5"/>
  <c r="A545" i="5"/>
  <c r="B545" i="5"/>
  <c r="C545" i="5"/>
  <c r="D545" i="5"/>
  <c r="E545" i="5"/>
  <c r="F545" i="5"/>
  <c r="G545" i="5"/>
  <c r="A546" i="5"/>
  <c r="B546" i="5"/>
  <c r="C546" i="5"/>
  <c r="D546" i="5"/>
  <c r="E546" i="5"/>
  <c r="F546" i="5"/>
  <c r="G546" i="5"/>
  <c r="A547" i="5"/>
  <c r="B547" i="5"/>
  <c r="C547" i="5"/>
  <c r="D547" i="5"/>
  <c r="E547" i="5"/>
  <c r="F547" i="5"/>
  <c r="G547" i="5"/>
  <c r="A548" i="5"/>
  <c r="B548" i="5"/>
  <c r="C548" i="5"/>
  <c r="D548" i="5"/>
  <c r="E548" i="5"/>
  <c r="F548" i="5"/>
  <c r="G548" i="5"/>
  <c r="A549" i="5"/>
  <c r="B549" i="5"/>
  <c r="C549" i="5"/>
  <c r="D549" i="5"/>
  <c r="E549" i="5"/>
  <c r="F549" i="5"/>
  <c r="G549" i="5"/>
  <c r="A550" i="5"/>
  <c r="B550" i="5"/>
  <c r="C550" i="5"/>
  <c r="D550" i="5"/>
  <c r="E550" i="5"/>
  <c r="F550" i="5"/>
  <c r="G550" i="5"/>
  <c r="A551" i="5"/>
  <c r="B551" i="5"/>
  <c r="C551" i="5"/>
  <c r="D551" i="5"/>
  <c r="E551" i="5"/>
  <c r="F551" i="5"/>
  <c r="G551" i="5"/>
  <c r="A552" i="5"/>
  <c r="B552" i="5"/>
  <c r="C552" i="5"/>
  <c r="D552" i="5"/>
  <c r="E552" i="5"/>
  <c r="F552" i="5"/>
  <c r="G552" i="5"/>
  <c r="A553" i="5"/>
  <c r="B553" i="5"/>
  <c r="C553" i="5"/>
  <c r="D553" i="5"/>
  <c r="E553" i="5"/>
  <c r="F553" i="5"/>
  <c r="G553" i="5"/>
  <c r="A554" i="5"/>
  <c r="B554" i="5"/>
  <c r="C554" i="5"/>
  <c r="D554" i="5"/>
  <c r="E554" i="5"/>
  <c r="F554" i="5"/>
  <c r="G554" i="5"/>
  <c r="A555" i="5"/>
  <c r="B555" i="5"/>
  <c r="C555" i="5"/>
  <c r="D555" i="5"/>
  <c r="E555" i="5"/>
  <c r="F555" i="5"/>
  <c r="G555" i="5"/>
  <c r="A556" i="5"/>
  <c r="B556" i="5"/>
  <c r="C556" i="5"/>
  <c r="D556" i="5"/>
  <c r="E556" i="5"/>
  <c r="F556" i="5"/>
  <c r="G556" i="5"/>
  <c r="A557" i="5"/>
  <c r="B557" i="5"/>
  <c r="C557" i="5"/>
  <c r="D557" i="5"/>
  <c r="E557" i="5"/>
  <c r="F557" i="5"/>
  <c r="G557" i="5"/>
  <c r="A558" i="5"/>
  <c r="B558" i="5"/>
  <c r="C558" i="5"/>
  <c r="D558" i="5"/>
  <c r="E558" i="5"/>
  <c r="F558" i="5"/>
  <c r="G558" i="5"/>
  <c r="A559" i="5"/>
  <c r="B559" i="5"/>
  <c r="C559" i="5"/>
  <c r="D559" i="5"/>
  <c r="E559" i="5"/>
  <c r="F559" i="5"/>
  <c r="G559" i="5"/>
  <c r="A560" i="5"/>
  <c r="B560" i="5"/>
  <c r="C560" i="5"/>
  <c r="D560" i="5"/>
  <c r="E560" i="5"/>
  <c r="F560" i="5"/>
  <c r="G560" i="5"/>
  <c r="A561" i="5"/>
  <c r="B561" i="5"/>
  <c r="C561" i="5"/>
  <c r="D561" i="5"/>
  <c r="E561" i="5"/>
  <c r="F561" i="5"/>
  <c r="G561" i="5"/>
  <c r="A562" i="5"/>
  <c r="B562" i="5"/>
  <c r="C562" i="5"/>
  <c r="D562" i="5"/>
  <c r="E562" i="5"/>
  <c r="F562" i="5"/>
  <c r="G562" i="5"/>
  <c r="A563" i="5"/>
  <c r="B563" i="5"/>
  <c r="C563" i="5"/>
  <c r="D563" i="5"/>
  <c r="E563" i="5"/>
  <c r="F563" i="5"/>
  <c r="G563" i="5"/>
  <c r="A564" i="5"/>
  <c r="B564" i="5"/>
  <c r="C564" i="5"/>
  <c r="D564" i="5"/>
  <c r="E564" i="5"/>
  <c r="F564" i="5"/>
  <c r="G564" i="5"/>
  <c r="A565" i="5"/>
  <c r="B565" i="5"/>
  <c r="C565" i="5"/>
  <c r="D565" i="5"/>
  <c r="E565" i="5"/>
  <c r="F565" i="5"/>
  <c r="G565" i="5"/>
  <c r="A566" i="5"/>
  <c r="B566" i="5"/>
  <c r="C566" i="5"/>
  <c r="D566" i="5"/>
  <c r="E566" i="5"/>
  <c r="F566" i="5"/>
  <c r="G566" i="5"/>
  <c r="A567" i="5"/>
  <c r="B567" i="5"/>
  <c r="C567" i="5"/>
  <c r="D567" i="5"/>
  <c r="E567" i="5"/>
  <c r="F567" i="5"/>
  <c r="G567" i="5"/>
  <c r="A568" i="5"/>
  <c r="B568" i="5"/>
  <c r="C568" i="5"/>
  <c r="D568" i="5"/>
  <c r="E568" i="5"/>
  <c r="F568" i="5"/>
  <c r="G568" i="5"/>
  <c r="A569" i="5"/>
  <c r="B569" i="5"/>
  <c r="C569" i="5"/>
  <c r="D569" i="5"/>
  <c r="E569" i="5"/>
  <c r="F569" i="5"/>
  <c r="G569" i="5"/>
  <c r="A570" i="5"/>
  <c r="B570" i="5"/>
  <c r="C570" i="5"/>
  <c r="D570" i="5"/>
  <c r="E570" i="5"/>
  <c r="F570" i="5"/>
  <c r="G570" i="5"/>
  <c r="A571" i="5"/>
  <c r="B571" i="5"/>
  <c r="C571" i="5"/>
  <c r="D571" i="5"/>
  <c r="E571" i="5"/>
  <c r="F571" i="5"/>
  <c r="G571" i="5"/>
  <c r="A572" i="5"/>
  <c r="B572" i="5"/>
  <c r="C572" i="5"/>
  <c r="D572" i="5"/>
  <c r="E572" i="5"/>
  <c r="F572" i="5"/>
  <c r="G572" i="5"/>
  <c r="A573" i="5"/>
  <c r="B573" i="5"/>
  <c r="C573" i="5"/>
  <c r="D573" i="5"/>
  <c r="E573" i="5"/>
  <c r="F573" i="5"/>
  <c r="G573" i="5"/>
  <c r="A574" i="5"/>
  <c r="B574" i="5"/>
  <c r="C574" i="5"/>
  <c r="D574" i="5"/>
  <c r="E574" i="5"/>
  <c r="F574" i="5"/>
  <c r="G574" i="5"/>
  <c r="A575" i="5"/>
  <c r="B575" i="5"/>
  <c r="C575" i="5"/>
  <c r="D575" i="5"/>
  <c r="E575" i="5"/>
  <c r="F575" i="5"/>
  <c r="G575" i="5"/>
  <c r="A576" i="5"/>
  <c r="B576" i="5"/>
  <c r="C576" i="5"/>
  <c r="D576" i="5"/>
  <c r="E576" i="5"/>
  <c r="F576" i="5"/>
  <c r="G576" i="5"/>
  <c r="A577" i="5"/>
  <c r="B577" i="5"/>
  <c r="C577" i="5"/>
  <c r="D577" i="5"/>
  <c r="E577" i="5"/>
  <c r="F577" i="5"/>
  <c r="G577" i="5"/>
  <c r="A578" i="5"/>
  <c r="B578" i="5"/>
  <c r="C578" i="5"/>
  <c r="D578" i="5"/>
  <c r="E578" i="5"/>
  <c r="F578" i="5"/>
  <c r="G578" i="5"/>
  <c r="A579" i="5"/>
  <c r="B579" i="5"/>
  <c r="C579" i="5"/>
  <c r="D579" i="5"/>
  <c r="E579" i="5"/>
  <c r="F579" i="5"/>
  <c r="G579" i="5"/>
  <c r="A580" i="5"/>
  <c r="B580" i="5"/>
  <c r="C580" i="5"/>
  <c r="D580" i="5"/>
  <c r="E580" i="5"/>
  <c r="F580" i="5"/>
  <c r="G580" i="5"/>
  <c r="A581" i="5"/>
  <c r="B581" i="5"/>
  <c r="C581" i="5"/>
  <c r="D581" i="5"/>
  <c r="E581" i="5"/>
  <c r="F581" i="5"/>
  <c r="G581" i="5"/>
  <c r="A582" i="5"/>
  <c r="B582" i="5"/>
  <c r="C582" i="5"/>
  <c r="D582" i="5"/>
  <c r="E582" i="5"/>
  <c r="F582" i="5"/>
  <c r="G582" i="5"/>
  <c r="A583" i="5"/>
  <c r="B583" i="5"/>
  <c r="C583" i="5"/>
  <c r="D583" i="5"/>
  <c r="E583" i="5"/>
  <c r="F583" i="5"/>
  <c r="G583" i="5"/>
  <c r="A584" i="5"/>
  <c r="B584" i="5"/>
  <c r="C584" i="5"/>
  <c r="D584" i="5"/>
  <c r="E584" i="5"/>
  <c r="F584" i="5"/>
  <c r="G584" i="5"/>
  <c r="A585" i="5"/>
  <c r="B585" i="5"/>
  <c r="C585" i="5"/>
  <c r="D585" i="5"/>
  <c r="E585" i="5"/>
  <c r="F585" i="5"/>
  <c r="G585" i="5"/>
  <c r="A586" i="5"/>
  <c r="B586" i="5"/>
  <c r="C586" i="5"/>
  <c r="D586" i="5"/>
  <c r="E586" i="5"/>
  <c r="F586" i="5"/>
  <c r="G586" i="5"/>
  <c r="A587" i="5"/>
  <c r="B587" i="5"/>
  <c r="C587" i="5"/>
  <c r="D587" i="5"/>
  <c r="E587" i="5"/>
  <c r="F587" i="5"/>
  <c r="G587" i="5"/>
  <c r="A588" i="5"/>
  <c r="B588" i="5"/>
  <c r="C588" i="5"/>
  <c r="D588" i="5"/>
  <c r="E588" i="5"/>
  <c r="F588" i="5"/>
  <c r="G588" i="5"/>
  <c r="A589" i="5"/>
  <c r="B589" i="5"/>
  <c r="C589" i="5"/>
  <c r="D589" i="5"/>
  <c r="E589" i="5"/>
  <c r="F589" i="5"/>
  <c r="G589" i="5"/>
  <c r="A590" i="5"/>
  <c r="B590" i="5"/>
  <c r="C590" i="5"/>
  <c r="D590" i="5"/>
  <c r="E590" i="5"/>
  <c r="F590" i="5"/>
  <c r="G590" i="5"/>
  <c r="A591" i="5"/>
  <c r="B591" i="5"/>
  <c r="C591" i="5"/>
  <c r="D591" i="5"/>
  <c r="E591" i="5"/>
  <c r="F591" i="5"/>
  <c r="G591" i="5"/>
  <c r="A592" i="5"/>
  <c r="B592" i="5"/>
  <c r="C592" i="5"/>
  <c r="D592" i="5"/>
  <c r="E592" i="5"/>
  <c r="F592" i="5"/>
  <c r="G592" i="5"/>
  <c r="A593" i="5"/>
  <c r="B593" i="5"/>
  <c r="C593" i="5"/>
  <c r="D593" i="5"/>
  <c r="E593" i="5"/>
  <c r="F593" i="5"/>
  <c r="G593" i="5"/>
  <c r="A594" i="5"/>
  <c r="B594" i="5"/>
  <c r="C594" i="5"/>
  <c r="D594" i="5"/>
  <c r="E594" i="5"/>
  <c r="F594" i="5"/>
  <c r="G594" i="5"/>
  <c r="A595" i="5"/>
  <c r="B595" i="5"/>
  <c r="C595" i="5"/>
  <c r="D595" i="5"/>
  <c r="E595" i="5"/>
  <c r="F595" i="5"/>
  <c r="G595" i="5"/>
  <c r="A596" i="5"/>
  <c r="B596" i="5"/>
  <c r="C596" i="5"/>
  <c r="D596" i="5"/>
  <c r="E596" i="5"/>
  <c r="F596" i="5"/>
  <c r="G596" i="5"/>
  <c r="A597" i="5"/>
  <c r="B597" i="5"/>
  <c r="C597" i="5"/>
  <c r="D597" i="5"/>
  <c r="E597" i="5"/>
  <c r="F597" i="5"/>
  <c r="G597" i="5"/>
  <c r="A598" i="5"/>
  <c r="B598" i="5"/>
  <c r="C598" i="5"/>
  <c r="D598" i="5"/>
  <c r="E598" i="5"/>
  <c r="F598" i="5"/>
  <c r="G598" i="5"/>
  <c r="A599" i="5"/>
  <c r="B599" i="5"/>
  <c r="C599" i="5"/>
  <c r="D599" i="5"/>
  <c r="E599" i="5"/>
  <c r="F599" i="5"/>
  <c r="G599" i="5"/>
  <c r="A600" i="5"/>
  <c r="B600" i="5"/>
  <c r="C600" i="5"/>
  <c r="D600" i="5"/>
  <c r="E600" i="5"/>
  <c r="F600" i="5"/>
  <c r="G600" i="5"/>
  <c r="A601" i="5"/>
  <c r="B601" i="5"/>
  <c r="C601" i="5"/>
  <c r="D601" i="5"/>
  <c r="E601" i="5"/>
  <c r="F601" i="5"/>
  <c r="G601" i="5"/>
  <c r="A602" i="5"/>
  <c r="B602" i="5"/>
  <c r="C602" i="5"/>
  <c r="D602" i="5"/>
  <c r="E602" i="5"/>
  <c r="F602" i="5"/>
  <c r="G602" i="5"/>
  <c r="A603" i="5"/>
  <c r="B603" i="5"/>
  <c r="C603" i="5"/>
  <c r="D603" i="5"/>
  <c r="E603" i="5"/>
  <c r="F603" i="5"/>
  <c r="G603" i="5"/>
  <c r="A604" i="5"/>
  <c r="B604" i="5"/>
  <c r="C604" i="5"/>
  <c r="D604" i="5"/>
  <c r="E604" i="5"/>
  <c r="F604" i="5"/>
  <c r="G604" i="5"/>
  <c r="A605" i="5"/>
  <c r="B605" i="5"/>
  <c r="C605" i="5"/>
  <c r="D605" i="5"/>
  <c r="E605" i="5"/>
  <c r="F605" i="5"/>
  <c r="G605" i="5"/>
  <c r="A606" i="5"/>
  <c r="B606" i="5"/>
  <c r="C606" i="5"/>
  <c r="D606" i="5"/>
  <c r="E606" i="5"/>
  <c r="F606" i="5"/>
  <c r="G606" i="5"/>
  <c r="A607" i="5"/>
  <c r="B607" i="5"/>
  <c r="C607" i="5"/>
  <c r="D607" i="5"/>
  <c r="E607" i="5"/>
  <c r="F607" i="5"/>
  <c r="G607" i="5"/>
  <c r="A608" i="5"/>
  <c r="B608" i="5"/>
  <c r="C608" i="5"/>
  <c r="D608" i="5"/>
  <c r="E608" i="5"/>
  <c r="F608" i="5"/>
  <c r="G608" i="5"/>
  <c r="A609" i="5"/>
  <c r="B609" i="5"/>
  <c r="C609" i="5"/>
  <c r="D609" i="5"/>
  <c r="E609" i="5"/>
  <c r="F609" i="5"/>
  <c r="G609" i="5"/>
  <c r="A610" i="5"/>
  <c r="B610" i="5"/>
  <c r="C610" i="5"/>
  <c r="D610" i="5"/>
  <c r="E610" i="5"/>
  <c r="F610" i="5"/>
  <c r="G610" i="5"/>
  <c r="A611" i="5"/>
  <c r="B611" i="5"/>
  <c r="C611" i="5"/>
  <c r="D611" i="5"/>
  <c r="E611" i="5"/>
  <c r="F611" i="5"/>
  <c r="G611" i="5"/>
  <c r="A612" i="5"/>
  <c r="B612" i="5"/>
  <c r="C612" i="5"/>
  <c r="D612" i="5"/>
  <c r="E612" i="5"/>
  <c r="F612" i="5"/>
  <c r="G612" i="5"/>
  <c r="A613" i="5"/>
  <c r="B613" i="5"/>
  <c r="C613" i="5"/>
  <c r="D613" i="5"/>
  <c r="E613" i="5"/>
  <c r="F613" i="5"/>
  <c r="G613" i="5"/>
  <c r="A614" i="5"/>
  <c r="B614" i="5"/>
  <c r="C614" i="5"/>
  <c r="D614" i="5"/>
  <c r="E614" i="5"/>
  <c r="F614" i="5"/>
  <c r="G614" i="5"/>
  <c r="A615" i="5"/>
  <c r="B615" i="5"/>
  <c r="C615" i="5"/>
  <c r="D615" i="5"/>
  <c r="E615" i="5"/>
  <c r="F615" i="5"/>
  <c r="G615" i="5"/>
  <c r="A616" i="5"/>
  <c r="B616" i="5"/>
  <c r="C616" i="5"/>
  <c r="D616" i="5"/>
  <c r="E616" i="5"/>
  <c r="F616" i="5"/>
  <c r="G616" i="5"/>
  <c r="A617" i="5"/>
  <c r="B617" i="5"/>
  <c r="C617" i="5"/>
  <c r="D617" i="5"/>
  <c r="E617" i="5"/>
  <c r="F617" i="5"/>
  <c r="G617" i="5"/>
  <c r="A618" i="5"/>
  <c r="B618" i="5"/>
  <c r="C618" i="5"/>
  <c r="D618" i="5"/>
  <c r="E618" i="5"/>
  <c r="F618" i="5"/>
  <c r="G618" i="5"/>
  <c r="A619" i="5"/>
  <c r="B619" i="5"/>
  <c r="C619" i="5"/>
  <c r="D619" i="5"/>
  <c r="E619" i="5"/>
  <c r="F619" i="5"/>
  <c r="G619" i="5"/>
  <c r="A620" i="5"/>
  <c r="B620" i="5"/>
  <c r="C620" i="5"/>
  <c r="D620" i="5"/>
  <c r="E620" i="5"/>
  <c r="F620" i="5"/>
  <c r="G620" i="5"/>
  <c r="A621" i="5"/>
  <c r="B621" i="5"/>
  <c r="C621" i="5"/>
  <c r="D621" i="5"/>
  <c r="E621" i="5"/>
  <c r="F621" i="5"/>
  <c r="G621" i="5"/>
  <c r="A622" i="5"/>
  <c r="B622" i="5"/>
  <c r="C622" i="5"/>
  <c r="D622" i="5"/>
  <c r="E622" i="5"/>
  <c r="F622" i="5"/>
  <c r="G622" i="5"/>
  <c r="A623" i="5"/>
  <c r="B623" i="5"/>
  <c r="C623" i="5"/>
  <c r="D623" i="5"/>
  <c r="E623" i="5"/>
  <c r="F623" i="5"/>
  <c r="G623" i="5"/>
  <c r="A624" i="5"/>
  <c r="B624" i="5"/>
  <c r="C624" i="5"/>
  <c r="D624" i="5"/>
  <c r="E624" i="5"/>
  <c r="F624" i="5"/>
  <c r="G624" i="5"/>
  <c r="A625" i="5"/>
  <c r="B625" i="5"/>
  <c r="C625" i="5"/>
  <c r="D625" i="5"/>
  <c r="E625" i="5"/>
  <c r="F625" i="5"/>
  <c r="G625" i="5"/>
  <c r="A626" i="5"/>
  <c r="B626" i="5"/>
  <c r="C626" i="5"/>
  <c r="D626" i="5"/>
  <c r="E626" i="5"/>
  <c r="F626" i="5"/>
  <c r="G626" i="5"/>
  <c r="A627" i="5"/>
  <c r="B627" i="5"/>
  <c r="C627" i="5"/>
  <c r="D627" i="5"/>
  <c r="E627" i="5"/>
  <c r="F627" i="5"/>
  <c r="G627" i="5"/>
  <c r="A628" i="5"/>
  <c r="B628" i="5"/>
  <c r="C628" i="5"/>
  <c r="D628" i="5"/>
  <c r="E628" i="5"/>
  <c r="F628" i="5"/>
  <c r="G628" i="5"/>
  <c r="A629" i="5"/>
  <c r="B629" i="5"/>
  <c r="C629" i="5"/>
  <c r="D629" i="5"/>
  <c r="E629" i="5"/>
  <c r="F629" i="5"/>
  <c r="G629" i="5"/>
  <c r="A630" i="5"/>
  <c r="B630" i="5"/>
  <c r="C630" i="5"/>
  <c r="D630" i="5"/>
  <c r="E630" i="5"/>
  <c r="F630" i="5"/>
  <c r="G630" i="5"/>
  <c r="A631" i="5"/>
  <c r="B631" i="5"/>
  <c r="C631" i="5"/>
  <c r="D631" i="5"/>
  <c r="E631" i="5"/>
  <c r="F631" i="5"/>
  <c r="G631" i="5"/>
  <c r="A632" i="5"/>
  <c r="B632" i="5"/>
  <c r="C632" i="5"/>
  <c r="D632" i="5"/>
  <c r="E632" i="5"/>
  <c r="F632" i="5"/>
  <c r="G632" i="5"/>
  <c r="A633" i="5"/>
  <c r="B633" i="5"/>
  <c r="C633" i="5"/>
  <c r="D633" i="5"/>
  <c r="E633" i="5"/>
  <c r="F633" i="5"/>
  <c r="G633" i="5"/>
  <c r="A634" i="5"/>
  <c r="B634" i="5"/>
  <c r="C634" i="5"/>
  <c r="D634" i="5"/>
  <c r="E634" i="5"/>
  <c r="F634" i="5"/>
  <c r="G634" i="5"/>
  <c r="A635" i="5"/>
  <c r="B635" i="5"/>
  <c r="C635" i="5"/>
  <c r="D635" i="5"/>
  <c r="E635" i="5"/>
  <c r="F635" i="5"/>
  <c r="G635" i="5"/>
  <c r="A636" i="5"/>
  <c r="B636" i="5"/>
  <c r="C636" i="5"/>
  <c r="D636" i="5"/>
  <c r="E636" i="5"/>
  <c r="F636" i="5"/>
  <c r="G636" i="5"/>
  <c r="A637" i="5"/>
  <c r="B637" i="5"/>
  <c r="C637" i="5"/>
  <c r="D637" i="5"/>
  <c r="E637" i="5"/>
  <c r="F637" i="5"/>
  <c r="G637" i="5"/>
  <c r="A638" i="5"/>
  <c r="B638" i="5"/>
  <c r="C638" i="5"/>
  <c r="D638" i="5"/>
  <c r="E638" i="5"/>
  <c r="F638" i="5"/>
  <c r="G638" i="5"/>
  <c r="A639" i="5"/>
  <c r="B639" i="5"/>
  <c r="C639" i="5"/>
  <c r="D639" i="5"/>
  <c r="E639" i="5"/>
  <c r="F639" i="5"/>
  <c r="G639" i="5"/>
  <c r="A640" i="5"/>
  <c r="B640" i="5"/>
  <c r="C640" i="5"/>
  <c r="D640" i="5"/>
  <c r="E640" i="5"/>
  <c r="F640" i="5"/>
  <c r="G640" i="5"/>
  <c r="A641" i="5"/>
  <c r="B641" i="5"/>
  <c r="C641" i="5"/>
  <c r="D641" i="5"/>
  <c r="E641" i="5"/>
  <c r="F641" i="5"/>
  <c r="G641" i="5"/>
  <c r="A642" i="5"/>
  <c r="B642" i="5"/>
  <c r="C642" i="5"/>
  <c r="D642" i="5"/>
  <c r="E642" i="5"/>
  <c r="F642" i="5"/>
  <c r="G642" i="5"/>
  <c r="A643" i="5"/>
  <c r="B643" i="5"/>
  <c r="C643" i="5"/>
  <c r="D643" i="5"/>
  <c r="E643" i="5"/>
  <c r="F643" i="5"/>
  <c r="G643" i="5"/>
  <c r="A644" i="5"/>
  <c r="B644" i="5"/>
  <c r="C644" i="5"/>
  <c r="D644" i="5"/>
  <c r="E644" i="5"/>
  <c r="F644" i="5"/>
  <c r="G644" i="5"/>
  <c r="A645" i="5"/>
  <c r="B645" i="5"/>
  <c r="C645" i="5"/>
  <c r="D645" i="5"/>
  <c r="E645" i="5"/>
  <c r="F645" i="5"/>
  <c r="G645" i="5"/>
  <c r="A646" i="5"/>
  <c r="B646" i="5"/>
  <c r="C646" i="5"/>
  <c r="D646" i="5"/>
  <c r="E646" i="5"/>
  <c r="F646" i="5"/>
  <c r="G646" i="5"/>
  <c r="A647" i="5"/>
  <c r="B647" i="5"/>
  <c r="C647" i="5"/>
  <c r="D647" i="5"/>
  <c r="E647" i="5"/>
  <c r="F647" i="5"/>
  <c r="G647" i="5"/>
  <c r="A648" i="5"/>
  <c r="B648" i="5"/>
  <c r="C648" i="5"/>
  <c r="D648" i="5"/>
  <c r="E648" i="5"/>
  <c r="F648" i="5"/>
  <c r="G648" i="5"/>
  <c r="A649" i="5"/>
  <c r="B649" i="5"/>
  <c r="C649" i="5"/>
  <c r="D649" i="5"/>
  <c r="E649" i="5"/>
  <c r="F649" i="5"/>
  <c r="G649" i="5"/>
  <c r="A650" i="5"/>
  <c r="B650" i="5"/>
  <c r="C650" i="5"/>
  <c r="D650" i="5"/>
  <c r="E650" i="5"/>
  <c r="F650" i="5"/>
  <c r="G650" i="5"/>
  <c r="A651" i="5"/>
  <c r="B651" i="5"/>
  <c r="C651" i="5"/>
  <c r="D651" i="5"/>
  <c r="E651" i="5"/>
  <c r="F651" i="5"/>
  <c r="G651" i="5"/>
  <c r="A652" i="5"/>
  <c r="B652" i="5"/>
  <c r="C652" i="5"/>
  <c r="D652" i="5"/>
  <c r="E652" i="5"/>
  <c r="F652" i="5"/>
  <c r="G652" i="5"/>
  <c r="A653" i="5"/>
  <c r="B653" i="5"/>
  <c r="C653" i="5"/>
  <c r="D653" i="5"/>
  <c r="E653" i="5"/>
  <c r="F653" i="5"/>
  <c r="G653" i="5"/>
  <c r="A654" i="5"/>
  <c r="B654" i="5"/>
  <c r="C654" i="5"/>
  <c r="D654" i="5"/>
  <c r="E654" i="5"/>
  <c r="F654" i="5"/>
  <c r="G654" i="5"/>
  <c r="A655" i="5"/>
  <c r="B655" i="5"/>
  <c r="C655" i="5"/>
  <c r="D655" i="5"/>
  <c r="E655" i="5"/>
  <c r="F655" i="5"/>
  <c r="G655" i="5"/>
  <c r="A656" i="5"/>
  <c r="B656" i="5"/>
  <c r="C656" i="5"/>
  <c r="D656" i="5"/>
  <c r="E656" i="5"/>
  <c r="F656" i="5"/>
  <c r="G656" i="5"/>
  <c r="A657" i="5"/>
  <c r="B657" i="5"/>
  <c r="C657" i="5"/>
  <c r="D657" i="5"/>
  <c r="E657" i="5"/>
  <c r="F657" i="5"/>
  <c r="G657" i="5"/>
  <c r="A658" i="5"/>
  <c r="B658" i="5"/>
  <c r="C658" i="5"/>
  <c r="D658" i="5"/>
  <c r="E658" i="5"/>
  <c r="F658" i="5"/>
  <c r="G658" i="5"/>
  <c r="A659" i="5"/>
  <c r="B659" i="5"/>
  <c r="C659" i="5"/>
  <c r="D659" i="5"/>
  <c r="E659" i="5"/>
  <c r="F659" i="5"/>
  <c r="G659" i="5"/>
  <c r="A660" i="5"/>
  <c r="B660" i="5"/>
  <c r="C660" i="5"/>
  <c r="D660" i="5"/>
  <c r="E660" i="5"/>
  <c r="F660" i="5"/>
  <c r="G660" i="5"/>
  <c r="A661" i="5"/>
  <c r="B661" i="5"/>
  <c r="C661" i="5"/>
  <c r="D661" i="5"/>
  <c r="E661" i="5"/>
  <c r="F661" i="5"/>
  <c r="G661" i="5"/>
  <c r="A662" i="5"/>
  <c r="B662" i="5"/>
  <c r="C662" i="5"/>
  <c r="D662" i="5"/>
  <c r="E662" i="5"/>
  <c r="F662" i="5"/>
  <c r="G662" i="5"/>
  <c r="A663" i="5"/>
  <c r="B663" i="5"/>
  <c r="C663" i="5"/>
  <c r="D663" i="5"/>
  <c r="E663" i="5"/>
  <c r="F663" i="5"/>
  <c r="G663" i="5"/>
  <c r="A664" i="5"/>
  <c r="B664" i="5"/>
  <c r="C664" i="5"/>
  <c r="D664" i="5"/>
  <c r="E664" i="5"/>
  <c r="F664" i="5"/>
  <c r="G664" i="5"/>
  <c r="A665" i="5"/>
  <c r="B665" i="5"/>
  <c r="C665" i="5"/>
  <c r="D665" i="5"/>
  <c r="E665" i="5"/>
  <c r="F665" i="5"/>
  <c r="G665" i="5"/>
  <c r="A666" i="5"/>
  <c r="B666" i="5"/>
  <c r="C666" i="5"/>
  <c r="D666" i="5"/>
  <c r="E666" i="5"/>
  <c r="F666" i="5"/>
  <c r="G666" i="5"/>
  <c r="A667" i="5"/>
  <c r="B667" i="5"/>
  <c r="C667" i="5"/>
  <c r="D667" i="5"/>
  <c r="E667" i="5"/>
  <c r="F667" i="5"/>
  <c r="G667" i="5"/>
  <c r="A668" i="5"/>
  <c r="B668" i="5"/>
  <c r="C668" i="5"/>
  <c r="D668" i="5"/>
  <c r="E668" i="5"/>
  <c r="F668" i="5"/>
  <c r="G668" i="5"/>
  <c r="A669" i="5"/>
  <c r="B669" i="5"/>
  <c r="C669" i="5"/>
  <c r="D669" i="5"/>
  <c r="E669" i="5"/>
  <c r="F669" i="5"/>
  <c r="G669" i="5"/>
  <c r="A670" i="5"/>
  <c r="B670" i="5"/>
  <c r="C670" i="5"/>
  <c r="D670" i="5"/>
  <c r="E670" i="5"/>
  <c r="F670" i="5"/>
  <c r="G670" i="5"/>
  <c r="A671" i="5"/>
  <c r="B671" i="5"/>
  <c r="C671" i="5"/>
  <c r="D671" i="5"/>
  <c r="E671" i="5"/>
  <c r="F671" i="5"/>
  <c r="G671" i="5"/>
  <c r="A672" i="5"/>
  <c r="B672" i="5"/>
  <c r="C672" i="5"/>
  <c r="D672" i="5"/>
  <c r="E672" i="5"/>
  <c r="F672" i="5"/>
  <c r="G672" i="5"/>
  <c r="A673" i="5"/>
  <c r="B673" i="5"/>
  <c r="C673" i="5"/>
  <c r="D673" i="5"/>
  <c r="E673" i="5"/>
  <c r="F673" i="5"/>
  <c r="G673" i="5"/>
  <c r="A674" i="5"/>
  <c r="B674" i="5"/>
  <c r="C674" i="5"/>
  <c r="D674" i="5"/>
  <c r="E674" i="5"/>
  <c r="F674" i="5"/>
  <c r="G674" i="5"/>
  <c r="A675" i="5"/>
  <c r="B675" i="5"/>
  <c r="C675" i="5"/>
  <c r="D675" i="5"/>
  <c r="E675" i="5"/>
  <c r="F675" i="5"/>
  <c r="G675" i="5"/>
  <c r="A676" i="5"/>
  <c r="B676" i="5"/>
  <c r="C676" i="5"/>
  <c r="D676" i="5"/>
  <c r="E676" i="5"/>
  <c r="F676" i="5"/>
  <c r="G676" i="5"/>
  <c r="A677" i="5"/>
  <c r="B677" i="5"/>
  <c r="C677" i="5"/>
  <c r="D677" i="5"/>
  <c r="E677" i="5"/>
  <c r="F677" i="5"/>
  <c r="G677" i="5"/>
  <c r="A678" i="5"/>
  <c r="B678" i="5"/>
  <c r="C678" i="5"/>
  <c r="D678" i="5"/>
  <c r="E678" i="5"/>
  <c r="F678" i="5"/>
  <c r="G678" i="5"/>
  <c r="A679" i="5"/>
  <c r="B679" i="5"/>
  <c r="C679" i="5"/>
  <c r="D679" i="5"/>
  <c r="E679" i="5"/>
  <c r="F679" i="5"/>
  <c r="G679" i="5"/>
  <c r="A680" i="5"/>
  <c r="B680" i="5"/>
  <c r="C680" i="5"/>
  <c r="D680" i="5"/>
  <c r="E680" i="5"/>
  <c r="F680" i="5"/>
  <c r="G680" i="5"/>
  <c r="A681" i="5"/>
  <c r="B681" i="5"/>
  <c r="C681" i="5"/>
  <c r="D681" i="5"/>
  <c r="E681" i="5"/>
  <c r="F681" i="5"/>
  <c r="G681" i="5"/>
  <c r="A682" i="5"/>
  <c r="B682" i="5"/>
  <c r="C682" i="5"/>
  <c r="D682" i="5"/>
  <c r="E682" i="5"/>
  <c r="F682" i="5"/>
  <c r="G682" i="5"/>
  <c r="A683" i="5"/>
  <c r="B683" i="5"/>
  <c r="C683" i="5"/>
  <c r="D683" i="5"/>
  <c r="E683" i="5"/>
  <c r="F683" i="5"/>
  <c r="G683" i="5"/>
  <c r="A684" i="5"/>
  <c r="B684" i="5"/>
  <c r="C684" i="5"/>
  <c r="D684" i="5"/>
  <c r="E684" i="5"/>
  <c r="F684" i="5"/>
  <c r="G684" i="5"/>
  <c r="A685" i="5"/>
  <c r="B685" i="5"/>
  <c r="C685" i="5"/>
  <c r="D685" i="5"/>
  <c r="E685" i="5"/>
  <c r="F685" i="5"/>
  <c r="G685" i="5"/>
  <c r="A686" i="5"/>
  <c r="B686" i="5"/>
  <c r="C686" i="5"/>
  <c r="D686" i="5"/>
  <c r="E686" i="5"/>
  <c r="F686" i="5"/>
  <c r="G686" i="5"/>
  <c r="A687" i="5"/>
  <c r="B687" i="5"/>
  <c r="C687" i="5"/>
  <c r="D687" i="5"/>
  <c r="E687" i="5"/>
  <c r="F687" i="5"/>
  <c r="G687" i="5"/>
  <c r="A688" i="5"/>
  <c r="B688" i="5"/>
  <c r="C688" i="5"/>
  <c r="D688" i="5"/>
  <c r="E688" i="5"/>
  <c r="F688" i="5"/>
  <c r="G688" i="5"/>
  <c r="A689" i="5"/>
  <c r="B689" i="5"/>
  <c r="C689" i="5"/>
  <c r="D689" i="5"/>
  <c r="E689" i="5"/>
  <c r="F689" i="5"/>
  <c r="G689" i="5"/>
  <c r="A690" i="5"/>
  <c r="B690" i="5"/>
  <c r="C690" i="5"/>
  <c r="D690" i="5"/>
  <c r="E690" i="5"/>
  <c r="F690" i="5"/>
  <c r="G690" i="5"/>
  <c r="A691" i="5"/>
  <c r="B691" i="5"/>
  <c r="C691" i="5"/>
  <c r="D691" i="5"/>
  <c r="E691" i="5"/>
  <c r="F691" i="5"/>
  <c r="G691" i="5"/>
  <c r="A692" i="5"/>
  <c r="B692" i="5"/>
  <c r="C692" i="5"/>
  <c r="D692" i="5"/>
  <c r="E692" i="5"/>
  <c r="F692" i="5"/>
  <c r="G692" i="5"/>
  <c r="A693" i="5"/>
  <c r="B693" i="5"/>
  <c r="C693" i="5"/>
  <c r="D693" i="5"/>
  <c r="E693" i="5"/>
  <c r="F693" i="5"/>
  <c r="G693" i="5"/>
  <c r="A694" i="5"/>
  <c r="B694" i="5"/>
  <c r="C694" i="5"/>
  <c r="D694" i="5"/>
  <c r="E694" i="5"/>
  <c r="F694" i="5"/>
  <c r="G694" i="5"/>
  <c r="A695" i="5"/>
  <c r="B695" i="5"/>
  <c r="C695" i="5"/>
  <c r="D695" i="5"/>
  <c r="E695" i="5"/>
  <c r="F695" i="5"/>
  <c r="G695" i="5"/>
  <c r="A696" i="5"/>
  <c r="B696" i="5"/>
  <c r="C696" i="5"/>
  <c r="D696" i="5"/>
  <c r="E696" i="5"/>
  <c r="F696" i="5"/>
  <c r="G696" i="5"/>
  <c r="A697" i="5"/>
  <c r="B697" i="5"/>
  <c r="C697" i="5"/>
  <c r="D697" i="5"/>
  <c r="E697" i="5"/>
  <c r="F697" i="5"/>
  <c r="G697" i="5"/>
  <c r="A698" i="5"/>
  <c r="B698" i="5"/>
  <c r="C698" i="5"/>
  <c r="D698" i="5"/>
  <c r="E698" i="5"/>
  <c r="F698" i="5"/>
  <c r="G698" i="5"/>
  <c r="A699" i="5"/>
  <c r="B699" i="5"/>
  <c r="C699" i="5"/>
  <c r="D699" i="5"/>
  <c r="E699" i="5"/>
  <c r="F699" i="5"/>
  <c r="G699" i="5"/>
  <c r="A700" i="5"/>
  <c r="B700" i="5"/>
  <c r="C700" i="5"/>
  <c r="D700" i="5"/>
  <c r="E700" i="5"/>
  <c r="F700" i="5"/>
  <c r="G700" i="5"/>
  <c r="A701" i="5"/>
  <c r="B701" i="5"/>
  <c r="C701" i="5"/>
  <c r="D701" i="5"/>
  <c r="E701" i="5"/>
  <c r="F701" i="5"/>
  <c r="G701" i="5"/>
  <c r="A702" i="5"/>
  <c r="B702" i="5"/>
  <c r="C702" i="5"/>
  <c r="D702" i="5"/>
  <c r="E702" i="5"/>
  <c r="F702" i="5"/>
  <c r="G702" i="5"/>
  <c r="A703" i="5"/>
  <c r="B703" i="5"/>
  <c r="C703" i="5"/>
  <c r="D703" i="5"/>
  <c r="E703" i="5"/>
  <c r="F703" i="5"/>
  <c r="G703" i="5"/>
  <c r="A704" i="5"/>
  <c r="B704" i="5"/>
  <c r="C704" i="5"/>
  <c r="D704" i="5"/>
  <c r="E704" i="5"/>
  <c r="F704" i="5"/>
  <c r="G704" i="5"/>
  <c r="A705" i="5"/>
  <c r="B705" i="5"/>
  <c r="C705" i="5"/>
  <c r="D705" i="5"/>
  <c r="E705" i="5"/>
  <c r="F705" i="5"/>
  <c r="G705" i="5"/>
  <c r="A706" i="5"/>
  <c r="B706" i="5"/>
  <c r="C706" i="5"/>
  <c r="D706" i="5"/>
  <c r="E706" i="5"/>
  <c r="F706" i="5"/>
  <c r="G706" i="5"/>
  <c r="A707" i="5"/>
  <c r="B707" i="5"/>
  <c r="C707" i="5"/>
  <c r="D707" i="5"/>
  <c r="E707" i="5"/>
  <c r="F707" i="5"/>
  <c r="G707" i="5"/>
  <c r="A708" i="5"/>
  <c r="B708" i="5"/>
  <c r="C708" i="5"/>
  <c r="D708" i="5"/>
  <c r="E708" i="5"/>
  <c r="F708" i="5"/>
  <c r="G708" i="5"/>
  <c r="A709" i="5"/>
  <c r="B709" i="5"/>
  <c r="C709" i="5"/>
  <c r="D709" i="5"/>
  <c r="E709" i="5"/>
  <c r="F709" i="5"/>
  <c r="G709" i="5"/>
  <c r="A710" i="5"/>
  <c r="B710" i="5"/>
  <c r="C710" i="5"/>
  <c r="D710" i="5"/>
  <c r="E710" i="5"/>
  <c r="F710" i="5"/>
  <c r="G710" i="5"/>
  <c r="A711" i="5"/>
  <c r="B711" i="5"/>
  <c r="C711" i="5"/>
  <c r="D711" i="5"/>
  <c r="E711" i="5"/>
  <c r="F711" i="5"/>
  <c r="G711" i="5"/>
  <c r="A712" i="5"/>
  <c r="B712" i="5"/>
  <c r="C712" i="5"/>
  <c r="D712" i="5"/>
  <c r="E712" i="5"/>
  <c r="F712" i="5"/>
  <c r="G712" i="5"/>
  <c r="A713" i="5"/>
  <c r="B713" i="5"/>
  <c r="C713" i="5"/>
  <c r="D713" i="5"/>
  <c r="E713" i="5"/>
  <c r="F713" i="5"/>
  <c r="G713" i="5"/>
  <c r="A714" i="5"/>
  <c r="B714" i="5"/>
  <c r="C714" i="5"/>
  <c r="D714" i="5"/>
  <c r="E714" i="5"/>
  <c r="F714" i="5"/>
  <c r="G714" i="5"/>
  <c r="A715" i="5"/>
  <c r="B715" i="5"/>
  <c r="C715" i="5"/>
  <c r="D715" i="5"/>
  <c r="E715" i="5"/>
  <c r="F715" i="5"/>
  <c r="G715" i="5"/>
  <c r="A716" i="5"/>
  <c r="B716" i="5"/>
  <c r="C716" i="5"/>
  <c r="D716" i="5"/>
  <c r="E716" i="5"/>
  <c r="F716" i="5"/>
  <c r="G716" i="5"/>
  <c r="A717" i="5"/>
  <c r="B717" i="5"/>
  <c r="C717" i="5"/>
  <c r="D717" i="5"/>
  <c r="E717" i="5"/>
  <c r="F717" i="5"/>
  <c r="G717" i="5"/>
  <c r="A718" i="5"/>
  <c r="B718" i="5"/>
  <c r="C718" i="5"/>
  <c r="D718" i="5"/>
  <c r="E718" i="5"/>
  <c r="F718" i="5"/>
  <c r="G718" i="5"/>
  <c r="A719" i="5"/>
  <c r="B719" i="5"/>
  <c r="C719" i="5"/>
  <c r="D719" i="5"/>
  <c r="E719" i="5"/>
  <c r="F719" i="5"/>
  <c r="G719" i="5"/>
  <c r="A720" i="5"/>
  <c r="B720" i="5"/>
  <c r="C720" i="5"/>
  <c r="D720" i="5"/>
  <c r="E720" i="5"/>
  <c r="F720" i="5"/>
  <c r="G720" i="5"/>
  <c r="A721" i="5"/>
  <c r="B721" i="5"/>
  <c r="C721" i="5"/>
  <c r="D721" i="5"/>
  <c r="E721" i="5"/>
  <c r="F721" i="5"/>
  <c r="G721" i="5"/>
  <c r="A722" i="5"/>
  <c r="B722" i="5"/>
  <c r="C722" i="5"/>
  <c r="D722" i="5"/>
  <c r="E722" i="5"/>
  <c r="F722" i="5"/>
  <c r="G722" i="5"/>
  <c r="A723" i="5"/>
  <c r="B723" i="5"/>
  <c r="C723" i="5"/>
  <c r="D723" i="5"/>
  <c r="E723" i="5"/>
  <c r="F723" i="5"/>
  <c r="G723" i="5"/>
  <c r="A724" i="5"/>
  <c r="B724" i="5"/>
  <c r="C724" i="5"/>
  <c r="D724" i="5"/>
  <c r="E724" i="5"/>
  <c r="F724" i="5"/>
  <c r="G724" i="5"/>
  <c r="A725" i="5"/>
  <c r="B725" i="5"/>
  <c r="C725" i="5"/>
  <c r="D725" i="5"/>
  <c r="E725" i="5"/>
  <c r="F725" i="5"/>
  <c r="G725" i="5"/>
  <c r="A726" i="5"/>
  <c r="B726" i="5"/>
  <c r="C726" i="5"/>
  <c r="D726" i="5"/>
  <c r="E726" i="5"/>
  <c r="F726" i="5"/>
  <c r="G726" i="5"/>
  <c r="A727" i="5"/>
  <c r="B727" i="5"/>
  <c r="C727" i="5"/>
  <c r="D727" i="5"/>
  <c r="E727" i="5"/>
  <c r="F727" i="5"/>
  <c r="G727" i="5"/>
  <c r="A728" i="5"/>
  <c r="B728" i="5"/>
  <c r="C728" i="5"/>
  <c r="D728" i="5"/>
  <c r="E728" i="5"/>
  <c r="F728" i="5"/>
  <c r="G728" i="5"/>
  <c r="A729" i="5"/>
  <c r="B729" i="5"/>
  <c r="C729" i="5"/>
  <c r="D729" i="5"/>
  <c r="E729" i="5"/>
  <c r="F729" i="5"/>
  <c r="G729" i="5"/>
  <c r="A730" i="5"/>
  <c r="B730" i="5"/>
  <c r="C730" i="5"/>
  <c r="D730" i="5"/>
  <c r="E730" i="5"/>
  <c r="F730" i="5"/>
  <c r="G730" i="5"/>
  <c r="A731" i="5"/>
  <c r="B731" i="5"/>
  <c r="C731" i="5"/>
  <c r="D731" i="5"/>
  <c r="E731" i="5"/>
  <c r="F731" i="5"/>
  <c r="G731" i="5"/>
  <c r="A732" i="5"/>
  <c r="B732" i="5"/>
  <c r="C732" i="5"/>
  <c r="D732" i="5"/>
  <c r="E732" i="5"/>
  <c r="F732" i="5"/>
  <c r="G732" i="5"/>
  <c r="A733" i="5"/>
  <c r="B733" i="5"/>
  <c r="C733" i="5"/>
  <c r="D733" i="5"/>
  <c r="E733" i="5"/>
  <c r="F733" i="5"/>
  <c r="G733" i="5"/>
  <c r="A734" i="5"/>
  <c r="B734" i="5"/>
  <c r="C734" i="5"/>
  <c r="D734" i="5"/>
  <c r="E734" i="5"/>
  <c r="F734" i="5"/>
  <c r="G734" i="5"/>
  <c r="A735" i="5"/>
  <c r="B735" i="5"/>
  <c r="C735" i="5"/>
  <c r="D735" i="5"/>
  <c r="E735" i="5"/>
  <c r="F735" i="5"/>
  <c r="G735" i="5"/>
  <c r="A736" i="5"/>
  <c r="B736" i="5"/>
  <c r="C736" i="5"/>
  <c r="D736" i="5"/>
  <c r="E736" i="5"/>
  <c r="F736" i="5"/>
  <c r="G736" i="5"/>
  <c r="A737" i="5"/>
  <c r="B737" i="5"/>
  <c r="C737" i="5"/>
  <c r="D737" i="5"/>
  <c r="E737" i="5"/>
  <c r="F737" i="5"/>
  <c r="G737" i="5"/>
  <c r="A738" i="5"/>
  <c r="B738" i="5"/>
  <c r="C738" i="5"/>
  <c r="D738" i="5"/>
  <c r="E738" i="5"/>
  <c r="F738" i="5"/>
  <c r="G738" i="5"/>
  <c r="A739" i="5"/>
  <c r="B739" i="5"/>
  <c r="C739" i="5"/>
  <c r="D739" i="5"/>
  <c r="E739" i="5"/>
  <c r="F739" i="5"/>
  <c r="G739" i="5"/>
  <c r="A740" i="5"/>
  <c r="B740" i="5"/>
  <c r="C740" i="5"/>
  <c r="D740" i="5"/>
  <c r="E740" i="5"/>
  <c r="F740" i="5"/>
  <c r="G740" i="5"/>
  <c r="A741" i="5"/>
  <c r="B741" i="5"/>
  <c r="C741" i="5"/>
  <c r="D741" i="5"/>
  <c r="E741" i="5"/>
  <c r="F741" i="5"/>
  <c r="G741" i="5"/>
  <c r="A742" i="5"/>
  <c r="B742" i="5"/>
  <c r="C742" i="5"/>
  <c r="D742" i="5"/>
  <c r="E742" i="5"/>
  <c r="F742" i="5"/>
  <c r="G742" i="5"/>
  <c r="A743" i="5"/>
  <c r="B743" i="5"/>
  <c r="C743" i="5"/>
  <c r="D743" i="5"/>
  <c r="E743" i="5"/>
  <c r="F743" i="5"/>
  <c r="G743" i="5"/>
  <c r="A744" i="5"/>
  <c r="B744" i="5"/>
  <c r="C744" i="5"/>
  <c r="D744" i="5"/>
  <c r="E744" i="5"/>
  <c r="F744" i="5"/>
  <c r="G744" i="5"/>
  <c r="A745" i="5"/>
  <c r="B745" i="5"/>
  <c r="C745" i="5"/>
  <c r="D745" i="5"/>
  <c r="E745" i="5"/>
  <c r="F745" i="5"/>
  <c r="G745" i="5"/>
  <c r="A746" i="5"/>
  <c r="B746" i="5"/>
  <c r="C746" i="5"/>
  <c r="D746" i="5"/>
  <c r="E746" i="5"/>
  <c r="F746" i="5"/>
  <c r="G746" i="5"/>
  <c r="A747" i="5"/>
  <c r="B747" i="5"/>
  <c r="C747" i="5"/>
  <c r="D747" i="5"/>
  <c r="E747" i="5"/>
  <c r="F747" i="5"/>
  <c r="G747" i="5"/>
  <c r="A748" i="5"/>
  <c r="B748" i="5"/>
  <c r="C748" i="5"/>
  <c r="D748" i="5"/>
  <c r="E748" i="5"/>
  <c r="F748" i="5"/>
  <c r="G748" i="5"/>
  <c r="A749" i="5"/>
  <c r="B749" i="5"/>
  <c r="C749" i="5"/>
  <c r="D749" i="5"/>
  <c r="E749" i="5"/>
  <c r="F749" i="5"/>
  <c r="G749" i="5"/>
  <c r="A750" i="5"/>
  <c r="B750" i="5"/>
  <c r="C750" i="5"/>
  <c r="D750" i="5"/>
  <c r="E750" i="5"/>
  <c r="F750" i="5"/>
  <c r="G750" i="5"/>
  <c r="A751" i="5"/>
  <c r="B751" i="5"/>
  <c r="C751" i="5"/>
  <c r="D751" i="5"/>
  <c r="E751" i="5"/>
  <c r="F751" i="5"/>
  <c r="G751" i="5"/>
  <c r="A752" i="5"/>
  <c r="B752" i="5"/>
  <c r="C752" i="5"/>
  <c r="D752" i="5"/>
  <c r="E752" i="5"/>
  <c r="F752" i="5"/>
  <c r="G752" i="5"/>
  <c r="A753" i="5"/>
  <c r="B753" i="5"/>
  <c r="C753" i="5"/>
  <c r="D753" i="5"/>
  <c r="E753" i="5"/>
  <c r="F753" i="5"/>
  <c r="G753" i="5"/>
  <c r="A754" i="5"/>
  <c r="B754" i="5"/>
  <c r="C754" i="5"/>
  <c r="D754" i="5"/>
  <c r="E754" i="5"/>
  <c r="F754" i="5"/>
  <c r="G754" i="5"/>
  <c r="A755" i="5"/>
  <c r="B755" i="5"/>
  <c r="C755" i="5"/>
  <c r="D755" i="5"/>
  <c r="E755" i="5"/>
  <c r="F755" i="5"/>
  <c r="G755" i="5"/>
  <c r="A756" i="5"/>
  <c r="B756" i="5"/>
  <c r="C756" i="5"/>
  <c r="D756" i="5"/>
  <c r="E756" i="5"/>
  <c r="F756" i="5"/>
  <c r="G756" i="5"/>
  <c r="A757" i="5"/>
  <c r="B757" i="5"/>
  <c r="C757" i="5"/>
  <c r="D757" i="5"/>
  <c r="E757" i="5"/>
  <c r="F757" i="5"/>
  <c r="G757" i="5"/>
  <c r="A758" i="5"/>
  <c r="B758" i="5"/>
  <c r="C758" i="5"/>
  <c r="D758" i="5"/>
  <c r="E758" i="5"/>
  <c r="F758" i="5"/>
  <c r="G758" i="5"/>
  <c r="A759" i="5"/>
  <c r="B759" i="5"/>
  <c r="C759" i="5"/>
  <c r="D759" i="5"/>
  <c r="E759" i="5"/>
  <c r="F759" i="5"/>
  <c r="G759" i="5"/>
  <c r="A760" i="5"/>
  <c r="B760" i="5"/>
  <c r="C760" i="5"/>
  <c r="D760" i="5"/>
  <c r="E760" i="5"/>
  <c r="F760" i="5"/>
  <c r="G760" i="5"/>
  <c r="A761" i="5"/>
  <c r="B761" i="5"/>
  <c r="C761" i="5"/>
  <c r="D761" i="5"/>
  <c r="E761" i="5"/>
  <c r="F761" i="5"/>
  <c r="G761" i="5"/>
  <c r="A762" i="5"/>
  <c r="B762" i="5"/>
  <c r="C762" i="5"/>
  <c r="D762" i="5"/>
  <c r="E762" i="5"/>
  <c r="F762" i="5"/>
  <c r="G762" i="5"/>
  <c r="A763" i="5"/>
  <c r="B763" i="5"/>
  <c r="C763" i="5"/>
  <c r="D763" i="5"/>
  <c r="E763" i="5"/>
  <c r="F763" i="5"/>
  <c r="G763" i="5"/>
  <c r="A764" i="5"/>
  <c r="B764" i="5"/>
  <c r="C764" i="5"/>
  <c r="D764" i="5"/>
  <c r="E764" i="5"/>
  <c r="F764" i="5"/>
  <c r="G764" i="5"/>
  <c r="A765" i="5"/>
  <c r="B765" i="5"/>
  <c r="C765" i="5"/>
  <c r="D765" i="5"/>
  <c r="E765" i="5"/>
  <c r="F765" i="5"/>
  <c r="G765" i="5"/>
  <c r="A766" i="5"/>
  <c r="B766" i="5"/>
  <c r="C766" i="5"/>
  <c r="D766" i="5"/>
  <c r="E766" i="5"/>
  <c r="F766" i="5"/>
  <c r="G766" i="5"/>
  <c r="A767" i="5"/>
  <c r="B767" i="5"/>
  <c r="C767" i="5"/>
  <c r="D767" i="5"/>
  <c r="E767" i="5"/>
  <c r="F767" i="5"/>
  <c r="G767" i="5"/>
  <c r="A768" i="5"/>
  <c r="B768" i="5"/>
  <c r="C768" i="5"/>
  <c r="D768" i="5"/>
  <c r="E768" i="5"/>
  <c r="F768" i="5"/>
  <c r="G768" i="5"/>
  <c r="A769" i="5"/>
  <c r="B769" i="5"/>
  <c r="C769" i="5"/>
  <c r="D769" i="5"/>
  <c r="E769" i="5"/>
  <c r="F769" i="5"/>
  <c r="G769" i="5"/>
  <c r="A770" i="5"/>
  <c r="B770" i="5"/>
  <c r="C770" i="5"/>
  <c r="D770" i="5"/>
  <c r="E770" i="5"/>
  <c r="F770" i="5"/>
  <c r="G770" i="5"/>
  <c r="A771" i="5"/>
  <c r="B771" i="5"/>
  <c r="C771" i="5"/>
  <c r="D771" i="5"/>
  <c r="E771" i="5"/>
  <c r="F771" i="5"/>
  <c r="G771" i="5"/>
  <c r="A772" i="5"/>
  <c r="B772" i="5"/>
  <c r="C772" i="5"/>
  <c r="D772" i="5"/>
  <c r="E772" i="5"/>
  <c r="F772" i="5"/>
  <c r="G772" i="5"/>
  <c r="A773" i="5"/>
  <c r="B773" i="5"/>
  <c r="C773" i="5"/>
  <c r="D773" i="5"/>
  <c r="E773" i="5"/>
  <c r="F773" i="5"/>
  <c r="G773" i="5"/>
  <c r="A774" i="5"/>
  <c r="B774" i="5"/>
  <c r="C774" i="5"/>
  <c r="D774" i="5"/>
  <c r="E774" i="5"/>
  <c r="F774" i="5"/>
  <c r="G774" i="5"/>
  <c r="A775" i="5"/>
  <c r="B775" i="5"/>
  <c r="C775" i="5"/>
  <c r="D775" i="5"/>
  <c r="E775" i="5"/>
  <c r="F775" i="5"/>
  <c r="G775" i="5"/>
  <c r="A776" i="5"/>
  <c r="B776" i="5"/>
  <c r="C776" i="5"/>
  <c r="D776" i="5"/>
  <c r="E776" i="5"/>
  <c r="F776" i="5"/>
  <c r="G776" i="5"/>
  <c r="A777" i="5"/>
  <c r="B777" i="5"/>
  <c r="C777" i="5"/>
  <c r="D777" i="5"/>
  <c r="E777" i="5"/>
  <c r="F777" i="5"/>
  <c r="G777" i="5"/>
  <c r="A778" i="5"/>
  <c r="B778" i="5"/>
  <c r="C778" i="5"/>
  <c r="D778" i="5"/>
  <c r="E778" i="5"/>
  <c r="F778" i="5"/>
  <c r="G778" i="5"/>
  <c r="A779" i="5"/>
  <c r="B779" i="5"/>
  <c r="C779" i="5"/>
  <c r="D779" i="5"/>
  <c r="E779" i="5"/>
  <c r="F779" i="5"/>
  <c r="G779" i="5"/>
  <c r="A780" i="5"/>
  <c r="B780" i="5"/>
  <c r="C780" i="5"/>
  <c r="D780" i="5"/>
  <c r="E780" i="5"/>
  <c r="F780" i="5"/>
  <c r="G780" i="5"/>
  <c r="A781" i="5"/>
  <c r="B781" i="5"/>
  <c r="C781" i="5"/>
  <c r="D781" i="5"/>
  <c r="E781" i="5"/>
  <c r="F781" i="5"/>
  <c r="G781" i="5"/>
  <c r="A782" i="5"/>
  <c r="B782" i="5"/>
  <c r="C782" i="5"/>
  <c r="D782" i="5"/>
  <c r="E782" i="5"/>
  <c r="F782" i="5"/>
  <c r="G782" i="5"/>
  <c r="A783" i="5"/>
  <c r="B783" i="5"/>
  <c r="C783" i="5"/>
  <c r="D783" i="5"/>
  <c r="E783" i="5"/>
  <c r="F783" i="5"/>
  <c r="G783" i="5"/>
  <c r="A784" i="5"/>
  <c r="B784" i="5"/>
  <c r="C784" i="5"/>
  <c r="D784" i="5"/>
  <c r="E784" i="5"/>
  <c r="F784" i="5"/>
  <c r="G784" i="5"/>
  <c r="A785" i="5"/>
  <c r="B785" i="5"/>
  <c r="C785" i="5"/>
  <c r="D785" i="5"/>
  <c r="E785" i="5"/>
  <c r="F785" i="5"/>
  <c r="G785" i="5"/>
  <c r="A786" i="5"/>
  <c r="B786" i="5"/>
  <c r="C786" i="5"/>
  <c r="D786" i="5"/>
  <c r="E786" i="5"/>
  <c r="F786" i="5"/>
  <c r="G786" i="5"/>
  <c r="A787" i="5"/>
  <c r="B787" i="5"/>
  <c r="C787" i="5"/>
  <c r="D787" i="5"/>
  <c r="E787" i="5"/>
  <c r="F787" i="5"/>
  <c r="G787" i="5"/>
  <c r="A788" i="5"/>
  <c r="B788" i="5"/>
  <c r="C788" i="5"/>
  <c r="D788" i="5"/>
  <c r="E788" i="5"/>
  <c r="F788" i="5"/>
  <c r="G788" i="5"/>
  <c r="A789" i="5"/>
  <c r="B789" i="5"/>
  <c r="C789" i="5"/>
  <c r="D789" i="5"/>
  <c r="E789" i="5"/>
  <c r="F789" i="5"/>
  <c r="G789" i="5"/>
  <c r="A790" i="5"/>
  <c r="B790" i="5"/>
  <c r="C790" i="5"/>
  <c r="D790" i="5"/>
  <c r="E790" i="5"/>
  <c r="F790" i="5"/>
  <c r="G790" i="5"/>
  <c r="A791" i="5"/>
  <c r="B791" i="5"/>
  <c r="C791" i="5"/>
  <c r="D791" i="5"/>
  <c r="E791" i="5"/>
  <c r="F791" i="5"/>
  <c r="G791" i="5"/>
  <c r="A792" i="5"/>
  <c r="B792" i="5"/>
  <c r="C792" i="5"/>
  <c r="D792" i="5"/>
  <c r="E792" i="5"/>
  <c r="F792" i="5"/>
  <c r="G792" i="5"/>
  <c r="A793" i="5"/>
  <c r="B793" i="5"/>
  <c r="C793" i="5"/>
  <c r="D793" i="5"/>
  <c r="E793" i="5"/>
  <c r="F793" i="5"/>
  <c r="G793" i="5"/>
  <c r="A794" i="5"/>
  <c r="B794" i="5"/>
  <c r="C794" i="5"/>
  <c r="D794" i="5"/>
  <c r="E794" i="5"/>
  <c r="F794" i="5"/>
  <c r="G794" i="5"/>
  <c r="A795" i="5"/>
  <c r="B795" i="5"/>
  <c r="C795" i="5"/>
  <c r="D795" i="5"/>
  <c r="E795" i="5"/>
  <c r="F795" i="5"/>
  <c r="G795" i="5"/>
  <c r="A796" i="5"/>
  <c r="B796" i="5"/>
  <c r="C796" i="5"/>
  <c r="D796" i="5"/>
  <c r="E796" i="5"/>
  <c r="F796" i="5"/>
  <c r="G796" i="5"/>
  <c r="A797" i="5"/>
  <c r="B797" i="5"/>
  <c r="C797" i="5"/>
  <c r="D797" i="5"/>
  <c r="E797" i="5"/>
  <c r="F797" i="5"/>
  <c r="G797" i="5"/>
  <c r="A798" i="5"/>
  <c r="B798" i="5"/>
  <c r="C798" i="5"/>
  <c r="D798" i="5"/>
  <c r="E798" i="5"/>
  <c r="F798" i="5"/>
  <c r="G798" i="5"/>
  <c r="A799" i="5"/>
  <c r="B799" i="5"/>
  <c r="C799" i="5"/>
  <c r="D799" i="5"/>
  <c r="E799" i="5"/>
  <c r="F799" i="5"/>
  <c r="G799" i="5"/>
  <c r="A800" i="5"/>
  <c r="B800" i="5"/>
  <c r="C800" i="5"/>
  <c r="D800" i="5"/>
  <c r="E800" i="5"/>
  <c r="F800" i="5"/>
  <c r="G800" i="5"/>
  <c r="A801" i="5"/>
  <c r="B801" i="5"/>
  <c r="C801" i="5"/>
  <c r="D801" i="5"/>
  <c r="E801" i="5"/>
  <c r="F801" i="5"/>
  <c r="G801" i="5"/>
  <c r="A802" i="5"/>
  <c r="B802" i="5"/>
  <c r="C802" i="5"/>
  <c r="D802" i="5"/>
  <c r="E802" i="5"/>
  <c r="F802" i="5"/>
  <c r="G802" i="5"/>
  <c r="A803" i="5"/>
  <c r="B803" i="5"/>
  <c r="C803" i="5"/>
  <c r="D803" i="5"/>
  <c r="E803" i="5"/>
  <c r="F803" i="5"/>
  <c r="G803" i="5"/>
  <c r="A804" i="5"/>
  <c r="B804" i="5"/>
  <c r="C804" i="5"/>
  <c r="D804" i="5"/>
  <c r="E804" i="5"/>
  <c r="F804" i="5"/>
  <c r="G804" i="5"/>
  <c r="A805" i="5"/>
  <c r="B805" i="5"/>
  <c r="C805" i="5"/>
  <c r="D805" i="5"/>
  <c r="E805" i="5"/>
  <c r="F805" i="5"/>
  <c r="G805" i="5"/>
  <c r="A806" i="5"/>
  <c r="B806" i="5"/>
  <c r="C806" i="5"/>
  <c r="D806" i="5"/>
  <c r="E806" i="5"/>
  <c r="F806" i="5"/>
  <c r="G806" i="5"/>
  <c r="A807" i="5"/>
  <c r="B807" i="5"/>
  <c r="C807" i="5"/>
  <c r="D807" i="5"/>
  <c r="E807" i="5"/>
  <c r="F807" i="5"/>
  <c r="G807" i="5"/>
  <c r="A808" i="5"/>
  <c r="B808" i="5"/>
  <c r="C808" i="5"/>
  <c r="D808" i="5"/>
  <c r="E808" i="5"/>
  <c r="F808" i="5"/>
  <c r="G808" i="5"/>
  <c r="A809" i="5"/>
  <c r="B809" i="5"/>
  <c r="C809" i="5"/>
  <c r="D809" i="5"/>
  <c r="E809" i="5"/>
  <c r="F809" i="5"/>
  <c r="G809" i="5"/>
  <c r="A810" i="5"/>
  <c r="B810" i="5"/>
  <c r="C810" i="5"/>
  <c r="D810" i="5"/>
  <c r="E810" i="5"/>
  <c r="F810" i="5"/>
  <c r="G810" i="5"/>
  <c r="A811" i="5"/>
  <c r="B811" i="5"/>
  <c r="C811" i="5"/>
  <c r="D811" i="5"/>
  <c r="E811" i="5"/>
  <c r="F811" i="5"/>
  <c r="G811" i="5"/>
  <c r="A812" i="5"/>
  <c r="B812" i="5"/>
  <c r="C812" i="5"/>
  <c r="D812" i="5"/>
  <c r="E812" i="5"/>
  <c r="F812" i="5"/>
  <c r="G812" i="5"/>
  <c r="A813" i="5"/>
  <c r="B813" i="5"/>
  <c r="C813" i="5"/>
  <c r="D813" i="5"/>
  <c r="E813" i="5"/>
  <c r="F813" i="5"/>
  <c r="G813" i="5"/>
  <c r="A814" i="5"/>
  <c r="B814" i="5"/>
  <c r="C814" i="5"/>
  <c r="D814" i="5"/>
  <c r="E814" i="5"/>
  <c r="F814" i="5"/>
  <c r="G814" i="5"/>
  <c r="A815" i="5"/>
  <c r="B815" i="5"/>
  <c r="C815" i="5"/>
  <c r="D815" i="5"/>
  <c r="E815" i="5"/>
  <c r="F815" i="5"/>
  <c r="G815" i="5"/>
  <c r="A816" i="5"/>
  <c r="B816" i="5"/>
  <c r="C816" i="5"/>
  <c r="D816" i="5"/>
  <c r="E816" i="5"/>
  <c r="F816" i="5"/>
  <c r="G816" i="5"/>
  <c r="A817" i="5"/>
  <c r="B817" i="5"/>
  <c r="C817" i="5"/>
  <c r="D817" i="5"/>
  <c r="E817" i="5"/>
  <c r="F817" i="5"/>
  <c r="G817" i="5"/>
  <c r="A818" i="5"/>
  <c r="B818" i="5"/>
  <c r="C818" i="5"/>
  <c r="D818" i="5"/>
  <c r="E818" i="5"/>
  <c r="F818" i="5"/>
  <c r="G818" i="5"/>
  <c r="A819" i="5"/>
  <c r="B819" i="5"/>
  <c r="C819" i="5"/>
  <c r="D819" i="5"/>
  <c r="E819" i="5"/>
  <c r="F819" i="5"/>
  <c r="G819" i="5"/>
  <c r="A820" i="5"/>
  <c r="B820" i="5"/>
  <c r="C820" i="5"/>
  <c r="D820" i="5"/>
  <c r="E820" i="5"/>
  <c r="F820" i="5"/>
  <c r="G820" i="5"/>
  <c r="A821" i="5"/>
  <c r="B821" i="5"/>
  <c r="C821" i="5"/>
  <c r="D821" i="5"/>
  <c r="E821" i="5"/>
  <c r="F821" i="5"/>
  <c r="G821" i="5"/>
  <c r="A822" i="5"/>
  <c r="B822" i="5"/>
  <c r="C822" i="5"/>
  <c r="D822" i="5"/>
  <c r="E822" i="5"/>
  <c r="F822" i="5"/>
  <c r="G822" i="5"/>
  <c r="A823" i="5"/>
  <c r="B823" i="5"/>
  <c r="C823" i="5"/>
  <c r="D823" i="5"/>
  <c r="E823" i="5"/>
  <c r="F823" i="5"/>
  <c r="G823" i="5"/>
  <c r="A824" i="5"/>
  <c r="B824" i="5"/>
  <c r="C824" i="5"/>
  <c r="D824" i="5"/>
  <c r="E824" i="5"/>
  <c r="F824" i="5"/>
  <c r="G824" i="5"/>
  <c r="A825" i="5"/>
  <c r="B825" i="5"/>
  <c r="C825" i="5"/>
  <c r="D825" i="5"/>
  <c r="E825" i="5"/>
  <c r="F825" i="5"/>
  <c r="G825" i="5"/>
  <c r="A826" i="5"/>
  <c r="B826" i="5"/>
  <c r="C826" i="5"/>
  <c r="D826" i="5"/>
  <c r="E826" i="5"/>
  <c r="F826" i="5"/>
  <c r="G826" i="5"/>
  <c r="A827" i="5"/>
  <c r="B827" i="5"/>
  <c r="C827" i="5"/>
  <c r="D827" i="5"/>
  <c r="E827" i="5"/>
  <c r="F827" i="5"/>
  <c r="G827" i="5"/>
  <c r="A828" i="5"/>
  <c r="B828" i="5"/>
  <c r="C828" i="5"/>
  <c r="D828" i="5"/>
  <c r="E828" i="5"/>
  <c r="F828" i="5"/>
  <c r="G828" i="5"/>
  <c r="A829" i="5"/>
  <c r="B829" i="5"/>
  <c r="C829" i="5"/>
  <c r="D829" i="5"/>
  <c r="E829" i="5"/>
  <c r="F829" i="5"/>
  <c r="G829" i="5"/>
  <c r="A830" i="5"/>
  <c r="B830" i="5"/>
  <c r="C830" i="5"/>
  <c r="D830" i="5"/>
  <c r="E830" i="5"/>
  <c r="F830" i="5"/>
  <c r="G830" i="5"/>
  <c r="A831" i="5"/>
  <c r="B831" i="5"/>
  <c r="C831" i="5"/>
  <c r="D831" i="5"/>
  <c r="E831" i="5"/>
  <c r="F831" i="5"/>
  <c r="G831" i="5"/>
  <c r="A832" i="5"/>
  <c r="B832" i="5"/>
  <c r="C832" i="5"/>
  <c r="D832" i="5"/>
  <c r="E832" i="5"/>
  <c r="F832" i="5"/>
  <c r="G832" i="5"/>
  <c r="A833" i="5"/>
  <c r="B833" i="5"/>
  <c r="C833" i="5"/>
  <c r="D833" i="5"/>
  <c r="E833" i="5"/>
  <c r="F833" i="5"/>
  <c r="G833" i="5"/>
  <c r="A834" i="5"/>
  <c r="B834" i="5"/>
  <c r="C834" i="5"/>
  <c r="D834" i="5"/>
  <c r="E834" i="5"/>
  <c r="F834" i="5"/>
  <c r="G834" i="5"/>
  <c r="A835" i="5"/>
  <c r="B835" i="5"/>
  <c r="C835" i="5"/>
  <c r="D835" i="5"/>
  <c r="E835" i="5"/>
  <c r="F835" i="5"/>
  <c r="G835" i="5"/>
  <c r="A836" i="5"/>
  <c r="B836" i="5"/>
  <c r="C836" i="5"/>
  <c r="D836" i="5"/>
  <c r="E836" i="5"/>
  <c r="F836" i="5"/>
  <c r="G836" i="5"/>
  <c r="A837" i="5"/>
  <c r="B837" i="5"/>
  <c r="C837" i="5"/>
  <c r="D837" i="5"/>
  <c r="E837" i="5"/>
  <c r="F837" i="5"/>
  <c r="G837" i="5"/>
  <c r="A838" i="5"/>
  <c r="B838" i="5"/>
  <c r="C838" i="5"/>
  <c r="D838" i="5"/>
  <c r="E838" i="5"/>
  <c r="F838" i="5"/>
  <c r="G838" i="5"/>
  <c r="A839" i="5"/>
  <c r="B839" i="5"/>
  <c r="C839" i="5"/>
  <c r="D839" i="5"/>
  <c r="E839" i="5"/>
  <c r="F839" i="5"/>
  <c r="G839" i="5"/>
  <c r="A840" i="5"/>
  <c r="B840" i="5"/>
  <c r="C840" i="5"/>
  <c r="D840" i="5"/>
  <c r="E840" i="5"/>
  <c r="F840" i="5"/>
  <c r="G840" i="5"/>
  <c r="A841" i="5"/>
  <c r="B841" i="5"/>
  <c r="C841" i="5"/>
  <c r="D841" i="5"/>
  <c r="E841" i="5"/>
  <c r="F841" i="5"/>
  <c r="G841" i="5"/>
  <c r="A842" i="5"/>
  <c r="B842" i="5"/>
  <c r="C842" i="5"/>
  <c r="D842" i="5"/>
  <c r="E842" i="5"/>
  <c r="F842" i="5"/>
  <c r="G842" i="5"/>
  <c r="A843" i="5"/>
  <c r="B843" i="5"/>
  <c r="C843" i="5"/>
  <c r="D843" i="5"/>
  <c r="E843" i="5"/>
  <c r="F843" i="5"/>
  <c r="G843" i="5"/>
  <c r="A844" i="5"/>
  <c r="B844" i="5"/>
  <c r="C844" i="5"/>
  <c r="D844" i="5"/>
  <c r="E844" i="5"/>
  <c r="F844" i="5"/>
  <c r="G844" i="5"/>
  <c r="A845" i="5"/>
  <c r="B845" i="5"/>
  <c r="C845" i="5"/>
  <c r="D845" i="5"/>
  <c r="E845" i="5"/>
  <c r="F845" i="5"/>
  <c r="G845" i="5"/>
  <c r="A846" i="5"/>
  <c r="B846" i="5"/>
  <c r="C846" i="5"/>
  <c r="D846" i="5"/>
  <c r="E846" i="5"/>
  <c r="F846" i="5"/>
  <c r="G846" i="5"/>
  <c r="A847" i="5"/>
  <c r="B847" i="5"/>
  <c r="C847" i="5"/>
  <c r="D847" i="5"/>
  <c r="E847" i="5"/>
  <c r="F847" i="5"/>
  <c r="G847" i="5"/>
  <c r="A848" i="5"/>
  <c r="B848" i="5"/>
  <c r="C848" i="5"/>
  <c r="D848" i="5"/>
  <c r="E848" i="5"/>
  <c r="F848" i="5"/>
  <c r="G848" i="5"/>
  <c r="A849" i="5"/>
  <c r="B849" i="5"/>
  <c r="C849" i="5"/>
  <c r="D849" i="5"/>
  <c r="E849" i="5"/>
  <c r="F849" i="5"/>
  <c r="G849" i="5"/>
  <c r="A850" i="5"/>
  <c r="B850" i="5"/>
  <c r="C850" i="5"/>
  <c r="D850" i="5"/>
  <c r="E850" i="5"/>
  <c r="F850" i="5"/>
  <c r="G850" i="5"/>
  <c r="A851" i="5"/>
  <c r="B851" i="5"/>
  <c r="C851" i="5"/>
  <c r="D851" i="5"/>
  <c r="E851" i="5"/>
  <c r="F851" i="5"/>
  <c r="G851" i="5"/>
  <c r="A852" i="5"/>
  <c r="B852" i="5"/>
  <c r="C852" i="5"/>
  <c r="D852" i="5"/>
  <c r="E852" i="5"/>
  <c r="F852" i="5"/>
  <c r="G852" i="5"/>
  <c r="A853" i="5"/>
  <c r="B853" i="5"/>
  <c r="C853" i="5"/>
  <c r="D853" i="5"/>
  <c r="E853" i="5"/>
  <c r="F853" i="5"/>
  <c r="G853" i="5"/>
  <c r="A854" i="5"/>
  <c r="B854" i="5"/>
  <c r="C854" i="5"/>
  <c r="D854" i="5"/>
  <c r="E854" i="5"/>
  <c r="F854" i="5"/>
  <c r="G854" i="5"/>
  <c r="A855" i="5"/>
  <c r="B855" i="5"/>
  <c r="C855" i="5"/>
  <c r="D855" i="5"/>
  <c r="E855" i="5"/>
  <c r="F855" i="5"/>
  <c r="G855" i="5"/>
  <c r="A856" i="5"/>
  <c r="B856" i="5"/>
  <c r="C856" i="5"/>
  <c r="D856" i="5"/>
  <c r="E856" i="5"/>
  <c r="F856" i="5"/>
  <c r="G856" i="5"/>
  <c r="A857" i="5"/>
  <c r="B857" i="5"/>
  <c r="C857" i="5"/>
  <c r="D857" i="5"/>
  <c r="E857" i="5"/>
  <c r="F857" i="5"/>
  <c r="G857" i="5"/>
  <c r="A858" i="5"/>
  <c r="B858" i="5"/>
  <c r="C858" i="5"/>
  <c r="D858" i="5"/>
  <c r="E858" i="5"/>
  <c r="F858" i="5"/>
  <c r="G858" i="5"/>
  <c r="A859" i="5"/>
  <c r="B859" i="5"/>
  <c r="C859" i="5"/>
  <c r="D859" i="5"/>
  <c r="E859" i="5"/>
  <c r="F859" i="5"/>
  <c r="G859" i="5"/>
  <c r="A860" i="5"/>
  <c r="B860" i="5"/>
  <c r="C860" i="5"/>
  <c r="D860" i="5"/>
  <c r="E860" i="5"/>
  <c r="F860" i="5"/>
  <c r="G860" i="5"/>
  <c r="A861" i="5"/>
  <c r="B861" i="5"/>
  <c r="C861" i="5"/>
  <c r="D861" i="5"/>
  <c r="E861" i="5"/>
  <c r="F861" i="5"/>
  <c r="G861" i="5"/>
  <c r="A862" i="5"/>
  <c r="B862" i="5"/>
  <c r="C862" i="5"/>
  <c r="D862" i="5"/>
  <c r="E862" i="5"/>
  <c r="F862" i="5"/>
  <c r="G862" i="5"/>
  <c r="A863" i="5"/>
  <c r="B863" i="5"/>
  <c r="C863" i="5"/>
  <c r="D863" i="5"/>
  <c r="E863" i="5"/>
  <c r="F863" i="5"/>
  <c r="G863" i="5"/>
  <c r="A864" i="5"/>
  <c r="B864" i="5"/>
  <c r="C864" i="5"/>
  <c r="D864" i="5"/>
  <c r="E864" i="5"/>
  <c r="F864" i="5"/>
  <c r="G864" i="5"/>
  <c r="A865" i="5"/>
  <c r="B865" i="5"/>
  <c r="C865" i="5"/>
  <c r="D865" i="5"/>
  <c r="E865" i="5"/>
  <c r="F865" i="5"/>
  <c r="G865" i="5"/>
  <c r="B2" i="5"/>
  <c r="C2" i="5"/>
  <c r="D2" i="5"/>
  <c r="E2" i="5"/>
  <c r="F2" i="5"/>
  <c r="G2" i="5"/>
  <c r="A2" i="5"/>
  <c r="B1" i="5"/>
  <c r="C1" i="5"/>
  <c r="D1" i="5"/>
  <c r="E1" i="5"/>
  <c r="F1" i="5"/>
  <c r="G1" i="5"/>
  <c r="H1" i="5"/>
  <c r="I1" i="5"/>
  <c r="J1" i="5"/>
  <c r="A1" i="5"/>
  <c r="M822" i="2" l="1"/>
  <c r="M735" i="2"/>
  <c r="M619" i="2"/>
  <c r="M556" i="2"/>
  <c r="M380" i="2"/>
  <c r="M598" i="2"/>
  <c r="M208" i="2"/>
  <c r="M165" i="2"/>
  <c r="M483" i="2"/>
  <c r="M285" i="2"/>
  <c r="M306" i="2"/>
  <c r="M837" i="2"/>
  <c r="M723" i="2"/>
  <c r="M713" i="2"/>
  <c r="M581" i="2"/>
  <c r="M139" i="2"/>
  <c r="M259" i="2"/>
  <c r="M444" i="2"/>
  <c r="M555" i="2"/>
  <c r="M183" i="2"/>
  <c r="M290" i="2"/>
  <c r="M429" i="2"/>
  <c r="M553" i="2"/>
  <c r="M804" i="2"/>
  <c r="M720" i="2"/>
  <c r="M699" i="2"/>
  <c r="M29" i="2"/>
  <c r="M345" i="2"/>
  <c r="M303" i="2"/>
  <c r="M513" i="2"/>
  <c r="M852" i="2"/>
  <c r="M181" i="2"/>
  <c r="M2" i="2"/>
  <c r="M378" i="2"/>
  <c r="M47" i="2"/>
  <c r="M685" i="2"/>
  <c r="M845" i="2"/>
  <c r="M750" i="2"/>
  <c r="M85" i="2"/>
  <c r="M437" i="2"/>
  <c r="M505" i="2"/>
  <c r="M31" i="2"/>
  <c r="M373" i="2"/>
  <c r="M458" i="2"/>
  <c r="M194" i="2"/>
  <c r="M118" i="2"/>
  <c r="M567" i="2"/>
  <c r="M662" i="2"/>
  <c r="M638" i="2"/>
  <c r="M756" i="2"/>
  <c r="M538" i="2"/>
  <c r="M96" i="2"/>
  <c r="M186" i="2"/>
  <c r="M610" i="2"/>
  <c r="M571" i="2"/>
  <c r="M250" i="2"/>
  <c r="M267" i="2"/>
  <c r="M586" i="2"/>
  <c r="M331" i="2"/>
  <c r="M669" i="2"/>
  <c r="M836" i="2"/>
  <c r="M675" i="2"/>
  <c r="M230" i="2"/>
  <c r="M37" i="2"/>
  <c r="M557" i="2"/>
  <c r="M189" i="2"/>
  <c r="M542" i="2"/>
  <c r="M520" i="2"/>
  <c r="M605" i="2"/>
  <c r="M140" i="2"/>
  <c r="M191" i="2"/>
  <c r="M667" i="2"/>
  <c r="M661" i="2"/>
  <c r="M738" i="2"/>
  <c r="M277" i="2"/>
  <c r="M195" i="2"/>
  <c r="M355" i="2"/>
  <c r="M214" i="2"/>
  <c r="M162" i="2"/>
  <c r="M549" i="2"/>
  <c r="M337" i="2"/>
  <c r="M269" i="2"/>
  <c r="M311" i="2"/>
  <c r="M831" i="2"/>
  <c r="M730" i="2"/>
  <c r="M733" i="2"/>
  <c r="M543" i="2"/>
  <c r="M417" i="2"/>
  <c r="M563" i="2"/>
  <c r="M138" i="2"/>
  <c r="M552" i="2"/>
  <c r="M82" i="2"/>
  <c r="M254" i="2"/>
  <c r="M327" i="2"/>
  <c r="M63" i="2"/>
  <c r="M843" i="2"/>
  <c r="M838" i="2"/>
  <c r="M668" i="2"/>
  <c r="M42" i="2"/>
  <c r="M312" i="2"/>
  <c r="M280" i="2"/>
  <c r="M509" i="2"/>
  <c r="M344" i="2"/>
  <c r="M284" i="2"/>
  <c r="M554" i="2"/>
  <c r="M221" i="2"/>
  <c r="M375" i="2"/>
  <c r="M658" i="2"/>
  <c r="M687" i="2"/>
  <c r="M665" i="2"/>
  <c r="M452" i="2"/>
  <c r="M279" i="2"/>
  <c r="M532" i="2"/>
  <c r="M52" i="2"/>
  <c r="M281" i="2"/>
  <c r="M55" i="2"/>
  <c r="M420" i="2"/>
  <c r="M228" i="2"/>
  <c r="M265" i="2"/>
  <c r="M825" i="2"/>
  <c r="M636" i="2"/>
  <c r="M640" i="2"/>
  <c r="M272" i="2"/>
  <c r="M338" i="2"/>
  <c r="M248" i="2"/>
  <c r="M43" i="2"/>
  <c r="M356" i="2"/>
  <c r="M477" i="2"/>
  <c r="M45" i="2"/>
  <c r="M462" i="2"/>
  <c r="M75" i="2"/>
  <c r="M769" i="2"/>
  <c r="M763" i="2"/>
  <c r="M758" i="2"/>
  <c r="M80" i="2"/>
  <c r="M237" i="2"/>
  <c r="M409" i="2"/>
  <c r="M334" i="2"/>
  <c r="M559" i="2"/>
  <c r="M110" i="2"/>
  <c r="M443" i="2"/>
  <c r="M859" i="2"/>
  <c r="M91" i="2"/>
  <c r="M721" i="2"/>
  <c r="M818" i="2"/>
  <c r="M741" i="2"/>
  <c r="M145" i="2"/>
  <c r="M476" i="2"/>
  <c r="M134" i="2"/>
  <c r="M252" i="2"/>
  <c r="M579" i="2"/>
  <c r="M257" i="2"/>
  <c r="M364" i="2"/>
  <c r="M241" i="2"/>
  <c r="M270" i="2"/>
  <c r="M787" i="2"/>
  <c r="M811" i="2"/>
  <c r="M714" i="2"/>
  <c r="M203" i="2"/>
  <c r="M130" i="2"/>
  <c r="M50" i="2"/>
  <c r="M264" i="2"/>
  <c r="M584" i="2"/>
  <c r="M517" i="2"/>
  <c r="M630" i="2"/>
  <c r="M125" i="2"/>
  <c r="M89" i="2"/>
  <c r="M651" i="2"/>
  <c r="M789" i="2"/>
  <c r="M834" i="2"/>
  <c r="M628" i="2"/>
  <c r="M620" i="2"/>
  <c r="M427" i="2"/>
  <c r="M425" i="2"/>
  <c r="M467" i="2"/>
  <c r="M19" i="2"/>
  <c r="M70" i="2"/>
  <c r="M219" i="2"/>
  <c r="M57" i="2"/>
  <c r="M774" i="2"/>
  <c r="M712" i="2"/>
  <c r="M660" i="2"/>
  <c r="M222" i="2"/>
  <c r="M446" i="2"/>
  <c r="M150" i="2"/>
  <c r="M405" i="2"/>
  <c r="M329" i="2"/>
  <c r="M401" i="2"/>
  <c r="M359" i="2"/>
  <c r="M496" i="2"/>
  <c r="M531" i="2"/>
  <c r="M666" i="2"/>
  <c r="M749" i="2"/>
  <c r="M697" i="2"/>
  <c r="M142" i="2"/>
  <c r="M226" i="2"/>
  <c r="M544" i="2"/>
  <c r="M94" i="2"/>
  <c r="M68" i="2"/>
  <c r="M22" i="2"/>
  <c r="M383" i="2"/>
  <c r="M298" i="2"/>
  <c r="M120" i="2"/>
  <c r="M652" i="2"/>
  <c r="M765" i="2"/>
  <c r="M696" i="2"/>
  <c r="M109" i="2"/>
  <c r="M533" i="2"/>
  <c r="M292" i="2"/>
  <c r="M4" i="2"/>
  <c r="M51" i="2"/>
  <c r="M61" i="2"/>
  <c r="M490" i="2"/>
  <c r="M240" i="2"/>
  <c r="M17" i="2"/>
  <c r="M642" i="2"/>
  <c r="M844" i="2"/>
  <c r="M846" i="2"/>
  <c r="M48" i="2"/>
  <c r="M168" i="2"/>
  <c r="M529" i="2"/>
  <c r="M362" i="2"/>
  <c r="M78" i="2"/>
  <c r="M370" i="2"/>
  <c r="M206" i="2"/>
  <c r="M371" i="2"/>
  <c r="M299" i="2"/>
  <c r="M799" i="2"/>
  <c r="M684" i="2"/>
  <c r="M637" i="2"/>
  <c r="M202" i="2"/>
  <c r="M472" i="2"/>
  <c r="M569" i="2"/>
  <c r="M122" i="2"/>
  <c r="M524" i="2"/>
  <c r="M192" i="2"/>
  <c r="M564" i="2"/>
  <c r="M95" i="2"/>
  <c r="M129" i="2"/>
  <c r="M830" i="2"/>
  <c r="M777" i="2"/>
  <c r="M693" i="2"/>
  <c r="M294" i="2"/>
  <c r="M111" i="2"/>
  <c r="M276" i="2"/>
  <c r="M374" i="2"/>
  <c r="M351" i="2"/>
  <c r="M76" i="2"/>
  <c r="M611" i="2"/>
  <c r="M445" i="2"/>
  <c r="M167" i="2"/>
  <c r="M650" i="2"/>
  <c r="M770" i="2"/>
  <c r="M695" i="2"/>
  <c r="M69" i="2"/>
  <c r="M177" i="2"/>
  <c r="M385" i="2"/>
  <c r="M151" i="2"/>
  <c r="M77" i="2"/>
  <c r="M419" i="2"/>
  <c r="M536" i="2"/>
  <c r="M105" i="2"/>
  <c r="M74" i="2"/>
  <c r="M689" i="2"/>
  <c r="M694" i="2"/>
  <c r="M793" i="2"/>
  <c r="M112" i="2"/>
  <c r="M547" i="2"/>
  <c r="M244" i="2"/>
  <c r="M515" i="2"/>
  <c r="M20" i="2"/>
  <c r="M3" i="2"/>
  <c r="M442" i="2"/>
  <c r="M541" i="2"/>
  <c r="M418" i="2"/>
  <c r="M772" i="2"/>
  <c r="M802" i="2"/>
  <c r="M635" i="2"/>
  <c r="M389" i="2"/>
  <c r="M286" i="2"/>
  <c r="M518" i="2"/>
  <c r="M528" i="2"/>
  <c r="M198" i="2"/>
  <c r="M220" i="2"/>
  <c r="M583" i="2"/>
  <c r="M196" i="2"/>
  <c r="M238" i="2"/>
  <c r="M824" i="2"/>
  <c r="M816" i="2"/>
  <c r="M784" i="2"/>
  <c r="M853" i="2"/>
  <c r="M71" i="2"/>
  <c r="M149" i="2"/>
  <c r="M218" i="2"/>
  <c r="M623" i="2"/>
  <c r="M133" i="2"/>
  <c r="M342" i="2"/>
  <c r="M278" i="2"/>
  <c r="M416" i="2"/>
  <c r="M829" i="2"/>
  <c r="M707" i="2"/>
  <c r="M722" i="2"/>
  <c r="M612" i="2"/>
  <c r="M466" i="2"/>
  <c r="M18" i="2"/>
  <c r="M288" i="2"/>
  <c r="M601" i="2"/>
  <c r="M448" i="2"/>
  <c r="M10" i="2"/>
  <c r="M415" i="2"/>
  <c r="M32" i="2"/>
  <c r="M639" i="2"/>
  <c r="M710" i="2"/>
  <c r="M701" i="2"/>
  <c r="M11" i="2"/>
  <c r="M478" i="2"/>
  <c r="M621" i="2"/>
  <c r="M430" i="2"/>
  <c r="M38" i="2"/>
  <c r="M596" i="2"/>
  <c r="M317" i="2"/>
  <c r="M60" i="2"/>
  <c r="M136" i="2"/>
  <c r="M827" i="2"/>
  <c r="M832" i="2"/>
  <c r="M727" i="2"/>
  <c r="M491" i="2"/>
  <c r="M479" i="2"/>
  <c r="M97" i="2"/>
  <c r="M304" i="2"/>
  <c r="M300" i="2"/>
  <c r="M572" i="2"/>
  <c r="M170" i="2"/>
  <c r="M164" i="2"/>
  <c r="M103" i="2"/>
  <c r="M823" i="2"/>
  <c r="M671" i="2"/>
  <c r="M648" i="2"/>
  <c r="M99" i="2"/>
  <c r="M523" i="2"/>
  <c r="M474" i="2"/>
  <c r="M447" i="2"/>
  <c r="M432" i="2"/>
  <c r="M30" i="2"/>
  <c r="M86" i="2"/>
  <c r="M229" i="2"/>
  <c r="M171" i="2"/>
  <c r="M746" i="2"/>
  <c r="M718" i="2"/>
  <c r="M676" i="2"/>
  <c r="M172" i="2"/>
  <c r="M595" i="2"/>
  <c r="M632" i="2"/>
  <c r="M114" i="2"/>
  <c r="M617" i="2"/>
  <c r="M856" i="2"/>
  <c r="M124" i="2"/>
  <c r="M320" i="2"/>
  <c r="M358" i="2"/>
  <c r="M725" i="2"/>
  <c r="M810" i="2"/>
  <c r="M760" i="2"/>
  <c r="M232" i="2"/>
  <c r="M56" i="2"/>
  <c r="M376" i="2"/>
  <c r="M258" i="2"/>
  <c r="M148" i="2"/>
  <c r="M309" i="2"/>
  <c r="M197" i="2"/>
  <c r="M454" i="2"/>
  <c r="M209" i="2"/>
  <c r="M806" i="2"/>
  <c r="M849" i="2"/>
  <c r="M779" i="2"/>
  <c r="M262" i="2"/>
  <c r="M305" i="2"/>
  <c r="M379" i="2"/>
  <c r="M865" i="2"/>
  <c r="M275" i="2"/>
  <c r="M255" i="2"/>
  <c r="M560" i="2"/>
  <c r="M858" i="2"/>
  <c r="M156" i="2"/>
  <c r="M715" i="2"/>
  <c r="M653" i="2"/>
  <c r="M643" i="2"/>
  <c r="M450" i="2"/>
  <c r="M484" i="2"/>
  <c r="M266" i="2"/>
  <c r="M59" i="2"/>
  <c r="M634" i="2"/>
  <c r="M545" i="2"/>
  <c r="M14" i="2"/>
  <c r="M537" i="2"/>
  <c r="M347" i="2"/>
  <c r="M724" i="2"/>
  <c r="M726" i="2"/>
  <c r="M706" i="2"/>
  <c r="M381" i="2"/>
  <c r="M433" i="2"/>
  <c r="M332" i="2"/>
  <c r="M316" i="2"/>
  <c r="M435" i="2"/>
  <c r="M456" i="2"/>
  <c r="M73" i="2"/>
  <c r="M182" i="2"/>
  <c r="M860" i="2"/>
  <c r="M764" i="2"/>
  <c r="M641" i="2"/>
  <c r="M819" i="2"/>
  <c r="M855" i="2"/>
  <c r="M585" i="2"/>
  <c r="M587" i="2"/>
  <c r="M88" i="2"/>
  <c r="M24" i="2"/>
  <c r="M488" i="2"/>
  <c r="M166" i="2"/>
  <c r="M622" i="2"/>
  <c r="M58" i="2"/>
  <c r="M717" i="2"/>
  <c r="M659" i="2"/>
  <c r="M740" i="2"/>
  <c r="M54" i="2"/>
  <c r="M618" i="2"/>
  <c r="M530" i="2"/>
  <c r="M857" i="2"/>
  <c r="M551" i="2"/>
  <c r="M28" i="2"/>
  <c r="M861" i="2"/>
  <c r="M81" i="2"/>
  <c r="M534" i="2"/>
  <c r="M840" i="2"/>
  <c r="M682" i="2"/>
  <c r="M673" i="2"/>
  <c r="M614" i="2"/>
  <c r="M580" i="2"/>
  <c r="M386" i="2"/>
  <c r="M421" i="2"/>
  <c r="M459" i="2"/>
  <c r="M223" i="2"/>
  <c r="M263" i="2"/>
  <c r="M153" i="2"/>
  <c r="M399" i="2"/>
  <c r="M761" i="2"/>
  <c r="M751" i="2"/>
  <c r="M762" i="2"/>
  <c r="M40" i="2"/>
  <c r="M854" i="2"/>
  <c r="M339" i="2"/>
  <c r="M116" i="2"/>
  <c r="M499" i="2"/>
  <c r="M440" i="2"/>
  <c r="M492" i="2"/>
  <c r="M336" i="2"/>
  <c r="M349" i="2"/>
  <c r="M690" i="2"/>
  <c r="M826" i="2"/>
  <c r="M820" i="2"/>
  <c r="M307" i="2"/>
  <c r="M152" i="2"/>
  <c r="M627" i="2"/>
  <c r="M438" i="2"/>
  <c r="M497" i="2"/>
  <c r="M321" i="2"/>
  <c r="M296" i="2"/>
  <c r="M363" i="2"/>
  <c r="M625" i="2"/>
  <c r="M800" i="2"/>
  <c r="M734" i="2"/>
  <c r="M656" i="2"/>
  <c r="M324" i="2"/>
  <c r="M480" i="2"/>
  <c r="M302" i="2"/>
  <c r="M159" i="2"/>
  <c r="M131" i="2"/>
  <c r="M173" i="2"/>
  <c r="M562" i="2"/>
  <c r="M93" i="2"/>
  <c r="M235" i="2"/>
  <c r="M803" i="2"/>
  <c r="M812" i="2"/>
  <c r="M782" i="2"/>
  <c r="M234" i="2"/>
  <c r="M271" i="2"/>
  <c r="M548" i="2"/>
  <c r="M361" i="2"/>
  <c r="M199" i="2"/>
  <c r="M502" i="2"/>
  <c r="M406" i="2"/>
  <c r="M481" i="2"/>
  <c r="M463" i="2"/>
  <c r="M654" i="2"/>
  <c r="M729" i="2"/>
  <c r="M771" i="2"/>
  <c r="M550" i="2"/>
  <c r="M863" i="2"/>
  <c r="M606" i="2"/>
  <c r="M242" i="2"/>
  <c r="M393" i="2"/>
  <c r="M335" i="2"/>
  <c r="M460" i="2"/>
  <c r="M175" i="2"/>
  <c r="M604" i="2"/>
  <c r="M766" i="2"/>
  <c r="M657" i="2"/>
  <c r="M847" i="2"/>
  <c r="M367" i="2"/>
  <c r="M326" i="2"/>
  <c r="M506" i="2"/>
  <c r="M568" i="2"/>
  <c r="M495" i="2"/>
  <c r="M407" i="2"/>
  <c r="M578" i="2"/>
  <c r="M123" i="2"/>
  <c r="M396" i="2"/>
  <c r="M644" i="2"/>
  <c r="M711" i="2"/>
  <c r="M705" i="2"/>
  <c r="M207" i="2"/>
  <c r="M501" i="2"/>
  <c r="M494" i="2"/>
  <c r="M397" i="2"/>
  <c r="M424" i="2"/>
  <c r="M608" i="2"/>
  <c r="M184" i="2"/>
  <c r="M121" i="2"/>
  <c r="M570" i="2"/>
  <c r="M703" i="2"/>
  <c r="M839" i="2"/>
  <c r="M664" i="2"/>
  <c r="M260" i="2"/>
  <c r="M471" i="2"/>
  <c r="M180" i="2"/>
  <c r="M403" i="2"/>
  <c r="M144" i="2"/>
  <c r="M387" i="2"/>
  <c r="M49" i="2"/>
  <c r="M469" i="2"/>
  <c r="M575" i="2"/>
  <c r="M683" i="2"/>
  <c r="M755" i="2"/>
  <c r="M708" i="2"/>
  <c r="M482" i="2"/>
  <c r="M498" i="2"/>
  <c r="M508" i="2"/>
  <c r="M453" i="2"/>
  <c r="M249" i="2"/>
  <c r="M500" i="2"/>
  <c r="M413" i="2"/>
  <c r="M468" i="2"/>
  <c r="M431" i="2"/>
  <c r="M796" i="2"/>
  <c r="M716" i="2"/>
  <c r="M704" i="2"/>
  <c r="M599" i="2"/>
  <c r="M663" i="2"/>
  <c r="M451" i="2"/>
  <c r="M486" i="2"/>
  <c r="M187" i="2"/>
  <c r="M574" i="2"/>
  <c r="M79" i="2"/>
  <c r="M357" i="2"/>
  <c r="M377" i="2"/>
  <c r="M817" i="2"/>
  <c r="M692" i="2"/>
  <c r="M754" i="2"/>
  <c r="M594" i="2"/>
  <c r="M283" i="2"/>
  <c r="M573" i="2"/>
  <c r="M225" i="2"/>
  <c r="M205" i="2"/>
  <c r="M613" i="2"/>
  <c r="M591" i="2"/>
  <c r="M274" i="2"/>
  <c r="M174" i="2"/>
  <c r="M646" i="2"/>
  <c r="M702" i="2"/>
  <c r="M745" i="2"/>
  <c r="M400" i="2"/>
  <c r="M521" i="2"/>
  <c r="M493" i="2"/>
  <c r="M293" i="2"/>
  <c r="M291" i="2"/>
  <c r="M185" i="2"/>
  <c r="M176" i="2"/>
  <c r="M402" i="2"/>
  <c r="M322" i="2"/>
  <c r="M677" i="2"/>
  <c r="M768" i="2"/>
  <c r="M686" i="2"/>
  <c r="M268" i="2"/>
  <c r="M243" i="2"/>
  <c r="M588" i="2"/>
  <c r="M388" i="2"/>
  <c r="M398" i="2"/>
  <c r="M87" i="2"/>
  <c r="M117" i="2"/>
  <c r="M295" i="2"/>
  <c r="M343" i="2"/>
  <c r="M848" i="2"/>
  <c r="M691" i="2"/>
  <c r="M813" i="2"/>
  <c r="M119" i="2"/>
  <c r="M143" i="2"/>
  <c r="M395" i="2"/>
  <c r="M439" i="2"/>
  <c r="M626" i="2"/>
  <c r="M211" i="2"/>
  <c r="M233" i="2"/>
  <c r="M108" i="2"/>
  <c r="M188" i="2"/>
  <c r="M655" i="2"/>
  <c r="M743" i="2"/>
  <c r="M792" i="2"/>
  <c r="M135" i="2"/>
  <c r="M365" i="2"/>
  <c r="M540" i="2"/>
  <c r="M128" i="2"/>
  <c r="M414" i="2"/>
  <c r="M526" i="2"/>
  <c r="M92" i="2"/>
  <c r="M522" i="2"/>
  <c r="M33" i="2"/>
  <c r="M808" i="2"/>
  <c r="M739" i="2"/>
  <c r="M828" i="2"/>
  <c r="M200" i="2"/>
  <c r="M426" i="2"/>
  <c r="M127" i="2"/>
  <c r="M213" i="2"/>
  <c r="M366" i="2"/>
  <c r="M236" i="2"/>
  <c r="M107" i="2"/>
  <c r="M84" i="2"/>
  <c r="M519" i="2"/>
  <c r="M728" i="2"/>
  <c r="M748" i="2"/>
  <c r="M649" i="2"/>
  <c r="M216" i="2"/>
  <c r="M190" i="2"/>
  <c r="M301" i="2"/>
  <c r="M25" i="2"/>
  <c r="M231" i="2"/>
  <c r="M126" i="2"/>
  <c r="M100" i="2"/>
  <c r="M246" i="2"/>
  <c r="M527" i="2"/>
  <c r="M698" i="2"/>
  <c r="M783" i="2"/>
  <c r="M781" i="2"/>
  <c r="M90" i="2"/>
  <c r="M582" i="2"/>
  <c r="M282" i="2"/>
  <c r="M319" i="2"/>
  <c r="M340" i="2"/>
  <c r="M592" i="2"/>
  <c r="M391" i="2"/>
  <c r="M313" i="2"/>
  <c r="M422" i="2"/>
  <c r="M805" i="2"/>
  <c r="M672" i="2"/>
  <c r="M679" i="2"/>
  <c r="M489" i="2"/>
  <c r="M341" i="2"/>
  <c r="M354" i="2"/>
  <c r="M297" i="2"/>
  <c r="M441" i="2"/>
  <c r="M273" i="2"/>
  <c r="M507" i="2"/>
  <c r="M15" i="2"/>
  <c r="M546" i="2"/>
  <c r="M645" i="2"/>
  <c r="M788" i="2"/>
  <c r="M674" i="2"/>
  <c r="M384" i="2"/>
  <c r="M535" i="2"/>
  <c r="M629" i="2"/>
  <c r="M161" i="2"/>
  <c r="M624" i="2"/>
  <c r="M602" i="2"/>
  <c r="M503" i="2"/>
  <c r="M66" i="2"/>
  <c r="M53" i="2"/>
  <c r="M807" i="2"/>
  <c r="M794" i="2"/>
  <c r="M795" i="2"/>
  <c r="M464" i="2"/>
  <c r="M597" i="2"/>
  <c r="M607" i="2"/>
  <c r="M245" i="2"/>
  <c r="M576" i="2"/>
  <c r="M251" i="2"/>
  <c r="M392" i="2"/>
  <c r="M146" i="2"/>
  <c r="M256" i="2"/>
  <c r="M744" i="2"/>
  <c r="M753" i="2"/>
  <c r="M835" i="2"/>
  <c r="M64" i="2"/>
  <c r="M308" i="2"/>
  <c r="M539" i="2"/>
  <c r="M390" i="2"/>
  <c r="M179" i="2"/>
  <c r="M616" i="2"/>
  <c r="M314" i="2"/>
  <c r="M289" i="2"/>
  <c r="M310" i="2"/>
  <c r="M798" i="2"/>
  <c r="M791" i="2"/>
  <c r="M850" i="2"/>
  <c r="M449" i="2"/>
  <c r="M525" i="2"/>
  <c r="M565" i="2"/>
  <c r="M631" i="2"/>
  <c r="M83" i="2"/>
  <c r="M566" i="2"/>
  <c r="M102" i="2"/>
  <c r="M360" i="2"/>
  <c r="M512" i="2"/>
  <c r="M841" i="2"/>
  <c r="M647" i="2"/>
  <c r="M731" i="2"/>
  <c r="M23" i="2"/>
  <c r="M41" i="2"/>
  <c r="M511" i="2"/>
  <c r="M253" i="2"/>
  <c r="M155" i="2"/>
  <c r="M7" i="2"/>
  <c r="M423" i="2"/>
  <c r="M558" i="2"/>
  <c r="M510" i="2"/>
  <c r="M773" i="2"/>
  <c r="M776" i="2"/>
  <c r="M700" i="2"/>
  <c r="M348" i="2"/>
  <c r="M224" i="2"/>
  <c r="M516" i="2"/>
  <c r="M204" i="2"/>
  <c r="M113" i="2"/>
  <c r="M137" i="2"/>
  <c r="M101" i="2"/>
  <c r="M201" i="2"/>
  <c r="M26" i="2"/>
  <c r="M790" i="2"/>
  <c r="M633" i="2"/>
  <c r="M688" i="2"/>
  <c r="M487" i="2"/>
  <c r="M325" i="2"/>
  <c r="M227" i="2"/>
  <c r="M104" i="2"/>
  <c r="M147" i="2"/>
  <c r="M593" i="2"/>
  <c r="M98" i="2"/>
  <c r="M160" i="2"/>
  <c r="M514" i="2"/>
  <c r="M678" i="2"/>
  <c r="M778" i="2"/>
  <c r="M742" i="2"/>
  <c r="M72" i="2"/>
  <c r="M609" i="2"/>
  <c r="M163" i="2"/>
  <c r="M141" i="2"/>
  <c r="M44" i="2"/>
  <c r="M217" i="2"/>
  <c r="M287" i="2"/>
  <c r="M8" i="2"/>
  <c r="M368" i="2"/>
  <c r="M821" i="2"/>
  <c r="M815" i="2"/>
  <c r="M801" i="2"/>
  <c r="M475" i="2"/>
  <c r="M412" i="2"/>
  <c r="M408" i="2"/>
  <c r="M13" i="2"/>
  <c r="M239" i="2"/>
  <c r="M411" i="2"/>
  <c r="M16" i="2"/>
  <c r="M154" i="2"/>
  <c r="M132" i="2"/>
  <c r="M785" i="2"/>
  <c r="M670" i="2"/>
  <c r="M709" i="2"/>
  <c r="M115" i="2"/>
  <c r="M369" i="2"/>
  <c r="M372" i="2"/>
  <c r="M561" i="2"/>
  <c r="M862" i="2"/>
  <c r="M323" i="2"/>
  <c r="M5" i="2"/>
  <c r="M436" i="2"/>
  <c r="M455" i="2"/>
  <c r="M814" i="2"/>
  <c r="M752" i="2"/>
  <c r="M736" i="2"/>
  <c r="M404" i="2"/>
  <c r="M470" i="2"/>
  <c r="M461" i="2"/>
  <c r="M333" i="2"/>
  <c r="M577" i="2"/>
  <c r="M864" i="2"/>
  <c r="M457" i="2"/>
  <c r="M315" i="2"/>
  <c r="M434" i="2"/>
  <c r="M732" i="2"/>
  <c r="M780" i="2"/>
  <c r="M786" i="2"/>
  <c r="M589" i="2"/>
  <c r="M346" i="2"/>
  <c r="M318" i="2"/>
  <c r="M12" i="2"/>
  <c r="M46" i="2"/>
  <c r="M473" i="2"/>
  <c r="M35" i="2"/>
  <c r="M9" i="2"/>
  <c r="M6" i="2"/>
  <c r="M842" i="2"/>
  <c r="M747" i="2"/>
  <c r="M767" i="2"/>
  <c r="M178" i="2"/>
  <c r="M328" i="2"/>
  <c r="M193" i="2"/>
  <c r="M169" i="2"/>
  <c r="M157" i="2"/>
  <c r="M34" i="2"/>
  <c r="M65" i="2"/>
  <c r="M261" i="2"/>
  <c r="M504" i="2"/>
  <c r="M681" i="2"/>
  <c r="M759" i="2"/>
  <c r="M680" i="2"/>
  <c r="M67" i="2"/>
  <c r="M465" i="2"/>
  <c r="M615" i="2"/>
  <c r="M600" i="2"/>
  <c r="M353" i="2"/>
  <c r="M410" i="2"/>
  <c r="M428" i="2"/>
  <c r="M21" i="2"/>
  <c r="M158" i="2"/>
  <c r="M757" i="2"/>
  <c r="M797" i="2"/>
  <c r="M809" i="2"/>
  <c r="M851" i="2"/>
  <c r="M215" i="2"/>
  <c r="M394" i="2"/>
  <c r="M352" i="2"/>
  <c r="M106" i="2"/>
  <c r="M210" i="2"/>
  <c r="M212" i="2"/>
  <c r="M590" i="2"/>
  <c r="M39" i="2"/>
  <c r="M833" i="2"/>
  <c r="M737" i="2"/>
  <c r="M775" i="2"/>
  <c r="M603" i="2"/>
  <c r="M247" i="2"/>
  <c r="M350" i="2"/>
  <c r="M62" i="2"/>
  <c r="M382" i="2"/>
  <c r="M485" i="2"/>
  <c r="M330" i="2"/>
  <c r="M36" i="2"/>
  <c r="M27" i="2"/>
  <c r="M719" i="2"/>
  <c r="L719" i="2"/>
  <c r="L822" i="2"/>
  <c r="L735" i="2"/>
  <c r="L619" i="2"/>
  <c r="L556" i="2"/>
  <c r="L380" i="2"/>
  <c r="H380" i="5" s="1"/>
  <c r="L598" i="2"/>
  <c r="L208" i="2"/>
  <c r="L165" i="2"/>
  <c r="L483" i="2"/>
  <c r="L285" i="2"/>
  <c r="L306" i="2"/>
  <c r="L837" i="2"/>
  <c r="L723" i="2"/>
  <c r="L713" i="2"/>
  <c r="L581" i="2"/>
  <c r="L139" i="2"/>
  <c r="L259" i="2"/>
  <c r="L444" i="2"/>
  <c r="L555" i="2"/>
  <c r="L183" i="2"/>
  <c r="L290" i="2"/>
  <c r="L429" i="2"/>
  <c r="L553" i="2"/>
  <c r="L804" i="2"/>
  <c r="L720" i="2"/>
  <c r="L699" i="2"/>
  <c r="L29" i="2"/>
  <c r="L345" i="2"/>
  <c r="L303" i="2"/>
  <c r="L513" i="2"/>
  <c r="L852" i="2"/>
  <c r="L181" i="2"/>
  <c r="L2" i="2"/>
  <c r="H2" i="5" s="1"/>
  <c r="L378" i="2"/>
  <c r="L47" i="2"/>
  <c r="L685" i="2"/>
  <c r="L845" i="2"/>
  <c r="L750" i="2"/>
  <c r="L85" i="2"/>
  <c r="L437" i="2"/>
  <c r="L505" i="2"/>
  <c r="L31" i="2"/>
  <c r="L373" i="2"/>
  <c r="L458" i="2"/>
  <c r="L194" i="2"/>
  <c r="L118" i="2"/>
  <c r="L567" i="2"/>
  <c r="L662" i="2"/>
  <c r="L638" i="2"/>
  <c r="L756" i="2"/>
  <c r="L538" i="2"/>
  <c r="L96" i="2"/>
  <c r="L186" i="2"/>
  <c r="L610" i="2"/>
  <c r="L571" i="2"/>
  <c r="L250" i="2"/>
  <c r="L267" i="2"/>
  <c r="L586" i="2"/>
  <c r="L331" i="2"/>
  <c r="L669" i="2"/>
  <c r="L836" i="2"/>
  <c r="L675" i="2"/>
  <c r="L230" i="2"/>
  <c r="L37" i="2"/>
  <c r="L557" i="2"/>
  <c r="H557" i="5" s="1"/>
  <c r="L189" i="2"/>
  <c r="L542" i="2"/>
  <c r="L520" i="2"/>
  <c r="L605" i="2"/>
  <c r="L140" i="2"/>
  <c r="L191" i="2"/>
  <c r="L667" i="2"/>
  <c r="L661" i="2"/>
  <c r="L738" i="2"/>
  <c r="L277" i="2"/>
  <c r="L195" i="2"/>
  <c r="L355" i="2"/>
  <c r="L214" i="2"/>
  <c r="L162" i="2"/>
  <c r="L549" i="2"/>
  <c r="L337" i="2"/>
  <c r="L269" i="2"/>
  <c r="L311" i="2"/>
  <c r="L831" i="2"/>
  <c r="L730" i="2"/>
  <c r="L733" i="2"/>
  <c r="L543" i="2"/>
  <c r="L417" i="2"/>
  <c r="L563" i="2"/>
  <c r="L138" i="2"/>
  <c r="L552" i="2"/>
  <c r="L82" i="2"/>
  <c r="L254" i="2"/>
  <c r="L327" i="2"/>
  <c r="L63" i="2"/>
  <c r="L843" i="2"/>
  <c r="L838" i="2"/>
  <c r="L668" i="2"/>
  <c r="L42" i="2"/>
  <c r="L312" i="2"/>
  <c r="L280" i="2"/>
  <c r="L509" i="2"/>
  <c r="L344" i="2"/>
  <c r="L284" i="2"/>
  <c r="L554" i="2"/>
  <c r="L221" i="2"/>
  <c r="L375" i="2"/>
  <c r="L658" i="2"/>
  <c r="L687" i="2"/>
  <c r="L665" i="2"/>
  <c r="L452" i="2"/>
  <c r="L279" i="2"/>
  <c r="L532" i="2"/>
  <c r="L52" i="2"/>
  <c r="L281" i="2"/>
  <c r="L55" i="2"/>
  <c r="L420" i="2"/>
  <c r="L228" i="2"/>
  <c r="L265" i="2"/>
  <c r="L825" i="2"/>
  <c r="L636" i="2"/>
  <c r="L640" i="2"/>
  <c r="L272" i="2"/>
  <c r="L338" i="2"/>
  <c r="L248" i="2"/>
  <c r="L43" i="2"/>
  <c r="L356" i="2"/>
  <c r="L477" i="2"/>
  <c r="L45" i="2"/>
  <c r="L462" i="2"/>
  <c r="L75" i="2"/>
  <c r="L769" i="2"/>
  <c r="L763" i="2"/>
  <c r="L758" i="2"/>
  <c r="L80" i="2"/>
  <c r="L237" i="2"/>
  <c r="L409" i="2"/>
  <c r="L334" i="2"/>
  <c r="L559" i="2"/>
  <c r="L110" i="2"/>
  <c r="L443" i="2"/>
  <c r="H443" i="5" s="1"/>
  <c r="L859" i="2"/>
  <c r="L91" i="2"/>
  <c r="L721" i="2"/>
  <c r="L818" i="2"/>
  <c r="L741" i="2"/>
  <c r="L145" i="2"/>
  <c r="L476" i="2"/>
  <c r="L134" i="2"/>
  <c r="L252" i="2"/>
  <c r="L579" i="2"/>
  <c r="L257" i="2"/>
  <c r="L364" i="2"/>
  <c r="L241" i="2"/>
  <c r="L270" i="2"/>
  <c r="L787" i="2"/>
  <c r="L811" i="2"/>
  <c r="L714" i="2"/>
  <c r="L203" i="2"/>
  <c r="L130" i="2"/>
  <c r="L50" i="2"/>
  <c r="H50" i="5" s="1"/>
  <c r="L264" i="2"/>
  <c r="L584" i="2"/>
  <c r="L517" i="2"/>
  <c r="L630" i="2"/>
  <c r="L125" i="2"/>
  <c r="L89" i="2"/>
  <c r="L651" i="2"/>
  <c r="L789" i="2"/>
  <c r="L834" i="2"/>
  <c r="L628" i="2"/>
  <c r="L620" i="2"/>
  <c r="L427" i="2"/>
  <c r="L425" i="2"/>
  <c r="L467" i="2"/>
  <c r="L19" i="2"/>
  <c r="L70" i="2"/>
  <c r="L219" i="2"/>
  <c r="L57" i="2"/>
  <c r="L774" i="2"/>
  <c r="L712" i="2"/>
  <c r="L660" i="2"/>
  <c r="L222" i="2"/>
  <c r="L446" i="2"/>
  <c r="L150" i="2"/>
  <c r="H150" i="5" s="1"/>
  <c r="L405" i="2"/>
  <c r="L329" i="2"/>
  <c r="L401" i="2"/>
  <c r="L359" i="2"/>
  <c r="L496" i="2"/>
  <c r="L531" i="2"/>
  <c r="L666" i="2"/>
  <c r="L749" i="2"/>
  <c r="L697" i="2"/>
  <c r="L142" i="2"/>
  <c r="L226" i="2"/>
  <c r="L544" i="2"/>
  <c r="L94" i="2"/>
  <c r="L68" i="2"/>
  <c r="L22" i="2"/>
  <c r="L383" i="2"/>
  <c r="H383" i="5" s="1"/>
  <c r="L298" i="2"/>
  <c r="L120" i="2"/>
  <c r="L652" i="2"/>
  <c r="L765" i="2"/>
  <c r="L696" i="2"/>
  <c r="L109" i="2"/>
  <c r="L533" i="2"/>
  <c r="L292" i="2"/>
  <c r="H292" i="5" s="1"/>
  <c r="L4" i="2"/>
  <c r="L51" i="2"/>
  <c r="L61" i="2"/>
  <c r="L490" i="2"/>
  <c r="L240" i="2"/>
  <c r="L17" i="2"/>
  <c r="L642" i="2"/>
  <c r="L844" i="2"/>
  <c r="L846" i="2"/>
  <c r="L48" i="2"/>
  <c r="L168" i="2"/>
  <c r="L529" i="2"/>
  <c r="L362" i="2"/>
  <c r="L78" i="2"/>
  <c r="L370" i="2"/>
  <c r="L206" i="2"/>
  <c r="L371" i="2"/>
  <c r="L299" i="2"/>
  <c r="L799" i="2"/>
  <c r="L684" i="2"/>
  <c r="L637" i="2"/>
  <c r="L202" i="2"/>
  <c r="L472" i="2"/>
  <c r="L569" i="2"/>
  <c r="L122" i="2"/>
  <c r="L524" i="2"/>
  <c r="L192" i="2"/>
  <c r="L564" i="2"/>
  <c r="L95" i="2"/>
  <c r="L129" i="2"/>
  <c r="L830" i="2"/>
  <c r="L777" i="2"/>
  <c r="H777" i="5" s="1"/>
  <c r="L693" i="2"/>
  <c r="L294" i="2"/>
  <c r="L111" i="2"/>
  <c r="L276" i="2"/>
  <c r="L374" i="2"/>
  <c r="L351" i="2"/>
  <c r="L76" i="2"/>
  <c r="L611" i="2"/>
  <c r="L445" i="2"/>
  <c r="L167" i="2"/>
  <c r="L650" i="2"/>
  <c r="L770" i="2"/>
  <c r="L695" i="2"/>
  <c r="L69" i="2"/>
  <c r="L177" i="2"/>
  <c r="L385" i="2"/>
  <c r="L151" i="2"/>
  <c r="L77" i="2"/>
  <c r="L419" i="2"/>
  <c r="L536" i="2"/>
  <c r="L105" i="2"/>
  <c r="H105" i="5" s="1"/>
  <c r="L74" i="2"/>
  <c r="L689" i="2"/>
  <c r="L694" i="2"/>
  <c r="L793" i="2"/>
  <c r="L112" i="2"/>
  <c r="L547" i="2"/>
  <c r="L244" i="2"/>
  <c r="L515" i="2"/>
  <c r="L20" i="2"/>
  <c r="L3" i="2"/>
  <c r="L442" i="2"/>
  <c r="H442" i="5" s="1"/>
  <c r="L541" i="2"/>
  <c r="L418" i="2"/>
  <c r="L772" i="2"/>
  <c r="L802" i="2"/>
  <c r="H802" i="5" s="1"/>
  <c r="L635" i="2"/>
  <c r="L389" i="2"/>
  <c r="L286" i="2"/>
  <c r="L518" i="2"/>
  <c r="H518" i="5" s="1"/>
  <c r="L528" i="2"/>
  <c r="H528" i="5" s="1"/>
  <c r="L198" i="2"/>
  <c r="L220" i="2"/>
  <c r="L583" i="2"/>
  <c r="L196" i="2"/>
  <c r="L238" i="2"/>
  <c r="L824" i="2"/>
  <c r="L816" i="2"/>
  <c r="L784" i="2"/>
  <c r="L853" i="2"/>
  <c r="L71" i="2"/>
  <c r="L149" i="2"/>
  <c r="L218" i="2"/>
  <c r="L623" i="2"/>
  <c r="L133" i="2"/>
  <c r="L342" i="2"/>
  <c r="L278" i="2"/>
  <c r="L416" i="2"/>
  <c r="L829" i="2"/>
  <c r="L707" i="2"/>
  <c r="H707" i="5" s="1"/>
  <c r="L722" i="2"/>
  <c r="L612" i="2"/>
  <c r="L466" i="2"/>
  <c r="L18" i="2"/>
  <c r="L288" i="2"/>
  <c r="L601" i="2"/>
  <c r="L448" i="2"/>
  <c r="L10" i="2"/>
  <c r="L415" i="2"/>
  <c r="L32" i="2"/>
  <c r="L639" i="2"/>
  <c r="L710" i="2"/>
  <c r="L701" i="2"/>
  <c r="L11" i="2"/>
  <c r="L478" i="2"/>
  <c r="L621" i="2"/>
  <c r="L430" i="2"/>
  <c r="L38" i="2"/>
  <c r="L596" i="2"/>
  <c r="L317" i="2"/>
  <c r="L60" i="2"/>
  <c r="L136" i="2"/>
  <c r="L827" i="2"/>
  <c r="L832" i="2"/>
  <c r="H832" i="5" s="1"/>
  <c r="L727" i="2"/>
  <c r="L491" i="2"/>
  <c r="L479" i="2"/>
  <c r="L97" i="2"/>
  <c r="L304" i="2"/>
  <c r="L300" i="2"/>
  <c r="L572" i="2"/>
  <c r="L170" i="2"/>
  <c r="L164" i="2"/>
  <c r="L103" i="2"/>
  <c r="L823" i="2"/>
  <c r="L671" i="2"/>
  <c r="H671" i="5" s="1"/>
  <c r="L648" i="2"/>
  <c r="L99" i="2"/>
  <c r="L523" i="2"/>
  <c r="L474" i="2"/>
  <c r="L447" i="2"/>
  <c r="L432" i="2"/>
  <c r="L30" i="2"/>
  <c r="L86" i="2"/>
  <c r="L229" i="2"/>
  <c r="L171" i="2"/>
  <c r="L746" i="2"/>
  <c r="L718" i="2"/>
  <c r="L676" i="2"/>
  <c r="L172" i="2"/>
  <c r="L595" i="2"/>
  <c r="L632" i="2"/>
  <c r="H632" i="5" s="1"/>
  <c r="L114" i="2"/>
  <c r="L617" i="2"/>
  <c r="L856" i="2"/>
  <c r="L124" i="2"/>
  <c r="L320" i="2"/>
  <c r="L358" i="2"/>
  <c r="L725" i="2"/>
  <c r="L810" i="2"/>
  <c r="L760" i="2"/>
  <c r="L232" i="2"/>
  <c r="L56" i="2"/>
  <c r="L376" i="2"/>
  <c r="L258" i="2"/>
  <c r="L148" i="2"/>
  <c r="L309" i="2"/>
  <c r="L197" i="2"/>
  <c r="H197" i="5" s="1"/>
  <c r="L454" i="2"/>
  <c r="L209" i="2"/>
  <c r="L806" i="2"/>
  <c r="L849" i="2"/>
  <c r="H849" i="5" s="1"/>
  <c r="L779" i="2"/>
  <c r="L262" i="2"/>
  <c r="L305" i="2"/>
  <c r="L379" i="2"/>
  <c r="L865" i="2"/>
  <c r="H865" i="5" s="1"/>
  <c r="L275" i="2"/>
  <c r="L255" i="2"/>
  <c r="L560" i="2"/>
  <c r="L858" i="2"/>
  <c r="L156" i="2"/>
  <c r="L715" i="2"/>
  <c r="L653" i="2"/>
  <c r="L643" i="2"/>
  <c r="L450" i="2"/>
  <c r="L484" i="2"/>
  <c r="L266" i="2"/>
  <c r="L59" i="2"/>
  <c r="L634" i="2"/>
  <c r="L545" i="2"/>
  <c r="L14" i="2"/>
  <c r="L537" i="2"/>
  <c r="L347" i="2"/>
  <c r="L724" i="2"/>
  <c r="L726" i="2"/>
  <c r="L706" i="2"/>
  <c r="L381" i="2"/>
  <c r="L433" i="2"/>
  <c r="L332" i="2"/>
  <c r="H332" i="5" s="1"/>
  <c r="L316" i="2"/>
  <c r="L435" i="2"/>
  <c r="L456" i="2"/>
  <c r="L73" i="2"/>
  <c r="H73" i="5" s="1"/>
  <c r="L182" i="2"/>
  <c r="L860" i="2"/>
  <c r="L764" i="2"/>
  <c r="L641" i="2"/>
  <c r="H641" i="5" s="1"/>
  <c r="L819" i="2"/>
  <c r="L855" i="2"/>
  <c r="L585" i="2"/>
  <c r="L587" i="2"/>
  <c r="L88" i="2"/>
  <c r="L24" i="2"/>
  <c r="L488" i="2"/>
  <c r="L166" i="2"/>
  <c r="H166" i="5" s="1"/>
  <c r="L622" i="2"/>
  <c r="L58" i="2"/>
  <c r="L717" i="2"/>
  <c r="L659" i="2"/>
  <c r="L740" i="2"/>
  <c r="L54" i="2"/>
  <c r="L618" i="2"/>
  <c r="L530" i="2"/>
  <c r="L857" i="2"/>
  <c r="L551" i="2"/>
  <c r="L28" i="2"/>
  <c r="L861" i="2"/>
  <c r="L81" i="2"/>
  <c r="L534" i="2"/>
  <c r="H534" i="5" s="1"/>
  <c r="L840" i="2"/>
  <c r="L682" i="2"/>
  <c r="H682" i="5" s="1"/>
  <c r="L673" i="2"/>
  <c r="H673" i="5" s="1"/>
  <c r="L614" i="2"/>
  <c r="H614" i="5" s="1"/>
  <c r="L580" i="2"/>
  <c r="L386" i="2"/>
  <c r="H386" i="5" s="1"/>
  <c r="L421" i="2"/>
  <c r="L459" i="2"/>
  <c r="L223" i="2"/>
  <c r="H223" i="5" s="1"/>
  <c r="L263" i="2"/>
  <c r="L153" i="2"/>
  <c r="L399" i="2"/>
  <c r="L761" i="2"/>
  <c r="L751" i="2"/>
  <c r="L762" i="2"/>
  <c r="L40" i="2"/>
  <c r="L854" i="2"/>
  <c r="L339" i="2"/>
  <c r="L116" i="2"/>
  <c r="L499" i="2"/>
  <c r="L440" i="2"/>
  <c r="L492" i="2"/>
  <c r="H492" i="5" s="1"/>
  <c r="L336" i="2"/>
  <c r="L349" i="2"/>
  <c r="L690" i="2"/>
  <c r="L826" i="2"/>
  <c r="H826" i="5" s="1"/>
  <c r="L820" i="2"/>
  <c r="L307" i="2"/>
  <c r="L152" i="2"/>
  <c r="L627" i="2"/>
  <c r="H627" i="5" s="1"/>
  <c r="L438" i="2"/>
  <c r="L497" i="2"/>
  <c r="L321" i="2"/>
  <c r="L296" i="2"/>
  <c r="H296" i="5" s="1"/>
  <c r="L363" i="2"/>
  <c r="L625" i="2"/>
  <c r="L800" i="2"/>
  <c r="L734" i="2"/>
  <c r="H734" i="5" s="1"/>
  <c r="L656" i="2"/>
  <c r="L324" i="2"/>
  <c r="L480" i="2"/>
  <c r="L302" i="2"/>
  <c r="H302" i="5" s="1"/>
  <c r="L159" i="2"/>
  <c r="L131" i="2"/>
  <c r="L173" i="2"/>
  <c r="L562" i="2"/>
  <c r="H562" i="5" s="1"/>
  <c r="L93" i="2"/>
  <c r="L235" i="2"/>
  <c r="L803" i="2"/>
  <c r="L812" i="2"/>
  <c r="L782" i="2"/>
  <c r="L234" i="2"/>
  <c r="L271" i="2"/>
  <c r="L548" i="2"/>
  <c r="L361" i="2"/>
  <c r="L199" i="2"/>
  <c r="L502" i="2"/>
  <c r="L406" i="2"/>
  <c r="H406" i="5" s="1"/>
  <c r="L481" i="2"/>
  <c r="L463" i="2"/>
  <c r="L654" i="2"/>
  <c r="L729" i="2"/>
  <c r="H729" i="5" s="1"/>
  <c r="L771" i="2"/>
  <c r="L550" i="2"/>
  <c r="L863" i="2"/>
  <c r="L606" i="2"/>
  <c r="L242" i="2"/>
  <c r="L393" i="2"/>
  <c r="L335" i="2"/>
  <c r="L460" i="2"/>
  <c r="H460" i="5" s="1"/>
  <c r="L175" i="2"/>
  <c r="L604" i="2"/>
  <c r="L766" i="2"/>
  <c r="L657" i="2"/>
  <c r="H657" i="5" s="1"/>
  <c r="L847" i="2"/>
  <c r="L367" i="2"/>
  <c r="L326" i="2"/>
  <c r="L506" i="2"/>
  <c r="H506" i="5" s="1"/>
  <c r="L568" i="2"/>
  <c r="L495" i="2"/>
  <c r="L407" i="2"/>
  <c r="L578" i="2"/>
  <c r="H578" i="5" s="1"/>
  <c r="L123" i="2"/>
  <c r="L396" i="2"/>
  <c r="L644" i="2"/>
  <c r="L711" i="2"/>
  <c r="H711" i="5" s="1"/>
  <c r="L705" i="2"/>
  <c r="L207" i="2"/>
  <c r="L501" i="2"/>
  <c r="L494" i="2"/>
  <c r="L397" i="2"/>
  <c r="L424" i="2"/>
  <c r="L608" i="2"/>
  <c r="L184" i="2"/>
  <c r="L121" i="2"/>
  <c r="H121" i="5" s="1"/>
  <c r="L570" i="2"/>
  <c r="L703" i="2"/>
  <c r="L839" i="2"/>
  <c r="H839" i="5" s="1"/>
  <c r="L664" i="2"/>
  <c r="L260" i="2"/>
  <c r="L471" i="2"/>
  <c r="H471" i="5" s="1"/>
  <c r="L180" i="2"/>
  <c r="H180" i="5" s="1"/>
  <c r="L403" i="2"/>
  <c r="L144" i="2"/>
  <c r="L387" i="2"/>
  <c r="L49" i="2"/>
  <c r="H49" i="5" s="1"/>
  <c r="L469" i="2"/>
  <c r="L575" i="2"/>
  <c r="H575" i="5" s="1"/>
  <c r="L683" i="2"/>
  <c r="H683" i="5" s="1"/>
  <c r="L755" i="2"/>
  <c r="L708" i="2"/>
  <c r="H708" i="5" s="1"/>
  <c r="L482" i="2"/>
  <c r="L498" i="2"/>
  <c r="L508" i="2"/>
  <c r="H508" i="5" s="1"/>
  <c r="L453" i="2"/>
  <c r="L249" i="2"/>
  <c r="L500" i="2"/>
  <c r="L413" i="2"/>
  <c r="H413" i="5" s="1"/>
  <c r="L468" i="2"/>
  <c r="L431" i="2"/>
  <c r="L796" i="2"/>
  <c r="L716" i="2"/>
  <c r="H716" i="5" s="1"/>
  <c r="L704" i="2"/>
  <c r="L599" i="2"/>
  <c r="L663" i="2"/>
  <c r="L451" i="2"/>
  <c r="H451" i="5" s="1"/>
  <c r="L486" i="2"/>
  <c r="L187" i="2"/>
  <c r="L574" i="2"/>
  <c r="L79" i="2"/>
  <c r="L357" i="2"/>
  <c r="L377" i="2"/>
  <c r="L817" i="2"/>
  <c r="L692" i="2"/>
  <c r="H692" i="5" s="1"/>
  <c r="L754" i="2"/>
  <c r="L594" i="2"/>
  <c r="L283" i="2"/>
  <c r="L573" i="2"/>
  <c r="H573" i="5" s="1"/>
  <c r="L225" i="2"/>
  <c r="L205" i="2"/>
  <c r="L613" i="2"/>
  <c r="L591" i="2"/>
  <c r="L274" i="2"/>
  <c r="H274" i="5" s="1"/>
  <c r="L174" i="2"/>
  <c r="L646" i="2"/>
  <c r="L702" i="2"/>
  <c r="H702" i="5" s="1"/>
  <c r="L745" i="2"/>
  <c r="H745" i="5" s="1"/>
  <c r="L400" i="2"/>
  <c r="L521" i="2"/>
  <c r="L493" i="2"/>
  <c r="H493" i="5" s="1"/>
  <c r="L293" i="2"/>
  <c r="L291" i="2"/>
  <c r="H291" i="5" s="1"/>
  <c r="L185" i="2"/>
  <c r="L176" i="2"/>
  <c r="H176" i="5" s="1"/>
  <c r="L402" i="2"/>
  <c r="L322" i="2"/>
  <c r="L677" i="2"/>
  <c r="L768" i="2"/>
  <c r="H768" i="5" s="1"/>
  <c r="L686" i="2"/>
  <c r="L268" i="2"/>
  <c r="L243" i="2"/>
  <c r="L588" i="2"/>
  <c r="H588" i="5" s="1"/>
  <c r="L388" i="2"/>
  <c r="L398" i="2"/>
  <c r="L87" i="2"/>
  <c r="L117" i="2"/>
  <c r="L295" i="2"/>
  <c r="L343" i="2"/>
  <c r="H343" i="5" s="1"/>
  <c r="L848" i="2"/>
  <c r="L691" i="2"/>
  <c r="H691" i="5" s="1"/>
  <c r="L813" i="2"/>
  <c r="L119" i="2"/>
  <c r="L143" i="2"/>
  <c r="L395" i="2"/>
  <c r="H395" i="5" s="1"/>
  <c r="L439" i="2"/>
  <c r="H439" i="5" s="1"/>
  <c r="L626" i="2"/>
  <c r="L211" i="2"/>
  <c r="L233" i="2"/>
  <c r="H233" i="5" s="1"/>
  <c r="L108" i="2"/>
  <c r="H108" i="5" s="1"/>
  <c r="L188" i="2"/>
  <c r="H188" i="5" s="1"/>
  <c r="L655" i="2"/>
  <c r="L743" i="2"/>
  <c r="H743" i="5" s="1"/>
  <c r="L792" i="2"/>
  <c r="L135" i="2"/>
  <c r="L365" i="2"/>
  <c r="H365" i="5" s="1"/>
  <c r="L540" i="2"/>
  <c r="H540" i="5" s="1"/>
  <c r="L128" i="2"/>
  <c r="L414" i="2"/>
  <c r="L526" i="2"/>
  <c r="L92" i="2"/>
  <c r="H92" i="5" s="1"/>
  <c r="L522" i="2"/>
  <c r="L33" i="2"/>
  <c r="L808" i="2"/>
  <c r="L739" i="2"/>
  <c r="H739" i="5" s="1"/>
  <c r="L828" i="2"/>
  <c r="H828" i="5" s="1"/>
  <c r="L200" i="2"/>
  <c r="L426" i="2"/>
  <c r="L127" i="2"/>
  <c r="H127" i="5" s="1"/>
  <c r="L213" i="2"/>
  <c r="L366" i="2"/>
  <c r="H366" i="5" s="1"/>
  <c r="L236" i="2"/>
  <c r="L107" i="2"/>
  <c r="L84" i="2"/>
  <c r="L519" i="2"/>
  <c r="H519" i="5" s="1"/>
  <c r="L728" i="2"/>
  <c r="H728" i="5" s="1"/>
  <c r="L748" i="2"/>
  <c r="H748" i="5" s="1"/>
  <c r="L649" i="2"/>
  <c r="L216" i="2"/>
  <c r="L190" i="2"/>
  <c r="L301" i="2"/>
  <c r="H301" i="5" s="1"/>
  <c r="L25" i="2"/>
  <c r="L231" i="2"/>
  <c r="L126" i="2"/>
  <c r="L100" i="2"/>
  <c r="H100" i="5" s="1"/>
  <c r="L246" i="2"/>
  <c r="L527" i="2"/>
  <c r="L698" i="2"/>
  <c r="L783" i="2"/>
  <c r="L781" i="2"/>
  <c r="L90" i="2"/>
  <c r="H90" i="5" s="1"/>
  <c r="L582" i="2"/>
  <c r="H582" i="5" s="1"/>
  <c r="L282" i="2"/>
  <c r="L319" i="2"/>
  <c r="L340" i="2"/>
  <c r="L592" i="2"/>
  <c r="L391" i="2"/>
  <c r="L313" i="2"/>
  <c r="L422" i="2"/>
  <c r="H422" i="5" s="1"/>
  <c r="L805" i="2"/>
  <c r="L672" i="2"/>
  <c r="H672" i="5" s="1"/>
  <c r="L679" i="2"/>
  <c r="L489" i="2"/>
  <c r="L341" i="2"/>
  <c r="L354" i="2"/>
  <c r="H354" i="5" s="1"/>
  <c r="L297" i="2"/>
  <c r="H297" i="5" s="1"/>
  <c r="L441" i="2"/>
  <c r="L273" i="2"/>
  <c r="L507" i="2"/>
  <c r="L15" i="2"/>
  <c r="L546" i="2"/>
  <c r="L645" i="2"/>
  <c r="L788" i="2"/>
  <c r="H788" i="5" s="1"/>
  <c r="L674" i="2"/>
  <c r="H674" i="5" s="1"/>
  <c r="L384" i="2"/>
  <c r="L535" i="2"/>
  <c r="L629" i="2"/>
  <c r="H629" i="5" s="1"/>
  <c r="L161" i="2"/>
  <c r="L624" i="2"/>
  <c r="L602" i="2"/>
  <c r="L503" i="2"/>
  <c r="H503" i="5" s="1"/>
  <c r="L66" i="2"/>
  <c r="L53" i="2"/>
  <c r="L807" i="2"/>
  <c r="L794" i="2"/>
  <c r="L795" i="2"/>
  <c r="L464" i="2"/>
  <c r="H464" i="5" s="1"/>
  <c r="L597" i="2"/>
  <c r="L607" i="2"/>
  <c r="H607" i="5" s="1"/>
  <c r="L245" i="2"/>
  <c r="L576" i="2"/>
  <c r="L251" i="2"/>
  <c r="L392" i="2"/>
  <c r="H392" i="5" s="1"/>
  <c r="L146" i="2"/>
  <c r="H146" i="5" s="1"/>
  <c r="L256" i="2"/>
  <c r="H256" i="5" s="1"/>
  <c r="L744" i="2"/>
  <c r="L753" i="2"/>
  <c r="H753" i="5" s="1"/>
  <c r="L835" i="2"/>
  <c r="L64" i="2"/>
  <c r="L308" i="2"/>
  <c r="L539" i="2"/>
  <c r="H539" i="5" s="1"/>
  <c r="L390" i="2"/>
  <c r="L179" i="2"/>
  <c r="L616" i="2"/>
  <c r="L314" i="2"/>
  <c r="H314" i="5" s="1"/>
  <c r="L289" i="2"/>
  <c r="L310" i="2"/>
  <c r="L798" i="2"/>
  <c r="L791" i="2"/>
  <c r="H791" i="5" s="1"/>
  <c r="L850" i="2"/>
  <c r="L449" i="2"/>
  <c r="H449" i="5" s="1"/>
  <c r="L525" i="2"/>
  <c r="L565" i="2"/>
  <c r="H565" i="5" s="1"/>
  <c r="L631" i="2"/>
  <c r="L83" i="2"/>
  <c r="L566" i="2"/>
  <c r="H566" i="5" s="1"/>
  <c r="L102" i="2"/>
  <c r="H102" i="5" s="1"/>
  <c r="L360" i="2"/>
  <c r="L512" i="2"/>
  <c r="H512" i="5" s="1"/>
  <c r="L841" i="2"/>
  <c r="L647" i="2"/>
  <c r="H647" i="5" s="1"/>
  <c r="L731" i="2"/>
  <c r="L23" i="2"/>
  <c r="L41" i="2"/>
  <c r="L511" i="2"/>
  <c r="H511" i="5" s="1"/>
  <c r="L253" i="2"/>
  <c r="L155" i="2"/>
  <c r="L7" i="2"/>
  <c r="L423" i="2"/>
  <c r="H423" i="5" s="1"/>
  <c r="L558" i="2"/>
  <c r="H558" i="5" s="1"/>
  <c r="L510" i="2"/>
  <c r="L773" i="2"/>
  <c r="L776" i="2"/>
  <c r="L700" i="2"/>
  <c r="L348" i="2"/>
  <c r="H348" i="5" s="1"/>
  <c r="L224" i="2"/>
  <c r="L516" i="2"/>
  <c r="H516" i="5" s="1"/>
  <c r="L204" i="2"/>
  <c r="H204" i="5" s="1"/>
  <c r="L113" i="2"/>
  <c r="L137" i="2"/>
  <c r="L101" i="2"/>
  <c r="H101" i="5" s="1"/>
  <c r="L201" i="2"/>
  <c r="H201" i="5" s="1"/>
  <c r="L26" i="2"/>
  <c r="H26" i="5" s="1"/>
  <c r="L790" i="2"/>
  <c r="L633" i="2"/>
  <c r="H633" i="5" s="1"/>
  <c r="L688" i="2"/>
  <c r="L487" i="2"/>
  <c r="H487" i="5" s="1"/>
  <c r="L325" i="2"/>
  <c r="L227" i="2"/>
  <c r="H227" i="5" s="1"/>
  <c r="L104" i="2"/>
  <c r="L147" i="2"/>
  <c r="L593" i="2"/>
  <c r="L98" i="2"/>
  <c r="H98" i="5" s="1"/>
  <c r="L160" i="2"/>
  <c r="L514" i="2"/>
  <c r="H514" i="5" s="1"/>
  <c r="L678" i="2"/>
  <c r="L778" i="2"/>
  <c r="H778" i="5" s="1"/>
  <c r="L742" i="2"/>
  <c r="L72" i="2"/>
  <c r="L609" i="2"/>
  <c r="L163" i="2"/>
  <c r="H163" i="5" s="1"/>
  <c r="L141" i="2"/>
  <c r="H141" i="5" s="1"/>
  <c r="L44" i="2"/>
  <c r="L217" i="2"/>
  <c r="L287" i="2"/>
  <c r="H287" i="5" s="1"/>
  <c r="L8" i="2"/>
  <c r="H8" i="5" s="1"/>
  <c r="L368" i="2"/>
  <c r="L821" i="2"/>
  <c r="L815" i="2"/>
  <c r="H815" i="5" s="1"/>
  <c r="L801" i="2"/>
  <c r="L475" i="2"/>
  <c r="L412" i="2"/>
  <c r="L408" i="2"/>
  <c r="H408" i="5" s="1"/>
  <c r="L13" i="2"/>
  <c r="L239" i="2"/>
  <c r="L411" i="2"/>
  <c r="L16" i="2"/>
  <c r="H16" i="5" s="1"/>
  <c r="L154" i="2"/>
  <c r="H154" i="5" s="1"/>
  <c r="L132" i="2"/>
  <c r="L785" i="2"/>
  <c r="L670" i="2"/>
  <c r="H670" i="5" s="1"/>
  <c r="L709" i="2"/>
  <c r="H709" i="5" s="1"/>
  <c r="L115" i="2"/>
  <c r="L369" i="2"/>
  <c r="L372" i="2"/>
  <c r="H372" i="5" s="1"/>
  <c r="L561" i="2"/>
  <c r="L862" i="2"/>
  <c r="L323" i="2"/>
  <c r="L5" i="2"/>
  <c r="H5" i="5" s="1"/>
  <c r="L436" i="2"/>
  <c r="L455" i="2"/>
  <c r="L814" i="2"/>
  <c r="L752" i="2"/>
  <c r="H752" i="5" s="1"/>
  <c r="L736" i="2"/>
  <c r="L404" i="2"/>
  <c r="L470" i="2"/>
  <c r="L461" i="2"/>
  <c r="H461" i="5" s="1"/>
  <c r="L333" i="2"/>
  <c r="L577" i="2"/>
  <c r="L864" i="2"/>
  <c r="H864" i="5" s="1"/>
  <c r="L457" i="2"/>
  <c r="H457" i="5" s="1"/>
  <c r="L315" i="2"/>
  <c r="H315" i="5" s="1"/>
  <c r="L434" i="2"/>
  <c r="H434" i="5" s="1"/>
  <c r="L732" i="2"/>
  <c r="L780" i="2"/>
  <c r="H780" i="5" s="1"/>
  <c r="L786" i="2"/>
  <c r="H786" i="5" s="1"/>
  <c r="L589" i="2"/>
  <c r="L346" i="2"/>
  <c r="H346" i="5" s="1"/>
  <c r="L318" i="2"/>
  <c r="L12" i="2"/>
  <c r="L46" i="2"/>
  <c r="H46" i="5" s="1"/>
  <c r="L473" i="2"/>
  <c r="L35" i="2"/>
  <c r="H35" i="5" s="1"/>
  <c r="L9" i="2"/>
  <c r="L6" i="2"/>
  <c r="L842" i="2"/>
  <c r="L747" i="2"/>
  <c r="H747" i="5" s="1"/>
  <c r="L767" i="2"/>
  <c r="L178" i="2"/>
  <c r="L328" i="2"/>
  <c r="L193" i="2"/>
  <c r="H193" i="5" s="1"/>
  <c r="L169" i="2"/>
  <c r="L157" i="2"/>
  <c r="L34" i="2"/>
  <c r="L65" i="2"/>
  <c r="H65" i="5" s="1"/>
  <c r="L261" i="2"/>
  <c r="L504" i="2"/>
  <c r="H504" i="5" s="1"/>
  <c r="L681" i="2"/>
  <c r="H681" i="5" s="1"/>
  <c r="L759" i="2"/>
  <c r="H759" i="5" s="1"/>
  <c r="L680" i="2"/>
  <c r="L67" i="2"/>
  <c r="H67" i="5" s="1"/>
  <c r="L465" i="2"/>
  <c r="L615" i="2"/>
  <c r="H615" i="5" s="1"/>
  <c r="L600" i="2"/>
  <c r="L353" i="2"/>
  <c r="L410" i="2"/>
  <c r="L428" i="2"/>
  <c r="H428" i="5" s="1"/>
  <c r="L21" i="2"/>
  <c r="L158" i="2"/>
  <c r="L757" i="2"/>
  <c r="L797" i="2"/>
  <c r="H797" i="5" s="1"/>
  <c r="L809" i="2"/>
  <c r="L851" i="2"/>
  <c r="L215" i="2"/>
  <c r="L394" i="2"/>
  <c r="H394" i="5" s="1"/>
  <c r="L352" i="2"/>
  <c r="L106" i="2"/>
  <c r="L210" i="2"/>
  <c r="H210" i="5" s="1"/>
  <c r="L212" i="2"/>
  <c r="H212" i="5" s="1"/>
  <c r="L590" i="2"/>
  <c r="H590" i="5" s="1"/>
  <c r="L39" i="2"/>
  <c r="H39" i="5" s="1"/>
  <c r="L833" i="2"/>
  <c r="L737" i="2"/>
  <c r="H737" i="5" s="1"/>
  <c r="L775" i="2"/>
  <c r="L603" i="2"/>
  <c r="L247" i="2"/>
  <c r="L350" i="2"/>
  <c r="H350" i="5" s="1"/>
  <c r="L62" i="2"/>
  <c r="H62" i="5" s="1"/>
  <c r="L382" i="2"/>
  <c r="H382" i="5" s="1"/>
  <c r="L485" i="2"/>
  <c r="L330" i="2"/>
  <c r="H330" i="5" s="1"/>
  <c r="L36" i="2"/>
  <c r="L27" i="2"/>
  <c r="D65" i="1"/>
  <c r="N230" i="2" s="1"/>
  <c r="D721" i="1"/>
  <c r="N512" i="2" s="1"/>
  <c r="D63" i="1"/>
  <c r="N836" i="2" s="1"/>
  <c r="D47" i="1"/>
  <c r="N194" i="2" s="1"/>
  <c r="D49" i="1"/>
  <c r="N567" i="2" s="1"/>
  <c r="D51" i="1"/>
  <c r="N638" i="2" s="1"/>
  <c r="D52" i="1"/>
  <c r="N756" i="2" s="1"/>
  <c r="D54" i="1"/>
  <c r="N96" i="2" s="1"/>
  <c r="D55" i="1"/>
  <c r="N186" i="2" s="1"/>
  <c r="D57" i="1"/>
  <c r="N571" i="2" s="1"/>
  <c r="D59" i="1"/>
  <c r="N267" i="2" s="1"/>
  <c r="D60" i="1"/>
  <c r="N586" i="2" s="1"/>
  <c r="D62" i="1"/>
  <c r="N669" i="2" s="1"/>
  <c r="D92" i="1"/>
  <c r="N138" i="2" s="1"/>
  <c r="D2" i="1"/>
  <c r="N719" i="2" s="1"/>
  <c r="D3" i="1"/>
  <c r="N822" i="2" s="1"/>
  <c r="D4" i="1"/>
  <c r="N735" i="2" s="1"/>
  <c r="D5" i="1"/>
  <c r="N619" i="2" s="1"/>
  <c r="D6" i="1"/>
  <c r="N556" i="2" s="1"/>
  <c r="D7" i="1"/>
  <c r="N380" i="2" s="1"/>
  <c r="D8" i="1"/>
  <c r="N598" i="2" s="1"/>
  <c r="D9" i="1"/>
  <c r="N208" i="2" s="1"/>
  <c r="J208" i="5" s="1"/>
  <c r="D10" i="1"/>
  <c r="N165" i="2" s="1"/>
  <c r="D11" i="1"/>
  <c r="N483" i="2" s="1"/>
  <c r="D12" i="1"/>
  <c r="N285" i="2" s="1"/>
  <c r="D13" i="1"/>
  <c r="N306" i="2" s="1"/>
  <c r="D14" i="1"/>
  <c r="N837" i="2" s="1"/>
  <c r="D15" i="1"/>
  <c r="N723" i="2" s="1"/>
  <c r="D16" i="1"/>
  <c r="N713" i="2" s="1"/>
  <c r="D17" i="1"/>
  <c r="N581" i="2" s="1"/>
  <c r="D18" i="1"/>
  <c r="N139" i="2" s="1"/>
  <c r="D19" i="1"/>
  <c r="N259" i="2" s="1"/>
  <c r="D20" i="1"/>
  <c r="N444" i="2" s="1"/>
  <c r="D21" i="1"/>
  <c r="N555" i="2" s="1"/>
  <c r="D22" i="1"/>
  <c r="N183" i="2" s="1"/>
  <c r="D23" i="1"/>
  <c r="N290" i="2" s="1"/>
  <c r="D24" i="1"/>
  <c r="N429" i="2" s="1"/>
  <c r="D25" i="1"/>
  <c r="N553" i="2" s="1"/>
  <c r="D26" i="1"/>
  <c r="N804" i="2" s="1"/>
  <c r="D27" i="1"/>
  <c r="N720" i="2" s="1"/>
  <c r="D28" i="1"/>
  <c r="N699" i="2" s="1"/>
  <c r="D29" i="1"/>
  <c r="N29" i="2" s="1"/>
  <c r="D30" i="1"/>
  <c r="N345" i="2" s="1"/>
  <c r="D31" i="1"/>
  <c r="N303" i="2" s="1"/>
  <c r="D32" i="1"/>
  <c r="N513" i="2" s="1"/>
  <c r="D33" i="1"/>
  <c r="N852" i="2" s="1"/>
  <c r="D34" i="1"/>
  <c r="N181" i="2" s="1"/>
  <c r="D35" i="1"/>
  <c r="N2" i="2" s="1"/>
  <c r="D36" i="1"/>
  <c r="N378" i="2" s="1"/>
  <c r="D37" i="1"/>
  <c r="N47" i="2" s="1"/>
  <c r="D38" i="1"/>
  <c r="N685" i="2" s="1"/>
  <c r="D39" i="1"/>
  <c r="N845" i="2" s="1"/>
  <c r="D40" i="1"/>
  <c r="N750" i="2" s="1"/>
  <c r="D41" i="1"/>
  <c r="N85" i="2" s="1"/>
  <c r="D42" i="1"/>
  <c r="N437" i="2" s="1"/>
  <c r="D43" i="1"/>
  <c r="N505" i="2" s="1"/>
  <c r="D44" i="1"/>
  <c r="N31" i="2" s="1"/>
  <c r="D45" i="1"/>
  <c r="N373" i="2" s="1"/>
  <c r="D46" i="1"/>
  <c r="N458" i="2" s="1"/>
  <c r="D48" i="1"/>
  <c r="N118" i="2" s="1"/>
  <c r="D50" i="1"/>
  <c r="N662" i="2" s="1"/>
  <c r="D53" i="1"/>
  <c r="N538" i="2" s="1"/>
  <c r="D56" i="1"/>
  <c r="N610" i="2" s="1"/>
  <c r="D58" i="1"/>
  <c r="N250" i="2" s="1"/>
  <c r="D61" i="1"/>
  <c r="N331" i="2" s="1"/>
  <c r="D66" i="1"/>
  <c r="N37" i="2" s="1"/>
  <c r="D67" i="1"/>
  <c r="N557" i="2" s="1"/>
  <c r="D68" i="1"/>
  <c r="N189" i="2" s="1"/>
  <c r="D69" i="1"/>
  <c r="N542" i="2" s="1"/>
  <c r="D70" i="1"/>
  <c r="N520" i="2" s="1"/>
  <c r="D71" i="1"/>
  <c r="N605" i="2" s="1"/>
  <c r="D72" i="1"/>
  <c r="N140" i="2" s="1"/>
  <c r="D73" i="1"/>
  <c r="N191" i="2" s="1"/>
  <c r="D74" i="1"/>
  <c r="N667" i="2" s="1"/>
  <c r="D75" i="1"/>
  <c r="N661" i="2" s="1"/>
  <c r="D76" i="1"/>
  <c r="N738" i="2" s="1"/>
  <c r="D77" i="1"/>
  <c r="N277" i="2" s="1"/>
  <c r="D78" i="1"/>
  <c r="N195" i="2" s="1"/>
  <c r="J195" i="5" s="1"/>
  <c r="D79" i="1"/>
  <c r="N355" i="2" s="1"/>
  <c r="D80" i="1"/>
  <c r="N214" i="2" s="1"/>
  <c r="D81" i="1"/>
  <c r="N162" i="2" s="1"/>
  <c r="D82" i="1"/>
  <c r="N549" i="2" s="1"/>
  <c r="D83" i="1"/>
  <c r="N337" i="2" s="1"/>
  <c r="D84" i="1"/>
  <c r="N269" i="2" s="1"/>
  <c r="D85" i="1"/>
  <c r="N311" i="2" s="1"/>
  <c r="D86" i="1"/>
  <c r="N831" i="2" s="1"/>
  <c r="J831" i="5" s="1"/>
  <c r="D87" i="1"/>
  <c r="N730" i="2" s="1"/>
  <c r="D88" i="1"/>
  <c r="N733" i="2" s="1"/>
  <c r="D89" i="1"/>
  <c r="N543" i="2" s="1"/>
  <c r="D90" i="1"/>
  <c r="N417" i="2" s="1"/>
  <c r="D91" i="1"/>
  <c r="N563" i="2" s="1"/>
  <c r="D93" i="1"/>
  <c r="N552" i="2" s="1"/>
  <c r="D94" i="1"/>
  <c r="N82" i="2" s="1"/>
  <c r="D95" i="1"/>
  <c r="N254" i="2" s="1"/>
  <c r="D96" i="1"/>
  <c r="N327" i="2" s="1"/>
  <c r="D97" i="1"/>
  <c r="N63" i="2" s="1"/>
  <c r="D98" i="1"/>
  <c r="N843" i="2" s="1"/>
  <c r="D99" i="1"/>
  <c r="N838" i="2" s="1"/>
  <c r="J838" i="5" s="1"/>
  <c r="D100" i="1"/>
  <c r="N668" i="2" s="1"/>
  <c r="D101" i="1"/>
  <c r="N42" i="2" s="1"/>
  <c r="D102" i="1"/>
  <c r="N312" i="2" s="1"/>
  <c r="D103" i="1"/>
  <c r="N280" i="2" s="1"/>
  <c r="D104" i="1"/>
  <c r="N509" i="2" s="1"/>
  <c r="D105" i="1"/>
  <c r="N344" i="2" s="1"/>
  <c r="D106" i="1"/>
  <c r="N284" i="2" s="1"/>
  <c r="D107" i="1"/>
  <c r="N554" i="2" s="1"/>
  <c r="D108" i="1"/>
  <c r="N221" i="2" s="1"/>
  <c r="D109" i="1"/>
  <c r="N375" i="2" s="1"/>
  <c r="D110" i="1"/>
  <c r="N658" i="2" s="1"/>
  <c r="D111" i="1"/>
  <c r="N687" i="2" s="1"/>
  <c r="D112" i="1"/>
  <c r="N665" i="2" s="1"/>
  <c r="D113" i="1"/>
  <c r="N452" i="2" s="1"/>
  <c r="D114" i="1"/>
  <c r="N279" i="2" s="1"/>
  <c r="D115" i="1"/>
  <c r="N532" i="2" s="1"/>
  <c r="D116" i="1"/>
  <c r="N52" i="2" s="1"/>
  <c r="D117" i="1"/>
  <c r="N281" i="2" s="1"/>
  <c r="D118" i="1"/>
  <c r="N55" i="2" s="1"/>
  <c r="D119" i="1"/>
  <c r="N420" i="2" s="1"/>
  <c r="D120" i="1"/>
  <c r="N228" i="2" s="1"/>
  <c r="D121" i="1"/>
  <c r="N265" i="2" s="1"/>
  <c r="D122" i="1"/>
  <c r="N825" i="2" s="1"/>
  <c r="D123" i="1"/>
  <c r="N636" i="2" s="1"/>
  <c r="D124" i="1"/>
  <c r="N640" i="2" s="1"/>
  <c r="D125" i="1"/>
  <c r="N272" i="2" s="1"/>
  <c r="D126" i="1"/>
  <c r="N338" i="2" s="1"/>
  <c r="D127" i="1"/>
  <c r="N248" i="2" s="1"/>
  <c r="D128" i="1"/>
  <c r="N43" i="2" s="1"/>
  <c r="D129" i="1"/>
  <c r="N356" i="2" s="1"/>
  <c r="D130" i="1"/>
  <c r="N477" i="2" s="1"/>
  <c r="D131" i="1"/>
  <c r="N45" i="2" s="1"/>
  <c r="D132" i="1"/>
  <c r="N462" i="2" s="1"/>
  <c r="D133" i="1"/>
  <c r="N75" i="2" s="1"/>
  <c r="D134" i="1"/>
  <c r="N769" i="2" s="1"/>
  <c r="D135" i="1"/>
  <c r="N763" i="2" s="1"/>
  <c r="D136" i="1"/>
  <c r="N758" i="2" s="1"/>
  <c r="D137" i="1"/>
  <c r="N80" i="2" s="1"/>
  <c r="D138" i="1"/>
  <c r="N237" i="2" s="1"/>
  <c r="D139" i="1"/>
  <c r="N409" i="2" s="1"/>
  <c r="D140" i="1"/>
  <c r="N334" i="2" s="1"/>
  <c r="D141" i="1"/>
  <c r="N559" i="2" s="1"/>
  <c r="D142" i="1"/>
  <c r="N110" i="2" s="1"/>
  <c r="D143" i="1"/>
  <c r="N443" i="2" s="1"/>
  <c r="J443" i="5" s="1"/>
  <c r="D144" i="1"/>
  <c r="N859" i="2" s="1"/>
  <c r="D145" i="1"/>
  <c r="N91" i="2" s="1"/>
  <c r="D146" i="1"/>
  <c r="N721" i="2" s="1"/>
  <c r="D147" i="1"/>
  <c r="N818" i="2" s="1"/>
  <c r="D148" i="1"/>
  <c r="N741" i="2" s="1"/>
  <c r="D149" i="1"/>
  <c r="N145" i="2" s="1"/>
  <c r="D150" i="1"/>
  <c r="N476" i="2" s="1"/>
  <c r="D151" i="1"/>
  <c r="N134" i="2" s="1"/>
  <c r="D152" i="1"/>
  <c r="N252" i="2" s="1"/>
  <c r="D153" i="1"/>
  <c r="N579" i="2" s="1"/>
  <c r="D154" i="1"/>
  <c r="N257" i="2" s="1"/>
  <c r="D155" i="1"/>
  <c r="N364" i="2" s="1"/>
  <c r="D156" i="1"/>
  <c r="N241" i="2" s="1"/>
  <c r="D157" i="1"/>
  <c r="N270" i="2" s="1"/>
  <c r="D158" i="1"/>
  <c r="N787" i="2" s="1"/>
  <c r="D159" i="1"/>
  <c r="N811" i="2" s="1"/>
  <c r="D160" i="1"/>
  <c r="N714" i="2" s="1"/>
  <c r="D161" i="1"/>
  <c r="N203" i="2" s="1"/>
  <c r="D162" i="1"/>
  <c r="N130" i="2" s="1"/>
  <c r="D163" i="1"/>
  <c r="N50" i="2" s="1"/>
  <c r="J50" i="5" s="1"/>
  <c r="D164" i="1"/>
  <c r="N264" i="2" s="1"/>
  <c r="D165" i="1"/>
  <c r="N584" i="2" s="1"/>
  <c r="D166" i="1"/>
  <c r="N517" i="2" s="1"/>
  <c r="D167" i="1"/>
  <c r="N630" i="2" s="1"/>
  <c r="D168" i="1"/>
  <c r="N125" i="2" s="1"/>
  <c r="D169" i="1"/>
  <c r="N89" i="2" s="1"/>
  <c r="D170" i="1"/>
  <c r="N651" i="2" s="1"/>
  <c r="D171" i="1"/>
  <c r="N789" i="2" s="1"/>
  <c r="J789" i="5" s="1"/>
  <c r="D172" i="1"/>
  <c r="N834" i="2" s="1"/>
  <c r="D173" i="1"/>
  <c r="N628" i="2" s="1"/>
  <c r="D174" i="1"/>
  <c r="N620" i="2" s="1"/>
  <c r="D175" i="1"/>
  <c r="N427" i="2" s="1"/>
  <c r="D176" i="1"/>
  <c r="N425" i="2" s="1"/>
  <c r="D177" i="1"/>
  <c r="N467" i="2" s="1"/>
  <c r="D178" i="1"/>
  <c r="N19" i="2" s="1"/>
  <c r="D179" i="1"/>
  <c r="N70" i="2" s="1"/>
  <c r="J70" i="5" s="1"/>
  <c r="D180" i="1"/>
  <c r="N219" i="2" s="1"/>
  <c r="D181" i="1"/>
  <c r="N57" i="2" s="1"/>
  <c r="D182" i="1"/>
  <c r="N774" i="2" s="1"/>
  <c r="D183" i="1"/>
  <c r="N712" i="2" s="1"/>
  <c r="D184" i="1"/>
  <c r="N660" i="2" s="1"/>
  <c r="D185" i="1"/>
  <c r="N222" i="2" s="1"/>
  <c r="D186" i="1"/>
  <c r="N446" i="2" s="1"/>
  <c r="D187" i="1"/>
  <c r="N150" i="2" s="1"/>
  <c r="J150" i="5" s="1"/>
  <c r="D188" i="1"/>
  <c r="N405" i="2" s="1"/>
  <c r="D189" i="1"/>
  <c r="N329" i="2" s="1"/>
  <c r="D190" i="1"/>
  <c r="N401" i="2" s="1"/>
  <c r="D191" i="1"/>
  <c r="N359" i="2" s="1"/>
  <c r="D192" i="1"/>
  <c r="N496" i="2" s="1"/>
  <c r="D193" i="1"/>
  <c r="N531" i="2" s="1"/>
  <c r="D194" i="1"/>
  <c r="N666" i="2" s="1"/>
  <c r="D195" i="1"/>
  <c r="N749" i="2" s="1"/>
  <c r="D196" i="1"/>
  <c r="N697" i="2" s="1"/>
  <c r="D197" i="1"/>
  <c r="N142" i="2" s="1"/>
  <c r="D198" i="1"/>
  <c r="N226" i="2" s="1"/>
  <c r="D199" i="1"/>
  <c r="N544" i="2" s="1"/>
  <c r="J544" i="5" s="1"/>
  <c r="D200" i="1"/>
  <c r="N94" i="2" s="1"/>
  <c r="D201" i="1"/>
  <c r="N68" i="2" s="1"/>
  <c r="D202" i="1"/>
  <c r="N22" i="2" s="1"/>
  <c r="D203" i="1"/>
  <c r="N383" i="2" s="1"/>
  <c r="J383" i="5" s="1"/>
  <c r="D204" i="1"/>
  <c r="N298" i="2" s="1"/>
  <c r="D205" i="1"/>
  <c r="N120" i="2" s="1"/>
  <c r="D206" i="1"/>
  <c r="N652" i="2" s="1"/>
  <c r="D207" i="1"/>
  <c r="N765" i="2" s="1"/>
  <c r="J765" i="5" s="1"/>
  <c r="D208" i="1"/>
  <c r="N696" i="2" s="1"/>
  <c r="D209" i="1"/>
  <c r="N109" i="2" s="1"/>
  <c r="D210" i="1"/>
  <c r="N533" i="2" s="1"/>
  <c r="J533" i="5" s="1"/>
  <c r="D211" i="1"/>
  <c r="N292" i="2" s="1"/>
  <c r="J292" i="5" s="1"/>
  <c r="D212" i="1"/>
  <c r="N4" i="2" s="1"/>
  <c r="D213" i="1"/>
  <c r="N51" i="2" s="1"/>
  <c r="D214" i="1"/>
  <c r="N61" i="2" s="1"/>
  <c r="D215" i="1"/>
  <c r="N490" i="2" s="1"/>
  <c r="D216" i="1"/>
  <c r="N240" i="2" s="1"/>
  <c r="D217" i="1"/>
  <c r="N17" i="2" s="1"/>
  <c r="D218" i="1"/>
  <c r="N642" i="2" s="1"/>
  <c r="D219" i="1"/>
  <c r="N844" i="2" s="1"/>
  <c r="D220" i="1"/>
  <c r="N846" i="2" s="1"/>
  <c r="D221" i="1"/>
  <c r="N48" i="2" s="1"/>
  <c r="D222" i="1"/>
  <c r="N168" i="2" s="1"/>
  <c r="D223" i="1"/>
  <c r="N529" i="2" s="1"/>
  <c r="D224" i="1"/>
  <c r="N362" i="2" s="1"/>
  <c r="D225" i="1"/>
  <c r="N78" i="2" s="1"/>
  <c r="D226" i="1"/>
  <c r="N370" i="2" s="1"/>
  <c r="D227" i="1"/>
  <c r="N206" i="2" s="1"/>
  <c r="D228" i="1"/>
  <c r="N371" i="2" s="1"/>
  <c r="D229" i="1"/>
  <c r="N299" i="2" s="1"/>
  <c r="D230" i="1"/>
  <c r="N799" i="2" s="1"/>
  <c r="D231" i="1"/>
  <c r="N684" i="2" s="1"/>
  <c r="D232" i="1"/>
  <c r="N637" i="2" s="1"/>
  <c r="D233" i="1"/>
  <c r="N202" i="2" s="1"/>
  <c r="D234" i="1"/>
  <c r="N472" i="2" s="1"/>
  <c r="D235" i="1"/>
  <c r="N569" i="2" s="1"/>
  <c r="D236" i="1"/>
  <c r="N122" i="2" s="1"/>
  <c r="D237" i="1"/>
  <c r="N524" i="2" s="1"/>
  <c r="D238" i="1"/>
  <c r="N192" i="2" s="1"/>
  <c r="D239" i="1"/>
  <c r="N564" i="2" s="1"/>
  <c r="D240" i="1"/>
  <c r="N95" i="2" s="1"/>
  <c r="D241" i="1"/>
  <c r="N129" i="2" s="1"/>
  <c r="D242" i="1"/>
  <c r="N830" i="2" s="1"/>
  <c r="D243" i="1"/>
  <c r="N777" i="2" s="1"/>
  <c r="J777" i="5" s="1"/>
  <c r="D244" i="1"/>
  <c r="N693" i="2" s="1"/>
  <c r="D245" i="1"/>
  <c r="N294" i="2" s="1"/>
  <c r="D246" i="1"/>
  <c r="N111" i="2" s="1"/>
  <c r="D247" i="1"/>
  <c r="N276" i="2" s="1"/>
  <c r="D248" i="1"/>
  <c r="N374" i="2" s="1"/>
  <c r="D249" i="1"/>
  <c r="N351" i="2" s="1"/>
  <c r="D250" i="1"/>
  <c r="N76" i="2" s="1"/>
  <c r="D251" i="1"/>
  <c r="N611" i="2" s="1"/>
  <c r="D252" i="1"/>
  <c r="N445" i="2" s="1"/>
  <c r="D253" i="1"/>
  <c r="N167" i="2" s="1"/>
  <c r="D254" i="1"/>
  <c r="N650" i="2" s="1"/>
  <c r="D255" i="1"/>
  <c r="N770" i="2" s="1"/>
  <c r="D256" i="1"/>
  <c r="N695" i="2" s="1"/>
  <c r="D257" i="1"/>
  <c r="N69" i="2" s="1"/>
  <c r="D258" i="1"/>
  <c r="N177" i="2" s="1"/>
  <c r="D259" i="1"/>
  <c r="N385" i="2" s="1"/>
  <c r="D260" i="1"/>
  <c r="N151" i="2" s="1"/>
  <c r="D261" i="1"/>
  <c r="N77" i="2" s="1"/>
  <c r="D262" i="1"/>
  <c r="N419" i="2" s="1"/>
  <c r="D263" i="1"/>
  <c r="N536" i="2" s="1"/>
  <c r="D264" i="1"/>
  <c r="N105" i="2" s="1"/>
  <c r="J105" i="5" s="1"/>
  <c r="D265" i="1"/>
  <c r="N74" i="2" s="1"/>
  <c r="D266" i="1"/>
  <c r="N689" i="2" s="1"/>
  <c r="D267" i="1"/>
  <c r="N694" i="2" s="1"/>
  <c r="J694" i="5" s="1"/>
  <c r="D268" i="1"/>
  <c r="N793" i="2" s="1"/>
  <c r="D269" i="1"/>
  <c r="N112" i="2" s="1"/>
  <c r="D270" i="1"/>
  <c r="N547" i="2" s="1"/>
  <c r="D271" i="1"/>
  <c r="N244" i="2" s="1"/>
  <c r="D272" i="1"/>
  <c r="N515" i="2" s="1"/>
  <c r="D273" i="1"/>
  <c r="N20" i="2" s="1"/>
  <c r="D274" i="1"/>
  <c r="N3" i="2" s="1"/>
  <c r="D275" i="1"/>
  <c r="N442" i="2" s="1"/>
  <c r="J442" i="5" s="1"/>
  <c r="D276" i="1"/>
  <c r="N541" i="2" s="1"/>
  <c r="D277" i="1"/>
  <c r="N418" i="2" s="1"/>
  <c r="J418" i="5" s="1"/>
  <c r="D278" i="1"/>
  <c r="N772" i="2" s="1"/>
  <c r="D279" i="1"/>
  <c r="N802" i="2" s="1"/>
  <c r="J802" i="5" s="1"/>
  <c r="D280" i="1"/>
  <c r="N635" i="2" s="1"/>
  <c r="D281" i="1"/>
  <c r="N389" i="2" s="1"/>
  <c r="D282" i="1"/>
  <c r="N286" i="2" s="1"/>
  <c r="D283" i="1"/>
  <c r="N518" i="2" s="1"/>
  <c r="J518" i="5" s="1"/>
  <c r="D284" i="1"/>
  <c r="N528" i="2" s="1"/>
  <c r="D285" i="1"/>
  <c r="N198" i="2" s="1"/>
  <c r="D286" i="1"/>
  <c r="N220" i="2" s="1"/>
  <c r="D287" i="1"/>
  <c r="N583" i="2" s="1"/>
  <c r="D288" i="1"/>
  <c r="N196" i="2" s="1"/>
  <c r="D289" i="1"/>
  <c r="N238" i="2" s="1"/>
  <c r="D290" i="1"/>
  <c r="N824" i="2" s="1"/>
  <c r="D291" i="1"/>
  <c r="N816" i="2" s="1"/>
  <c r="D292" i="1"/>
  <c r="N784" i="2" s="1"/>
  <c r="D293" i="1"/>
  <c r="N853" i="2" s="1"/>
  <c r="D294" i="1"/>
  <c r="N71" i="2" s="1"/>
  <c r="D295" i="1"/>
  <c r="N149" i="2" s="1"/>
  <c r="D296" i="1"/>
  <c r="N218" i="2" s="1"/>
  <c r="D297" i="1"/>
  <c r="N623" i="2" s="1"/>
  <c r="D298" i="1"/>
  <c r="N133" i="2" s="1"/>
  <c r="D299" i="1"/>
  <c r="N342" i="2" s="1"/>
  <c r="D300" i="1"/>
  <c r="N278" i="2" s="1"/>
  <c r="D301" i="1"/>
  <c r="N416" i="2" s="1"/>
  <c r="D302" i="1"/>
  <c r="N829" i="2" s="1"/>
  <c r="D303" i="1"/>
  <c r="N707" i="2" s="1"/>
  <c r="J707" i="5" s="1"/>
  <c r="D304" i="1"/>
  <c r="N722" i="2" s="1"/>
  <c r="D305" i="1"/>
  <c r="N612" i="2" s="1"/>
  <c r="D306" i="1"/>
  <c r="N466" i="2" s="1"/>
  <c r="D307" i="1"/>
  <c r="N18" i="2" s="1"/>
  <c r="D308" i="1"/>
  <c r="N288" i="2" s="1"/>
  <c r="D309" i="1"/>
  <c r="N601" i="2" s="1"/>
  <c r="D310" i="1"/>
  <c r="N448" i="2" s="1"/>
  <c r="D311" i="1"/>
  <c r="N10" i="2" s="1"/>
  <c r="D312" i="1"/>
  <c r="N415" i="2" s="1"/>
  <c r="D313" i="1"/>
  <c r="N32" i="2" s="1"/>
  <c r="D314" i="1"/>
  <c r="N639" i="2" s="1"/>
  <c r="D315" i="1"/>
  <c r="N710" i="2" s="1"/>
  <c r="D316" i="1"/>
  <c r="N701" i="2" s="1"/>
  <c r="D317" i="1"/>
  <c r="N11" i="2" s="1"/>
  <c r="D318" i="1"/>
  <c r="N478" i="2" s="1"/>
  <c r="D319" i="1"/>
  <c r="N621" i="2" s="1"/>
  <c r="D320" i="1"/>
  <c r="N430" i="2" s="1"/>
  <c r="D321" i="1"/>
  <c r="N38" i="2" s="1"/>
  <c r="D322" i="1"/>
  <c r="N596" i="2" s="1"/>
  <c r="D323" i="1"/>
  <c r="N317" i="2" s="1"/>
  <c r="D324" i="1"/>
  <c r="N60" i="2" s="1"/>
  <c r="D325" i="1"/>
  <c r="N136" i="2" s="1"/>
  <c r="D326" i="1"/>
  <c r="N827" i="2" s="1"/>
  <c r="D327" i="1"/>
  <c r="N832" i="2" s="1"/>
  <c r="J832" i="5" s="1"/>
  <c r="D328" i="1"/>
  <c r="N727" i="2" s="1"/>
  <c r="D329" i="1"/>
  <c r="N491" i="2" s="1"/>
  <c r="D330" i="1"/>
  <c r="N479" i="2" s="1"/>
  <c r="D331" i="1"/>
  <c r="N97" i="2" s="1"/>
  <c r="D332" i="1"/>
  <c r="N304" i="2" s="1"/>
  <c r="D333" i="1"/>
  <c r="N300" i="2" s="1"/>
  <c r="D334" i="1"/>
  <c r="N572" i="2" s="1"/>
  <c r="D335" i="1"/>
  <c r="N170" i="2" s="1"/>
  <c r="D336" i="1"/>
  <c r="N164" i="2" s="1"/>
  <c r="D337" i="1"/>
  <c r="N103" i="2" s="1"/>
  <c r="D338" i="1"/>
  <c r="N823" i="2" s="1"/>
  <c r="D339" i="1"/>
  <c r="N671" i="2" s="1"/>
  <c r="J671" i="5" s="1"/>
  <c r="D340" i="1"/>
  <c r="N648" i="2" s="1"/>
  <c r="D341" i="1"/>
  <c r="N99" i="2" s="1"/>
  <c r="D342" i="1"/>
  <c r="N523" i="2" s="1"/>
  <c r="D343" i="1"/>
  <c r="N474" i="2" s="1"/>
  <c r="D344" i="1"/>
  <c r="N447" i="2" s="1"/>
  <c r="D345" i="1"/>
  <c r="N432" i="2" s="1"/>
  <c r="D346" i="1"/>
  <c r="N30" i="2" s="1"/>
  <c r="D347" i="1"/>
  <c r="N86" i="2" s="1"/>
  <c r="D348" i="1"/>
  <c r="N229" i="2" s="1"/>
  <c r="D349" i="1"/>
  <c r="N171" i="2" s="1"/>
  <c r="D350" i="1"/>
  <c r="N746" i="2" s="1"/>
  <c r="D351" i="1"/>
  <c r="N718" i="2" s="1"/>
  <c r="D352" i="1"/>
  <c r="N676" i="2" s="1"/>
  <c r="D353" i="1"/>
  <c r="N172" i="2" s="1"/>
  <c r="D354" i="1"/>
  <c r="N595" i="2" s="1"/>
  <c r="D355" i="1"/>
  <c r="N632" i="2" s="1"/>
  <c r="J632" i="5" s="1"/>
  <c r="D356" i="1"/>
  <c r="N114" i="2" s="1"/>
  <c r="D357" i="1"/>
  <c r="N617" i="2" s="1"/>
  <c r="D358" i="1"/>
  <c r="N856" i="2" s="1"/>
  <c r="D359" i="1"/>
  <c r="N124" i="2" s="1"/>
  <c r="D360" i="1"/>
  <c r="N320" i="2" s="1"/>
  <c r="D361" i="1"/>
  <c r="N358" i="2" s="1"/>
  <c r="D362" i="1"/>
  <c r="N725" i="2" s="1"/>
  <c r="D363" i="1"/>
  <c r="N810" i="2" s="1"/>
  <c r="D364" i="1"/>
  <c r="N760" i="2" s="1"/>
  <c r="D365" i="1"/>
  <c r="N232" i="2" s="1"/>
  <c r="D366" i="1"/>
  <c r="N56" i="2" s="1"/>
  <c r="D367" i="1"/>
  <c r="N376" i="2" s="1"/>
  <c r="D368" i="1"/>
  <c r="N258" i="2" s="1"/>
  <c r="D369" i="1"/>
  <c r="N148" i="2" s="1"/>
  <c r="D370" i="1"/>
  <c r="N309" i="2" s="1"/>
  <c r="D371" i="1"/>
  <c r="N197" i="2" s="1"/>
  <c r="J197" i="5" s="1"/>
  <c r="D372" i="1"/>
  <c r="N454" i="2" s="1"/>
  <c r="J454" i="5" s="1"/>
  <c r="D373" i="1"/>
  <c r="N209" i="2" s="1"/>
  <c r="D374" i="1"/>
  <c r="N806" i="2" s="1"/>
  <c r="D375" i="1"/>
  <c r="N849" i="2" s="1"/>
  <c r="J849" i="5" s="1"/>
  <c r="D376" i="1"/>
  <c r="N779" i="2" s="1"/>
  <c r="D377" i="1"/>
  <c r="N262" i="2" s="1"/>
  <c r="D378" i="1"/>
  <c r="N305" i="2" s="1"/>
  <c r="D379" i="1"/>
  <c r="N379" i="2" s="1"/>
  <c r="D380" i="1"/>
  <c r="N865" i="2" s="1"/>
  <c r="J865" i="5" s="1"/>
  <c r="D381" i="1"/>
  <c r="N275" i="2" s="1"/>
  <c r="D382" i="1"/>
  <c r="N255" i="2" s="1"/>
  <c r="D383" i="1"/>
  <c r="N560" i="2" s="1"/>
  <c r="D384" i="1"/>
  <c r="N858" i="2" s="1"/>
  <c r="D385" i="1"/>
  <c r="N156" i="2" s="1"/>
  <c r="D386" i="1"/>
  <c r="N715" i="2" s="1"/>
  <c r="D387" i="1"/>
  <c r="N653" i="2" s="1"/>
  <c r="J653" i="5" s="1"/>
  <c r="D388" i="1"/>
  <c r="N643" i="2" s="1"/>
  <c r="D389" i="1"/>
  <c r="N450" i="2" s="1"/>
  <c r="D390" i="1"/>
  <c r="N484" i="2" s="1"/>
  <c r="D391" i="1"/>
  <c r="N266" i="2" s="1"/>
  <c r="D392" i="1"/>
  <c r="N59" i="2" s="1"/>
  <c r="D393" i="1"/>
  <c r="N634" i="2" s="1"/>
  <c r="D394" i="1"/>
  <c r="N545" i="2" s="1"/>
  <c r="D395" i="1"/>
  <c r="N14" i="2" s="1"/>
  <c r="D396" i="1"/>
  <c r="N537" i="2" s="1"/>
  <c r="D397" i="1"/>
  <c r="N347" i="2" s="1"/>
  <c r="D398" i="1"/>
  <c r="N724" i="2" s="1"/>
  <c r="D399" i="1"/>
  <c r="N726" i="2" s="1"/>
  <c r="D400" i="1"/>
  <c r="N706" i="2" s="1"/>
  <c r="D401" i="1"/>
  <c r="N381" i="2" s="1"/>
  <c r="D402" i="1"/>
  <c r="N433" i="2" s="1"/>
  <c r="D403" i="1"/>
  <c r="N332" i="2" s="1"/>
  <c r="J332" i="5" s="1"/>
  <c r="D404" i="1"/>
  <c r="N316" i="2" s="1"/>
  <c r="D405" i="1"/>
  <c r="N435" i="2" s="1"/>
  <c r="D406" i="1"/>
  <c r="N456" i="2" s="1"/>
  <c r="D407" i="1"/>
  <c r="N73" i="2" s="1"/>
  <c r="J73" i="5" s="1"/>
  <c r="D408" i="1"/>
  <c r="N182" i="2" s="1"/>
  <c r="D409" i="1"/>
  <c r="N860" i="2" s="1"/>
  <c r="D410" i="1"/>
  <c r="N764" i="2" s="1"/>
  <c r="D411" i="1"/>
  <c r="N641" i="2" s="1"/>
  <c r="D412" i="1"/>
  <c r="N819" i="2" s="1"/>
  <c r="D413" i="1"/>
  <c r="N855" i="2" s="1"/>
  <c r="D414" i="1"/>
  <c r="N585" i="2" s="1"/>
  <c r="D415" i="1"/>
  <c r="N587" i="2" s="1"/>
  <c r="J587" i="5" s="1"/>
  <c r="D416" i="1"/>
  <c r="N88" i="2" s="1"/>
  <c r="D417" i="1"/>
  <c r="N24" i="2" s="1"/>
  <c r="D418" i="1"/>
  <c r="N488" i="2" s="1"/>
  <c r="D419" i="1"/>
  <c r="N166" i="2" s="1"/>
  <c r="J166" i="5" s="1"/>
  <c r="D420" i="1"/>
  <c r="N622" i="2" s="1"/>
  <c r="D421" i="1"/>
  <c r="N58" i="2" s="1"/>
  <c r="D422" i="1"/>
  <c r="N717" i="2" s="1"/>
  <c r="D423" i="1"/>
  <c r="N659" i="2" s="1"/>
  <c r="J659" i="5" s="1"/>
  <c r="D424" i="1"/>
  <c r="N740" i="2" s="1"/>
  <c r="D425" i="1"/>
  <c r="N54" i="2" s="1"/>
  <c r="D426" i="1"/>
  <c r="N618" i="2" s="1"/>
  <c r="D427" i="1"/>
  <c r="N530" i="2" s="1"/>
  <c r="D428" i="1"/>
  <c r="N857" i="2" s="1"/>
  <c r="D429" i="1"/>
  <c r="N551" i="2" s="1"/>
  <c r="D430" i="1"/>
  <c r="N28" i="2" s="1"/>
  <c r="D431" i="1"/>
  <c r="N861" i="2" s="1"/>
  <c r="D432" i="1"/>
  <c r="N81" i="2" s="1"/>
  <c r="D433" i="1"/>
  <c r="N534" i="2" s="1"/>
  <c r="J534" i="5" s="1"/>
  <c r="D434" i="1"/>
  <c r="N840" i="2" s="1"/>
  <c r="D435" i="1"/>
  <c r="N682" i="2" s="1"/>
  <c r="D436" i="1"/>
  <c r="N673" i="2" s="1"/>
  <c r="J673" i="5" s="1"/>
  <c r="D437" i="1"/>
  <c r="N614" i="2" s="1"/>
  <c r="J614" i="5" s="1"/>
  <c r="D438" i="1"/>
  <c r="N580" i="2" s="1"/>
  <c r="D439" i="1"/>
  <c r="N386" i="2" s="1"/>
  <c r="J386" i="5" s="1"/>
  <c r="D440" i="1"/>
  <c r="N421" i="2" s="1"/>
  <c r="D441" i="1"/>
  <c r="N459" i="2" s="1"/>
  <c r="D442" i="1"/>
  <c r="N223" i="2" s="1"/>
  <c r="D443" i="1"/>
  <c r="N263" i="2" s="1"/>
  <c r="D444" i="1"/>
  <c r="N153" i="2" s="1"/>
  <c r="D445" i="1"/>
  <c r="N399" i="2" s="1"/>
  <c r="D446" i="1"/>
  <c r="N761" i="2" s="1"/>
  <c r="D447" i="1"/>
  <c r="N751" i="2" s="1"/>
  <c r="D448" i="1"/>
  <c r="N762" i="2" s="1"/>
  <c r="D449" i="1"/>
  <c r="N40" i="2" s="1"/>
  <c r="D450" i="1"/>
  <c r="N854" i="2" s="1"/>
  <c r="D451" i="1"/>
  <c r="N339" i="2" s="1"/>
  <c r="D452" i="1"/>
  <c r="N116" i="2" s="1"/>
  <c r="J116" i="5" s="1"/>
  <c r="D453" i="1"/>
  <c r="N499" i="2" s="1"/>
  <c r="D454" i="1"/>
  <c r="N440" i="2" s="1"/>
  <c r="D455" i="1"/>
  <c r="N492" i="2" s="1"/>
  <c r="J492" i="5" s="1"/>
  <c r="D456" i="1"/>
  <c r="N336" i="2" s="1"/>
  <c r="J336" i="5" s="1"/>
  <c r="D457" i="1"/>
  <c r="N349" i="2" s="1"/>
  <c r="D458" i="1"/>
  <c r="N690" i="2" s="1"/>
  <c r="D459" i="1"/>
  <c r="N826" i="2" s="1"/>
  <c r="J826" i="5" s="1"/>
  <c r="D460" i="1"/>
  <c r="N820" i="2" s="1"/>
  <c r="D461" i="1"/>
  <c r="N307" i="2" s="1"/>
  <c r="D462" i="1"/>
  <c r="N152" i="2" s="1"/>
  <c r="D463" i="1"/>
  <c r="N627" i="2" s="1"/>
  <c r="D464" i="1"/>
  <c r="N438" i="2" s="1"/>
  <c r="D465" i="1"/>
  <c r="N497" i="2" s="1"/>
  <c r="D466" i="1"/>
  <c r="N321" i="2" s="1"/>
  <c r="D467" i="1"/>
  <c r="N296" i="2" s="1"/>
  <c r="J296" i="5" s="1"/>
  <c r="D468" i="1"/>
  <c r="N363" i="2" s="1"/>
  <c r="D469" i="1"/>
  <c r="N625" i="2" s="1"/>
  <c r="D470" i="1"/>
  <c r="N800" i="2" s="1"/>
  <c r="D471" i="1"/>
  <c r="N734" i="2" s="1"/>
  <c r="J734" i="5" s="1"/>
  <c r="D472" i="1"/>
  <c r="N656" i="2" s="1"/>
  <c r="D473" i="1"/>
  <c r="N324" i="2" s="1"/>
  <c r="D474" i="1"/>
  <c r="N480" i="2" s="1"/>
  <c r="D475" i="1"/>
  <c r="N302" i="2" s="1"/>
  <c r="D476" i="1"/>
  <c r="N159" i="2" s="1"/>
  <c r="D477" i="1"/>
  <c r="N131" i="2" s="1"/>
  <c r="D478" i="1"/>
  <c r="N173" i="2" s="1"/>
  <c r="D479" i="1"/>
  <c r="N562" i="2" s="1"/>
  <c r="J562" i="5" s="1"/>
  <c r="D480" i="1"/>
  <c r="N93" i="2" s="1"/>
  <c r="J93" i="5" s="1"/>
  <c r="D481" i="1"/>
  <c r="N235" i="2" s="1"/>
  <c r="D482" i="1"/>
  <c r="N803" i="2" s="1"/>
  <c r="D483" i="1"/>
  <c r="N812" i="2" s="1"/>
  <c r="J812" i="5" s="1"/>
  <c r="D484" i="1"/>
  <c r="N782" i="2" s="1"/>
  <c r="J782" i="5" s="1"/>
  <c r="D485" i="1"/>
  <c r="N234" i="2" s="1"/>
  <c r="D486" i="1"/>
  <c r="N271" i="2" s="1"/>
  <c r="D487" i="1"/>
  <c r="N548" i="2" s="1"/>
  <c r="D488" i="1"/>
  <c r="N361" i="2" s="1"/>
  <c r="D489" i="1"/>
  <c r="N199" i="2" s="1"/>
  <c r="D490" i="1"/>
  <c r="N502" i="2" s="1"/>
  <c r="D491" i="1"/>
  <c r="N406" i="2" s="1"/>
  <c r="J406" i="5" s="1"/>
  <c r="D492" i="1"/>
  <c r="N481" i="2" s="1"/>
  <c r="D493" i="1"/>
  <c r="N463" i="2" s="1"/>
  <c r="D494" i="1"/>
  <c r="N654" i="2" s="1"/>
  <c r="D495" i="1"/>
  <c r="N729" i="2" s="1"/>
  <c r="J729" i="5" s="1"/>
  <c r="D496" i="1"/>
  <c r="N771" i="2" s="1"/>
  <c r="D497" i="1"/>
  <c r="N550" i="2" s="1"/>
  <c r="D498" i="1"/>
  <c r="N863" i="2" s="1"/>
  <c r="D499" i="1"/>
  <c r="N606" i="2" s="1"/>
  <c r="D500" i="1"/>
  <c r="N242" i="2" s="1"/>
  <c r="D501" i="1"/>
  <c r="N393" i="2" s="1"/>
  <c r="D502" i="1"/>
  <c r="N335" i="2" s="1"/>
  <c r="D503" i="1"/>
  <c r="N460" i="2" s="1"/>
  <c r="J460" i="5" s="1"/>
  <c r="D504" i="1"/>
  <c r="N175" i="2" s="1"/>
  <c r="J175" i="5" s="1"/>
  <c r="D505" i="1"/>
  <c r="N604" i="2" s="1"/>
  <c r="D506" i="1"/>
  <c r="N766" i="2" s="1"/>
  <c r="D507" i="1"/>
  <c r="N657" i="2" s="1"/>
  <c r="J657" i="5" s="1"/>
  <c r="D508" i="1"/>
  <c r="N847" i="2" s="1"/>
  <c r="D509" i="1"/>
  <c r="N367" i="2" s="1"/>
  <c r="D510" i="1"/>
  <c r="N326" i="2" s="1"/>
  <c r="D511" i="1"/>
  <c r="N506" i="2" s="1"/>
  <c r="J506" i="5" s="1"/>
  <c r="D512" i="1"/>
  <c r="N568" i="2" s="1"/>
  <c r="D513" i="1"/>
  <c r="N495" i="2" s="1"/>
  <c r="D514" i="1"/>
  <c r="N407" i="2" s="1"/>
  <c r="D515" i="1"/>
  <c r="N578" i="2" s="1"/>
  <c r="J578" i="5" s="1"/>
  <c r="D516" i="1"/>
  <c r="N123" i="2" s="1"/>
  <c r="D517" i="1"/>
  <c r="N396" i="2" s="1"/>
  <c r="D518" i="1"/>
  <c r="N644" i="2" s="1"/>
  <c r="D519" i="1"/>
  <c r="N711" i="2" s="1"/>
  <c r="J711" i="5" s="1"/>
  <c r="D520" i="1"/>
  <c r="N705" i="2" s="1"/>
  <c r="D521" i="1"/>
  <c r="N207" i="2" s="1"/>
  <c r="D522" i="1"/>
  <c r="N501" i="2" s="1"/>
  <c r="D523" i="1"/>
  <c r="N494" i="2" s="1"/>
  <c r="D524" i="1"/>
  <c r="N397" i="2" s="1"/>
  <c r="D525" i="1"/>
  <c r="N424" i="2" s="1"/>
  <c r="D526" i="1"/>
  <c r="N608" i="2" s="1"/>
  <c r="D527" i="1"/>
  <c r="N184" i="2" s="1"/>
  <c r="D528" i="1"/>
  <c r="N121" i="2" s="1"/>
  <c r="J121" i="5" s="1"/>
  <c r="D529" i="1"/>
  <c r="N570" i="2" s="1"/>
  <c r="D530" i="1"/>
  <c r="N703" i="2" s="1"/>
  <c r="D531" i="1"/>
  <c r="N839" i="2" s="1"/>
  <c r="J839" i="5" s="1"/>
  <c r="D532" i="1"/>
  <c r="N664" i="2" s="1"/>
  <c r="D533" i="1"/>
  <c r="N260" i="2" s="1"/>
  <c r="D534" i="1"/>
  <c r="N471" i="2" s="1"/>
  <c r="D535" i="1"/>
  <c r="N180" i="2" s="1"/>
  <c r="J180" i="5" s="1"/>
  <c r="D536" i="1"/>
  <c r="N403" i="2" s="1"/>
  <c r="D537" i="1"/>
  <c r="N144" i="2" s="1"/>
  <c r="D538" i="1"/>
  <c r="N387" i="2" s="1"/>
  <c r="D539" i="1"/>
  <c r="N49" i="2" s="1"/>
  <c r="J49" i="5" s="1"/>
  <c r="D540" i="1"/>
  <c r="N469" i="2" s="1"/>
  <c r="D541" i="1"/>
  <c r="N575" i="2" s="1"/>
  <c r="J575" i="5" s="1"/>
  <c r="D542" i="1"/>
  <c r="N683" i="2" s="1"/>
  <c r="J683" i="5" s="1"/>
  <c r="D543" i="1"/>
  <c r="N755" i="2" s="1"/>
  <c r="D544" i="1"/>
  <c r="N708" i="2" s="1"/>
  <c r="J708" i="5" s="1"/>
  <c r="D545" i="1"/>
  <c r="N482" i="2" s="1"/>
  <c r="D546" i="1"/>
  <c r="N498" i="2" s="1"/>
  <c r="D547" i="1"/>
  <c r="N508" i="2" s="1"/>
  <c r="J508" i="5" s="1"/>
  <c r="D548" i="1"/>
  <c r="N453" i="2" s="1"/>
  <c r="D549" i="1"/>
  <c r="N249" i="2" s="1"/>
  <c r="D550" i="1"/>
  <c r="N500" i="2" s="1"/>
  <c r="D551" i="1"/>
  <c r="N413" i="2" s="1"/>
  <c r="J413" i="5" s="1"/>
  <c r="D552" i="1"/>
  <c r="N468" i="2" s="1"/>
  <c r="D553" i="1"/>
  <c r="N431" i="2" s="1"/>
  <c r="J431" i="5" s="1"/>
  <c r="D554" i="1"/>
  <c r="N796" i="2" s="1"/>
  <c r="D555" i="1"/>
  <c r="N716" i="2" s="1"/>
  <c r="J716" i="5" s="1"/>
  <c r="D556" i="1"/>
  <c r="N704" i="2" s="1"/>
  <c r="D557" i="1"/>
  <c r="N599" i="2" s="1"/>
  <c r="D558" i="1"/>
  <c r="N663" i="2" s="1"/>
  <c r="D559" i="1"/>
  <c r="N451" i="2" s="1"/>
  <c r="J451" i="5" s="1"/>
  <c r="D560" i="1"/>
  <c r="N486" i="2" s="1"/>
  <c r="D561" i="1"/>
  <c r="N187" i="2" s="1"/>
  <c r="D562" i="1"/>
  <c r="N574" i="2" s="1"/>
  <c r="D563" i="1"/>
  <c r="N79" i="2" s="1"/>
  <c r="D564" i="1"/>
  <c r="N357" i="2" s="1"/>
  <c r="D565" i="1"/>
  <c r="N377" i="2" s="1"/>
  <c r="D566" i="1"/>
  <c r="N817" i="2" s="1"/>
  <c r="D567" i="1"/>
  <c r="N692" i="2" s="1"/>
  <c r="J692" i="5" s="1"/>
  <c r="D568" i="1"/>
  <c r="N754" i="2" s="1"/>
  <c r="D569" i="1"/>
  <c r="N594" i="2" s="1"/>
  <c r="D570" i="1"/>
  <c r="N283" i="2" s="1"/>
  <c r="D571" i="1"/>
  <c r="N573" i="2" s="1"/>
  <c r="J573" i="5" s="1"/>
  <c r="D572" i="1"/>
  <c r="N225" i="2" s="1"/>
  <c r="D573" i="1"/>
  <c r="N205" i="2" s="1"/>
  <c r="D574" i="1"/>
  <c r="N613" i="2" s="1"/>
  <c r="D575" i="1"/>
  <c r="N591" i="2" s="1"/>
  <c r="D576" i="1"/>
  <c r="N274" i="2" s="1"/>
  <c r="J274" i="5" s="1"/>
  <c r="D577" i="1"/>
  <c r="N174" i="2" s="1"/>
  <c r="D578" i="1"/>
  <c r="N646" i="2" s="1"/>
  <c r="D579" i="1"/>
  <c r="N702" i="2" s="1"/>
  <c r="J702" i="5" s="1"/>
  <c r="D580" i="1"/>
  <c r="N745" i="2" s="1"/>
  <c r="D581" i="1"/>
  <c r="N400" i="2" s="1"/>
  <c r="D582" i="1"/>
  <c r="N521" i="2" s="1"/>
  <c r="D583" i="1"/>
  <c r="N493" i="2" s="1"/>
  <c r="J493" i="5" s="1"/>
  <c r="D584" i="1"/>
  <c r="N293" i="2" s="1"/>
  <c r="D585" i="1"/>
  <c r="N291" i="2" s="1"/>
  <c r="J291" i="5" s="1"/>
  <c r="D586" i="1"/>
  <c r="N185" i="2" s="1"/>
  <c r="D587" i="1"/>
  <c r="N176" i="2" s="1"/>
  <c r="D588" i="1"/>
  <c r="N402" i="2" s="1"/>
  <c r="D589" i="1"/>
  <c r="N322" i="2" s="1"/>
  <c r="D590" i="1"/>
  <c r="N677" i="2" s="1"/>
  <c r="D591" i="1"/>
  <c r="N768" i="2" s="1"/>
  <c r="J768" i="5" s="1"/>
  <c r="D592" i="1"/>
  <c r="N686" i="2" s="1"/>
  <c r="D593" i="1"/>
  <c r="N268" i="2" s="1"/>
  <c r="D594" i="1"/>
  <c r="N243" i="2" s="1"/>
  <c r="D595" i="1"/>
  <c r="N588" i="2" s="1"/>
  <c r="J588" i="5" s="1"/>
  <c r="D596" i="1"/>
  <c r="N388" i="2" s="1"/>
  <c r="D597" i="1"/>
  <c r="N398" i="2" s="1"/>
  <c r="D598" i="1"/>
  <c r="N87" i="2" s="1"/>
  <c r="D599" i="1"/>
  <c r="N117" i="2" s="1"/>
  <c r="D600" i="1"/>
  <c r="N295" i="2" s="1"/>
  <c r="D601" i="1"/>
  <c r="N343" i="2" s="1"/>
  <c r="J343" i="5" s="1"/>
  <c r="D602" i="1"/>
  <c r="N848" i="2" s="1"/>
  <c r="D603" i="1"/>
  <c r="N691" i="2" s="1"/>
  <c r="J691" i="5" s="1"/>
  <c r="D604" i="1"/>
  <c r="N813" i="2" s="1"/>
  <c r="D605" i="1"/>
  <c r="N119" i="2" s="1"/>
  <c r="D606" i="1"/>
  <c r="N143" i="2" s="1"/>
  <c r="D607" i="1"/>
  <c r="N395" i="2" s="1"/>
  <c r="J395" i="5" s="1"/>
  <c r="D608" i="1"/>
  <c r="N439" i="2" s="1"/>
  <c r="J439" i="5" s="1"/>
  <c r="D609" i="1"/>
  <c r="N626" i="2" s="1"/>
  <c r="D610" i="1"/>
  <c r="N211" i="2" s="1"/>
  <c r="D611" i="1"/>
  <c r="N233" i="2" s="1"/>
  <c r="J233" i="5" s="1"/>
  <c r="D612" i="1"/>
  <c r="N108" i="2" s="1"/>
  <c r="D613" i="1"/>
  <c r="N188" i="2" s="1"/>
  <c r="D614" i="1"/>
  <c r="N655" i="2" s="1"/>
  <c r="D615" i="1"/>
  <c r="N743" i="2" s="1"/>
  <c r="J743" i="5" s="1"/>
  <c r="D616" i="1"/>
  <c r="N792" i="2" s="1"/>
  <c r="D617" i="1"/>
  <c r="N135" i="2" s="1"/>
  <c r="D618" i="1"/>
  <c r="N365" i="2" s="1"/>
  <c r="J365" i="5" s="1"/>
  <c r="D619" i="1"/>
  <c r="N540" i="2" s="1"/>
  <c r="J540" i="5" s="1"/>
  <c r="D620" i="1"/>
  <c r="N128" i="2" s="1"/>
  <c r="D621" i="1"/>
  <c r="N414" i="2" s="1"/>
  <c r="J414" i="5" s="1"/>
  <c r="D622" i="1"/>
  <c r="N526" i="2" s="1"/>
  <c r="D623" i="1"/>
  <c r="N92" i="2" s="1"/>
  <c r="J92" i="5" s="1"/>
  <c r="D624" i="1"/>
  <c r="N522" i="2" s="1"/>
  <c r="D625" i="1"/>
  <c r="N33" i="2" s="1"/>
  <c r="D626" i="1"/>
  <c r="N808" i="2" s="1"/>
  <c r="D627" i="1"/>
  <c r="N739" i="2" s="1"/>
  <c r="J739" i="5" s="1"/>
  <c r="D628" i="1"/>
  <c r="N828" i="2" s="1"/>
  <c r="J828" i="5" s="1"/>
  <c r="D629" i="1"/>
  <c r="N200" i="2" s="1"/>
  <c r="D630" i="1"/>
  <c r="N426" i="2" s="1"/>
  <c r="D631" i="1"/>
  <c r="N127" i="2" s="1"/>
  <c r="J127" i="5" s="1"/>
  <c r="D632" i="1"/>
  <c r="N213" i="2" s="1"/>
  <c r="D633" i="1"/>
  <c r="N366" i="2" s="1"/>
  <c r="J366" i="5" s="1"/>
  <c r="D634" i="1"/>
  <c r="N236" i="2" s="1"/>
  <c r="D635" i="1"/>
  <c r="N107" i="2" s="1"/>
  <c r="J107" i="5" s="1"/>
  <c r="D636" i="1"/>
  <c r="N84" i="2" s="1"/>
  <c r="D637" i="1"/>
  <c r="N519" i="2" s="1"/>
  <c r="J519" i="5" s="1"/>
  <c r="D638" i="1"/>
  <c r="N728" i="2" s="1"/>
  <c r="J728" i="5" s="1"/>
  <c r="D639" i="1"/>
  <c r="N748" i="2" s="1"/>
  <c r="J748" i="5" s="1"/>
  <c r="D640" i="1"/>
  <c r="N649" i="2" s="1"/>
  <c r="D641" i="1"/>
  <c r="N216" i="2" s="1"/>
  <c r="D642" i="1"/>
  <c r="N190" i="2" s="1"/>
  <c r="D643" i="1"/>
  <c r="N301" i="2" s="1"/>
  <c r="D644" i="1"/>
  <c r="N25" i="2" s="1"/>
  <c r="D645" i="1"/>
  <c r="N231" i="2" s="1"/>
  <c r="D646" i="1"/>
  <c r="N126" i="2" s="1"/>
  <c r="D647" i="1"/>
  <c r="N100" i="2" s="1"/>
  <c r="J100" i="5" s="1"/>
  <c r="D648" i="1"/>
  <c r="N246" i="2" s="1"/>
  <c r="D649" i="1"/>
  <c r="N527" i="2" s="1"/>
  <c r="D650" i="1"/>
  <c r="N698" i="2" s="1"/>
  <c r="D651" i="1"/>
  <c r="N783" i="2" s="1"/>
  <c r="D652" i="1"/>
  <c r="N781" i="2" s="1"/>
  <c r="D653" i="1"/>
  <c r="N90" i="2" s="1"/>
  <c r="J90" i="5" s="1"/>
  <c r="D654" i="1"/>
  <c r="N582" i="2" s="1"/>
  <c r="J582" i="5" s="1"/>
  <c r="D655" i="1"/>
  <c r="N282" i="2" s="1"/>
  <c r="D656" i="1"/>
  <c r="N319" i="2" s="1"/>
  <c r="D657" i="1"/>
  <c r="N340" i="2" s="1"/>
  <c r="D658" i="1"/>
  <c r="N592" i="2" s="1"/>
  <c r="D659" i="1"/>
  <c r="N391" i="2" s="1"/>
  <c r="J391" i="5" s="1"/>
  <c r="D660" i="1"/>
  <c r="N313" i="2" s="1"/>
  <c r="D661" i="1"/>
  <c r="N422" i="2" s="1"/>
  <c r="J422" i="5" s="1"/>
  <c r="D662" i="1"/>
  <c r="N805" i="2" s="1"/>
  <c r="D663" i="1"/>
  <c r="N672" i="2" s="1"/>
  <c r="J672" i="5" s="1"/>
  <c r="D664" i="1"/>
  <c r="N679" i="2" s="1"/>
  <c r="D665" i="1"/>
  <c r="N489" i="2" s="1"/>
  <c r="D666" i="1"/>
  <c r="N341" i="2" s="1"/>
  <c r="D667" i="1"/>
  <c r="N354" i="2" s="1"/>
  <c r="J354" i="5" s="1"/>
  <c r="D668" i="1"/>
  <c r="N297" i="2" s="1"/>
  <c r="J297" i="5" s="1"/>
  <c r="D669" i="1"/>
  <c r="N441" i="2" s="1"/>
  <c r="D670" i="1"/>
  <c r="N273" i="2" s="1"/>
  <c r="D671" i="1"/>
  <c r="N507" i="2" s="1"/>
  <c r="J507" i="5" s="1"/>
  <c r="D672" i="1"/>
  <c r="N15" i="2" s="1"/>
  <c r="D673" i="1"/>
  <c r="N546" i="2" s="1"/>
  <c r="D674" i="1"/>
  <c r="N645" i="2" s="1"/>
  <c r="D675" i="1"/>
  <c r="N788" i="2" s="1"/>
  <c r="D676" i="1"/>
  <c r="N674" i="2" s="1"/>
  <c r="J674" i="5" s="1"/>
  <c r="D677" i="1"/>
  <c r="N384" i="2" s="1"/>
  <c r="D678" i="1"/>
  <c r="N535" i="2" s="1"/>
  <c r="D679" i="1"/>
  <c r="N629" i="2" s="1"/>
  <c r="J629" i="5" s="1"/>
  <c r="D680" i="1"/>
  <c r="N161" i="2" s="1"/>
  <c r="J161" i="5" s="1"/>
  <c r="D681" i="1"/>
  <c r="N624" i="2" s="1"/>
  <c r="D682" i="1"/>
  <c r="N602" i="2" s="1"/>
  <c r="D683" i="1"/>
  <c r="N503" i="2" s="1"/>
  <c r="J503" i="5" s="1"/>
  <c r="D684" i="1"/>
  <c r="N66" i="2" s="1"/>
  <c r="D685" i="1"/>
  <c r="N53" i="2" s="1"/>
  <c r="D686" i="1"/>
  <c r="N807" i="2" s="1"/>
  <c r="D687" i="1"/>
  <c r="N794" i="2" s="1"/>
  <c r="D688" i="1"/>
  <c r="N795" i="2" s="1"/>
  <c r="D689" i="1"/>
  <c r="N464" i="2" s="1"/>
  <c r="J464" i="5" s="1"/>
  <c r="D690" i="1"/>
  <c r="N597" i="2" s="1"/>
  <c r="D691" i="1"/>
  <c r="N607" i="2" s="1"/>
  <c r="J607" i="5" s="1"/>
  <c r="D692" i="1"/>
  <c r="N245" i="2" s="1"/>
  <c r="D693" i="1"/>
  <c r="N576" i="2" s="1"/>
  <c r="D694" i="1"/>
  <c r="N251" i="2" s="1"/>
  <c r="D695" i="1"/>
  <c r="N392" i="2" s="1"/>
  <c r="J392" i="5" s="1"/>
  <c r="D696" i="1"/>
  <c r="N146" i="2" s="1"/>
  <c r="J146" i="5" s="1"/>
  <c r="D697" i="1"/>
  <c r="N256" i="2" s="1"/>
  <c r="J256" i="5" s="1"/>
  <c r="D698" i="1"/>
  <c r="N744" i="2" s="1"/>
  <c r="D699" i="1"/>
  <c r="N753" i="2" s="1"/>
  <c r="D700" i="1"/>
  <c r="N835" i="2" s="1"/>
  <c r="D701" i="1"/>
  <c r="N64" i="2" s="1"/>
  <c r="D702" i="1"/>
  <c r="N308" i="2" s="1"/>
  <c r="D703" i="1"/>
  <c r="N539" i="2" s="1"/>
  <c r="J539" i="5" s="1"/>
  <c r="D704" i="1"/>
  <c r="N390" i="2" s="1"/>
  <c r="D705" i="1"/>
  <c r="N179" i="2" s="1"/>
  <c r="D706" i="1"/>
  <c r="N616" i="2" s="1"/>
  <c r="D707" i="1"/>
  <c r="N314" i="2" s="1"/>
  <c r="J314" i="5" s="1"/>
  <c r="D708" i="1"/>
  <c r="N289" i="2" s="1"/>
  <c r="D709" i="1"/>
  <c r="N310" i="2" s="1"/>
  <c r="D710" i="1"/>
  <c r="N798" i="2" s="1"/>
  <c r="D711" i="1"/>
  <c r="N791" i="2" s="1"/>
  <c r="D712" i="1"/>
  <c r="N850" i="2" s="1"/>
  <c r="D713" i="1"/>
  <c r="N449" i="2" s="1"/>
  <c r="J449" i="5" s="1"/>
  <c r="D714" i="1"/>
  <c r="N525" i="2" s="1"/>
  <c r="D715" i="1"/>
  <c r="N565" i="2" s="1"/>
  <c r="J565" i="5" s="1"/>
  <c r="D716" i="1"/>
  <c r="N631" i="2" s="1"/>
  <c r="D718" i="1"/>
  <c r="N566" i="2" s="1"/>
  <c r="D720" i="1"/>
  <c r="N360" i="2" s="1"/>
  <c r="D717" i="1"/>
  <c r="N83" i="2" s="1"/>
  <c r="D719" i="1"/>
  <c r="N102" i="2" s="1"/>
  <c r="D722" i="1"/>
  <c r="N841" i="2" s="1"/>
  <c r="D723" i="1"/>
  <c r="N647" i="2" s="1"/>
  <c r="D724" i="1"/>
  <c r="N731" i="2" s="1"/>
  <c r="D725" i="1"/>
  <c r="N23" i="2" s="1"/>
  <c r="D726" i="1"/>
  <c r="N41" i="2" s="1"/>
  <c r="D727" i="1"/>
  <c r="N511" i="2" s="1"/>
  <c r="J511" i="5" s="1"/>
  <c r="D728" i="1"/>
  <c r="N253" i="2" s="1"/>
  <c r="J253" i="5" s="1"/>
  <c r="D729" i="1"/>
  <c r="N155" i="2" s="1"/>
  <c r="D730" i="1"/>
  <c r="N7" i="2" s="1"/>
  <c r="D731" i="1"/>
  <c r="N423" i="2" s="1"/>
  <c r="D732" i="1"/>
  <c r="N558" i="2" s="1"/>
  <c r="J558" i="5" s="1"/>
  <c r="D733" i="1"/>
  <c r="N510" i="2" s="1"/>
  <c r="J510" i="5" s="1"/>
  <c r="D734" i="1"/>
  <c r="N773" i="2" s="1"/>
  <c r="D735" i="1"/>
  <c r="N776" i="2" s="1"/>
  <c r="D736" i="1"/>
  <c r="N700" i="2" s="1"/>
  <c r="J700" i="5" s="1"/>
  <c r="D737" i="1"/>
  <c r="N348" i="2" s="1"/>
  <c r="J348" i="5" s="1"/>
  <c r="D738" i="1"/>
  <c r="N224" i="2" s="1"/>
  <c r="J224" i="5" s="1"/>
  <c r="D739" i="1"/>
  <c r="N516" i="2" s="1"/>
  <c r="J516" i="5" s="1"/>
  <c r="D740" i="1"/>
  <c r="N204" i="2" s="1"/>
  <c r="J204" i="5" s="1"/>
  <c r="D741" i="1"/>
  <c r="N113" i="2" s="1"/>
  <c r="D742" i="1"/>
  <c r="N137" i="2" s="1"/>
  <c r="J137" i="5" s="1"/>
  <c r="D743" i="1"/>
  <c r="N101" i="2" s="1"/>
  <c r="D744" i="1"/>
  <c r="N201" i="2" s="1"/>
  <c r="D745" i="1"/>
  <c r="N26" i="2" s="1"/>
  <c r="J26" i="5" s="1"/>
  <c r="D746" i="1"/>
  <c r="N790" i="2" s="1"/>
  <c r="D747" i="1"/>
  <c r="N633" i="2" s="1"/>
  <c r="D748" i="1"/>
  <c r="N688" i="2" s="1"/>
  <c r="D749" i="1"/>
  <c r="N487" i="2" s="1"/>
  <c r="D750" i="1"/>
  <c r="N325" i="2" s="1"/>
  <c r="D751" i="1"/>
  <c r="N227" i="2" s="1"/>
  <c r="D752" i="1"/>
  <c r="N104" i="2" s="1"/>
  <c r="J104" i="5" s="1"/>
  <c r="D753" i="1"/>
  <c r="N147" i="2" s="1"/>
  <c r="D754" i="1"/>
  <c r="N593" i="2" s="1"/>
  <c r="D755" i="1"/>
  <c r="N98" i="2" s="1"/>
  <c r="D756" i="1"/>
  <c r="N160" i="2" s="1"/>
  <c r="J160" i="5" s="1"/>
  <c r="D757" i="1"/>
  <c r="N514" i="2" s="1"/>
  <c r="D758" i="1"/>
  <c r="N678" i="2" s="1"/>
  <c r="D759" i="1"/>
  <c r="N778" i="2" s="1"/>
  <c r="J778" i="5" s="1"/>
  <c r="D760" i="1"/>
  <c r="N742" i="2" s="1"/>
  <c r="J742" i="5" s="1"/>
  <c r="D761" i="1"/>
  <c r="N72" i="2" s="1"/>
  <c r="D762" i="1"/>
  <c r="N609" i="2" s="1"/>
  <c r="D763" i="1"/>
  <c r="N163" i="2" s="1"/>
  <c r="D764" i="1"/>
  <c r="N141" i="2" s="1"/>
  <c r="J141" i="5" s="1"/>
  <c r="D765" i="1"/>
  <c r="N44" i="2" s="1"/>
  <c r="D766" i="1"/>
  <c r="N217" i="2" s="1"/>
  <c r="J217" i="5" s="1"/>
  <c r="D767" i="1"/>
  <c r="N287" i="2" s="1"/>
  <c r="D768" i="1"/>
  <c r="N8" i="2" s="1"/>
  <c r="J8" i="5" s="1"/>
  <c r="D769" i="1"/>
  <c r="N368" i="2" s="1"/>
  <c r="D770" i="1"/>
  <c r="N821" i="2" s="1"/>
  <c r="D771" i="1"/>
  <c r="N815" i="2" s="1"/>
  <c r="D772" i="1"/>
  <c r="N801" i="2" s="1"/>
  <c r="J801" i="5" s="1"/>
  <c r="D773" i="1"/>
  <c r="N475" i="2" s="1"/>
  <c r="D774" i="1"/>
  <c r="N412" i="2" s="1"/>
  <c r="D775" i="1"/>
  <c r="N408" i="2" s="1"/>
  <c r="D776" i="1"/>
  <c r="N13" i="2" s="1"/>
  <c r="J13" i="5" s="1"/>
  <c r="D777" i="1"/>
  <c r="N239" i="2" s="1"/>
  <c r="D778" i="1"/>
  <c r="N411" i="2" s="1"/>
  <c r="D779" i="1"/>
  <c r="N16" i="2" s="1"/>
  <c r="D780" i="1"/>
  <c r="N154" i="2" s="1"/>
  <c r="J154" i="5" s="1"/>
  <c r="D781" i="1"/>
  <c r="N132" i="2" s="1"/>
  <c r="D782" i="1"/>
  <c r="N785" i="2" s="1"/>
  <c r="D783" i="1"/>
  <c r="N670" i="2" s="1"/>
  <c r="D784" i="1"/>
  <c r="N709" i="2" s="1"/>
  <c r="J709" i="5" s="1"/>
  <c r="D785" i="1"/>
  <c r="N115" i="2" s="1"/>
  <c r="D786" i="1"/>
  <c r="N369" i="2" s="1"/>
  <c r="D787" i="1"/>
  <c r="N372" i="2" s="1"/>
  <c r="D788" i="1"/>
  <c r="N561" i="2" s="1"/>
  <c r="J561" i="5" s="1"/>
  <c r="D789" i="1"/>
  <c r="N862" i="2" s="1"/>
  <c r="D790" i="1"/>
  <c r="N323" i="2" s="1"/>
  <c r="D791" i="1"/>
  <c r="N5" i="2" s="1"/>
  <c r="J5" i="5" s="1"/>
  <c r="D792" i="1"/>
  <c r="N436" i="2" s="1"/>
  <c r="D793" i="1"/>
  <c r="N455" i="2" s="1"/>
  <c r="D794" i="1"/>
  <c r="N814" i="2" s="1"/>
  <c r="D795" i="1"/>
  <c r="N752" i="2" s="1"/>
  <c r="D796" i="1"/>
  <c r="N736" i="2" s="1"/>
  <c r="J736" i="5" s="1"/>
  <c r="D797" i="1"/>
  <c r="N404" i="2" s="1"/>
  <c r="D798" i="1"/>
  <c r="N470" i="2" s="1"/>
  <c r="D799" i="1"/>
  <c r="N461" i="2" s="1"/>
  <c r="D800" i="1"/>
  <c r="N333" i="2" s="1"/>
  <c r="D801" i="1"/>
  <c r="N577" i="2" s="1"/>
  <c r="D802" i="1"/>
  <c r="N864" i="2" s="1"/>
  <c r="D803" i="1"/>
  <c r="N457" i="2" s="1"/>
  <c r="D804" i="1"/>
  <c r="N315" i="2" s="1"/>
  <c r="J315" i="5" s="1"/>
  <c r="D805" i="1"/>
  <c r="N434" i="2" s="1"/>
  <c r="D806" i="1"/>
  <c r="N732" i="2" s="1"/>
  <c r="J732" i="5" s="1"/>
  <c r="D807" i="1"/>
  <c r="N780" i="2" s="1"/>
  <c r="J780" i="5" s="1"/>
  <c r="D808" i="1"/>
  <c r="N786" i="2" s="1"/>
  <c r="J786" i="5" s="1"/>
  <c r="D809" i="1"/>
  <c r="N589" i="2" s="1"/>
  <c r="D810" i="1"/>
  <c r="N346" i="2" s="1"/>
  <c r="J346" i="5" s="1"/>
  <c r="D811" i="1"/>
  <c r="N318" i="2" s="1"/>
  <c r="D812" i="1"/>
  <c r="N12" i="2" s="1"/>
  <c r="J12" i="5" s="1"/>
  <c r="D813" i="1"/>
  <c r="N46" i="2" s="1"/>
  <c r="D814" i="1"/>
  <c r="N473" i="2" s="1"/>
  <c r="D815" i="1"/>
  <c r="N35" i="2" s="1"/>
  <c r="D816" i="1"/>
  <c r="N9" i="2" s="1"/>
  <c r="J9" i="5" s="1"/>
  <c r="D817" i="1"/>
  <c r="N6" i="2" s="1"/>
  <c r="D818" i="1"/>
  <c r="N842" i="2" s="1"/>
  <c r="D819" i="1"/>
  <c r="N747" i="2" s="1"/>
  <c r="D820" i="1"/>
  <c r="N767" i="2" s="1"/>
  <c r="J767" i="5" s="1"/>
  <c r="D821" i="1"/>
  <c r="N178" i="2" s="1"/>
  <c r="D822" i="1"/>
  <c r="N328" i="2" s="1"/>
  <c r="D823" i="1"/>
  <c r="N193" i="2" s="1"/>
  <c r="D824" i="1"/>
  <c r="N169" i="2" s="1"/>
  <c r="J169" i="5" s="1"/>
  <c r="D825" i="1"/>
  <c r="N157" i="2" s="1"/>
  <c r="D826" i="1"/>
  <c r="N34" i="2" s="1"/>
  <c r="J34" i="5" s="1"/>
  <c r="D827" i="1"/>
  <c r="N65" i="2" s="1"/>
  <c r="D828" i="1"/>
  <c r="N261" i="2" s="1"/>
  <c r="J261" i="5" s="1"/>
  <c r="D829" i="1"/>
  <c r="N504" i="2" s="1"/>
  <c r="D830" i="1"/>
  <c r="N681" i="2" s="1"/>
  <c r="D831" i="1"/>
  <c r="N759" i="2" s="1"/>
  <c r="D832" i="1"/>
  <c r="N680" i="2" s="1"/>
  <c r="J680" i="5" s="1"/>
  <c r="D833" i="1"/>
  <c r="N67" i="2" s="1"/>
  <c r="D834" i="1"/>
  <c r="N465" i="2" s="1"/>
  <c r="D835" i="1"/>
  <c r="N615" i="2" s="1"/>
  <c r="D836" i="1"/>
  <c r="N600" i="2" s="1"/>
  <c r="J600" i="5" s="1"/>
  <c r="D837" i="1"/>
  <c r="N353" i="2" s="1"/>
  <c r="D838" i="1"/>
  <c r="N410" i="2" s="1"/>
  <c r="J410" i="5" s="1"/>
  <c r="D839" i="1"/>
  <c r="N428" i="2" s="1"/>
  <c r="J428" i="5" s="1"/>
  <c r="D840" i="1"/>
  <c r="N21" i="2" s="1"/>
  <c r="J21" i="5" s="1"/>
  <c r="D841" i="1"/>
  <c r="N158" i="2" s="1"/>
  <c r="J158" i="5" s="1"/>
  <c r="D842" i="1"/>
  <c r="N757" i="2" s="1"/>
  <c r="J757" i="5" s="1"/>
  <c r="D843" i="1"/>
  <c r="N797" i="2" s="1"/>
  <c r="D844" i="1"/>
  <c r="N809" i="2" s="1"/>
  <c r="J809" i="5" s="1"/>
  <c r="D845" i="1"/>
  <c r="N851" i="2" s="1"/>
  <c r="D846" i="1"/>
  <c r="N215" i="2" s="1"/>
  <c r="D847" i="1"/>
  <c r="N394" i="2" s="1"/>
  <c r="J394" i="5" s="1"/>
  <c r="D848" i="1"/>
  <c r="N352" i="2" s="1"/>
  <c r="J352" i="5" s="1"/>
  <c r="D849" i="1"/>
  <c r="N106" i="2" s="1"/>
  <c r="D850" i="1"/>
  <c r="N210" i="2" s="1"/>
  <c r="J210" i="5" s="1"/>
  <c r="D851" i="1"/>
  <c r="N212" i="2" s="1"/>
  <c r="D852" i="1"/>
  <c r="N590" i="2" s="1"/>
  <c r="J590" i="5" s="1"/>
  <c r="D853" i="1"/>
  <c r="N39" i="2" s="1"/>
  <c r="J39" i="5" s="1"/>
  <c r="D854" i="1"/>
  <c r="N833" i="2" s="1"/>
  <c r="J833" i="5" s="1"/>
  <c r="D855" i="1"/>
  <c r="N737" i="2" s="1"/>
  <c r="D856" i="1"/>
  <c r="N775" i="2" s="1"/>
  <c r="J775" i="5" s="1"/>
  <c r="D857" i="1"/>
  <c r="N603" i="2" s="1"/>
  <c r="D858" i="1"/>
  <c r="N247" i="2" s="1"/>
  <c r="J247" i="5" s="1"/>
  <c r="D859" i="1"/>
  <c r="N350" i="2" s="1"/>
  <c r="D860" i="1"/>
  <c r="N62" i="2" s="1"/>
  <c r="J62" i="5" s="1"/>
  <c r="D861" i="1"/>
  <c r="N382" i="2" s="1"/>
  <c r="D862" i="1"/>
  <c r="N485" i="2" s="1"/>
  <c r="J485" i="5" s="1"/>
  <c r="D863" i="1"/>
  <c r="N330" i="2" s="1"/>
  <c r="D864" i="1"/>
  <c r="N36" i="2" s="1"/>
  <c r="J36" i="5" s="1"/>
  <c r="D865" i="1"/>
  <c r="N27" i="2" s="1"/>
  <c r="D64" i="1"/>
  <c r="N675" i="2" s="1"/>
  <c r="H783" i="5" l="1"/>
  <c r="H812" i="5"/>
  <c r="H587" i="5"/>
  <c r="J688" i="5"/>
  <c r="J83" i="5"/>
  <c r="J494" i="5"/>
  <c r="J627" i="5"/>
  <c r="J339" i="5"/>
  <c r="J333" i="5"/>
  <c r="J436" i="5"/>
  <c r="J201" i="5"/>
  <c r="J783" i="5"/>
  <c r="J301" i="5"/>
  <c r="J176" i="5"/>
  <c r="J302" i="5"/>
  <c r="J206" i="5"/>
  <c r="J359" i="5"/>
  <c r="J330" i="5"/>
  <c r="J797" i="5"/>
  <c r="J615" i="5"/>
  <c r="J65" i="5"/>
  <c r="J193" i="5"/>
  <c r="J35" i="5"/>
  <c r="J457" i="5"/>
  <c r="J670" i="5"/>
  <c r="J408" i="5"/>
  <c r="J287" i="5"/>
  <c r="J227" i="5"/>
  <c r="J647" i="5"/>
  <c r="J251" i="5"/>
  <c r="J535" i="5"/>
  <c r="J645" i="5"/>
  <c r="J236" i="5"/>
  <c r="J87" i="5"/>
  <c r="J407" i="5"/>
  <c r="J766" i="5"/>
  <c r="J717" i="5"/>
  <c r="H485" i="5"/>
  <c r="H247" i="5"/>
  <c r="H757" i="5"/>
  <c r="H410" i="5"/>
  <c r="H34" i="5"/>
  <c r="H732" i="5"/>
  <c r="H217" i="5"/>
  <c r="H609" i="5"/>
  <c r="H325" i="5"/>
  <c r="H137" i="5"/>
  <c r="H224" i="5"/>
  <c r="H41" i="5"/>
  <c r="H744" i="5"/>
  <c r="H251" i="5"/>
  <c r="H602" i="5"/>
  <c r="H645" i="5"/>
  <c r="H341" i="5"/>
  <c r="H236" i="5"/>
  <c r="H87" i="5"/>
  <c r="H185" i="5"/>
  <c r="H663" i="5"/>
  <c r="H501" i="5"/>
  <c r="H644" i="5"/>
  <c r="H766" i="5"/>
  <c r="H440" i="5"/>
  <c r="H717" i="5"/>
  <c r="H523" i="5"/>
  <c r="H111" i="5"/>
  <c r="H333" i="5"/>
  <c r="H436" i="5"/>
  <c r="H175" i="5"/>
  <c r="H93" i="5"/>
  <c r="H336" i="5"/>
  <c r="H431" i="5"/>
  <c r="H158" i="5"/>
  <c r="J67" i="5"/>
  <c r="J504" i="5"/>
  <c r="J46" i="5"/>
  <c r="J434" i="5"/>
  <c r="J487" i="5"/>
  <c r="J631" i="5"/>
  <c r="J747" i="5"/>
  <c r="H465" i="5"/>
  <c r="H785" i="5"/>
  <c r="H856" i="5"/>
  <c r="J350" i="5"/>
  <c r="J185" i="5"/>
  <c r="H833" i="5"/>
  <c r="H369" i="5"/>
  <c r="H411" i="5"/>
  <c r="H790" i="5"/>
  <c r="H817" i="5"/>
  <c r="J465" i="5"/>
  <c r="J681" i="5"/>
  <c r="J369" i="5"/>
  <c r="J785" i="5"/>
  <c r="J411" i="5"/>
  <c r="J412" i="5"/>
  <c r="J821" i="5"/>
  <c r="J609" i="5"/>
  <c r="J325" i="5"/>
  <c r="J790" i="5"/>
  <c r="J41" i="5"/>
  <c r="J566" i="5"/>
  <c r="J576" i="5"/>
  <c r="J340" i="5"/>
  <c r="J188" i="5"/>
  <c r="J119" i="5"/>
  <c r="J322" i="5"/>
  <c r="J400" i="5"/>
  <c r="J205" i="5"/>
  <c r="J207" i="5"/>
  <c r="J199" i="5"/>
  <c r="J58" i="5"/>
  <c r="J209" i="5"/>
  <c r="J491" i="5"/>
  <c r="J32" i="5"/>
  <c r="J78" i="5"/>
  <c r="H27" i="5"/>
  <c r="H851" i="5"/>
  <c r="H353" i="5"/>
  <c r="H577" i="5"/>
  <c r="H455" i="5"/>
  <c r="H862" i="5"/>
  <c r="H115" i="5"/>
  <c r="H132" i="5"/>
  <c r="H239" i="5"/>
  <c r="H368" i="5"/>
  <c r="H72" i="5"/>
  <c r="H510" i="5"/>
  <c r="H155" i="5"/>
  <c r="H576" i="5"/>
  <c r="H546" i="5"/>
  <c r="H340" i="5"/>
  <c r="H414" i="5"/>
  <c r="H119" i="5"/>
  <c r="H322" i="5"/>
  <c r="H400" i="5"/>
  <c r="H205" i="5"/>
  <c r="H207" i="5"/>
  <c r="H324" i="5"/>
  <c r="H58" i="5"/>
  <c r="H491" i="5"/>
  <c r="H571" i="5"/>
  <c r="J737" i="5"/>
  <c r="J423" i="5"/>
  <c r="J501" i="5"/>
  <c r="J523" i="5"/>
  <c r="J603" i="5"/>
  <c r="J851" i="5"/>
  <c r="J577" i="5"/>
  <c r="J455" i="5"/>
  <c r="J862" i="5"/>
  <c r="J132" i="5"/>
  <c r="J239" i="5"/>
  <c r="J475" i="5"/>
  <c r="J368" i="5"/>
  <c r="J72" i="5"/>
  <c r="J514" i="5"/>
  <c r="J155" i="5"/>
  <c r="J835" i="5"/>
  <c r="J795" i="5"/>
  <c r="J66" i="5"/>
  <c r="J679" i="5"/>
  <c r="J649" i="5"/>
  <c r="J84" i="5"/>
  <c r="J108" i="5"/>
  <c r="J813" i="5"/>
  <c r="J388" i="5"/>
  <c r="J745" i="5"/>
  <c r="J486" i="5"/>
  <c r="J453" i="5"/>
  <c r="J664" i="5"/>
  <c r="J568" i="5"/>
  <c r="J820" i="5"/>
  <c r="J421" i="5"/>
  <c r="J622" i="5"/>
  <c r="J779" i="5"/>
  <c r="J760" i="5"/>
  <c r="J95" i="5"/>
  <c r="H809" i="5"/>
  <c r="H600" i="5"/>
  <c r="H261" i="5"/>
  <c r="H169" i="5"/>
  <c r="H767" i="5"/>
  <c r="H736" i="5"/>
  <c r="H561" i="5"/>
  <c r="H742" i="5"/>
  <c r="H104" i="5"/>
  <c r="H688" i="5"/>
  <c r="H700" i="5"/>
  <c r="H253" i="5"/>
  <c r="H835" i="5"/>
  <c r="H795" i="5"/>
  <c r="H66" i="5"/>
  <c r="H679" i="5"/>
  <c r="H649" i="5"/>
  <c r="H813" i="5"/>
  <c r="H388" i="5"/>
  <c r="H486" i="5"/>
  <c r="H453" i="5"/>
  <c r="H664" i="5"/>
  <c r="H820" i="5"/>
  <c r="H421" i="5"/>
  <c r="H622" i="5"/>
  <c r="H779" i="5"/>
  <c r="H454" i="5"/>
  <c r="H760" i="5"/>
  <c r="H515" i="5"/>
  <c r="H95" i="5"/>
  <c r="J731" i="5"/>
  <c r="J591" i="5"/>
  <c r="J755" i="5"/>
  <c r="J184" i="5"/>
  <c r="J548" i="5"/>
  <c r="J263" i="5"/>
  <c r="J682" i="5"/>
  <c r="J861" i="5"/>
  <c r="J530" i="5"/>
  <c r="J726" i="5"/>
  <c r="J14" i="5"/>
  <c r="J560" i="5"/>
  <c r="J376" i="5"/>
  <c r="J810" i="5"/>
  <c r="J124" i="5"/>
  <c r="J718" i="5"/>
  <c r="J474" i="5"/>
  <c r="J97" i="5"/>
  <c r="J621" i="5"/>
  <c r="J710" i="5"/>
  <c r="J10" i="5"/>
  <c r="J342" i="5"/>
  <c r="J149" i="5"/>
  <c r="J816" i="5"/>
  <c r="J583" i="5"/>
  <c r="J244" i="5"/>
  <c r="J385" i="5"/>
  <c r="J770" i="5"/>
  <c r="J611" i="5"/>
  <c r="J276" i="5"/>
  <c r="J684" i="5"/>
  <c r="J844" i="5"/>
  <c r="J749" i="5"/>
  <c r="J712" i="5"/>
  <c r="J427" i="5"/>
  <c r="J630" i="5"/>
  <c r="J364" i="5"/>
  <c r="J818" i="5"/>
  <c r="J409" i="5"/>
  <c r="J763" i="5"/>
  <c r="J45" i="5"/>
  <c r="J248" i="5"/>
  <c r="J420" i="5"/>
  <c r="J532" i="5"/>
  <c r="J687" i="5"/>
  <c r="J280" i="5"/>
  <c r="J417" i="5"/>
  <c r="J667" i="5"/>
  <c r="J538" i="5"/>
  <c r="J85" i="5"/>
  <c r="J47" i="5"/>
  <c r="J553" i="5"/>
  <c r="J581" i="5"/>
  <c r="J753" i="5"/>
  <c r="J794" i="5"/>
  <c r="J282" i="5"/>
  <c r="J79" i="5"/>
  <c r="J752" i="5"/>
  <c r="J372" i="5"/>
  <c r="J815" i="5"/>
  <c r="J101" i="5"/>
  <c r="J776" i="5"/>
  <c r="J360" i="5"/>
  <c r="J798" i="5"/>
  <c r="J308" i="5"/>
  <c r="J597" i="5"/>
  <c r="J602" i="5"/>
  <c r="J805" i="5"/>
  <c r="J808" i="5"/>
  <c r="J143" i="5"/>
  <c r="J243" i="5"/>
  <c r="J817" i="5"/>
  <c r="J500" i="5"/>
  <c r="J644" i="5"/>
  <c r="J335" i="5"/>
  <c r="J803" i="5"/>
  <c r="J800" i="5"/>
  <c r="J440" i="5"/>
  <c r="J761" i="5"/>
  <c r="J618" i="5"/>
  <c r="J764" i="5"/>
  <c r="J545" i="5"/>
  <c r="J725" i="5"/>
  <c r="J595" i="5"/>
  <c r="J479" i="5"/>
  <c r="J596" i="5"/>
  <c r="J71" i="5"/>
  <c r="J111" i="5"/>
  <c r="J842" i="5"/>
  <c r="J323" i="5"/>
  <c r="J773" i="5"/>
  <c r="J841" i="5"/>
  <c r="J546" i="5"/>
  <c r="J441" i="5"/>
  <c r="J489" i="5"/>
  <c r="J231" i="5"/>
  <c r="J200" i="5"/>
  <c r="J482" i="5"/>
  <c r="J424" i="5"/>
  <c r="J396" i="5"/>
  <c r="J550" i="5"/>
  <c r="J463" i="5"/>
  <c r="J131" i="5"/>
  <c r="J399" i="5"/>
  <c r="J24" i="5"/>
  <c r="J860" i="5"/>
  <c r="J450" i="5"/>
  <c r="J358" i="5"/>
  <c r="J617" i="5"/>
  <c r="J136" i="5"/>
  <c r="J11" i="5"/>
  <c r="J198" i="5"/>
  <c r="J389" i="5"/>
  <c r="J524" i="5"/>
  <c r="J120" i="5"/>
  <c r="J115" i="5"/>
  <c r="J850" i="5"/>
  <c r="J319" i="5"/>
  <c r="J128" i="5"/>
  <c r="J792" i="5"/>
  <c r="J686" i="5"/>
  <c r="J754" i="5"/>
  <c r="J403" i="5"/>
  <c r="J481" i="5"/>
  <c r="J159" i="5"/>
  <c r="J153" i="5"/>
  <c r="J81" i="5"/>
  <c r="J857" i="5"/>
  <c r="J819" i="5"/>
  <c r="J59" i="5"/>
  <c r="J858" i="5"/>
  <c r="J701" i="5"/>
  <c r="J635" i="5"/>
  <c r="J515" i="5"/>
  <c r="J693" i="5"/>
  <c r="J846" i="5"/>
  <c r="J660" i="5"/>
  <c r="J125" i="5"/>
  <c r="J758" i="5"/>
  <c r="J462" i="5"/>
  <c r="J306" i="5"/>
  <c r="J619" i="5"/>
  <c r="J138" i="5"/>
  <c r="J571" i="5"/>
  <c r="J638" i="5"/>
  <c r="J512" i="5"/>
  <c r="H776" i="5"/>
  <c r="H794" i="5"/>
  <c r="H507" i="5"/>
  <c r="H391" i="5"/>
  <c r="H282" i="5"/>
  <c r="H117" i="5"/>
  <c r="H591" i="5"/>
  <c r="H79" i="5"/>
  <c r="H755" i="5"/>
  <c r="H184" i="5"/>
  <c r="H494" i="5"/>
  <c r="H548" i="5"/>
  <c r="H339" i="5"/>
  <c r="H263" i="5"/>
  <c r="H861" i="5"/>
  <c r="H530" i="5"/>
  <c r="H659" i="5"/>
  <c r="H726" i="5"/>
  <c r="H14" i="5"/>
  <c r="H653" i="5"/>
  <c r="H560" i="5"/>
  <c r="H376" i="5"/>
  <c r="H810" i="5"/>
  <c r="H124" i="5"/>
  <c r="H718" i="5"/>
  <c r="H474" i="5"/>
  <c r="H97" i="5"/>
  <c r="H621" i="5"/>
  <c r="H710" i="5"/>
  <c r="H10" i="5"/>
  <c r="H342" i="5"/>
  <c r="H149" i="5"/>
  <c r="H816" i="5"/>
  <c r="H583" i="5"/>
  <c r="H244" i="5"/>
  <c r="H694" i="5"/>
  <c r="H385" i="5"/>
  <c r="H770" i="5"/>
  <c r="H611" i="5"/>
  <c r="H569" i="5"/>
  <c r="H684" i="5"/>
  <c r="H206" i="5"/>
  <c r="H529" i="5"/>
  <c r="H844" i="5"/>
  <c r="H765" i="5"/>
  <c r="H544" i="5"/>
  <c r="H749" i="5"/>
  <c r="H359" i="5"/>
  <c r="H712" i="5"/>
  <c r="H70" i="5"/>
  <c r="H427" i="5"/>
  <c r="H789" i="5"/>
  <c r="H630" i="5"/>
  <c r="H811" i="5"/>
  <c r="H364" i="5"/>
  <c r="H818" i="5"/>
  <c r="H409" i="5"/>
  <c r="H763" i="5"/>
  <c r="H45" i="5"/>
  <c r="H248" i="5"/>
  <c r="H420" i="5"/>
  <c r="H532" i="5"/>
  <c r="H687" i="5"/>
  <c r="H280" i="5"/>
  <c r="H838" i="5"/>
  <c r="H730" i="5"/>
  <c r="H337" i="5"/>
  <c r="H661" i="5"/>
  <c r="H605" i="5"/>
  <c r="H638" i="5"/>
  <c r="H194" i="5"/>
  <c r="H505" i="5"/>
  <c r="H845" i="5"/>
  <c r="H720" i="5"/>
  <c r="H290" i="5"/>
  <c r="H259" i="5"/>
  <c r="H723" i="5"/>
  <c r="H483" i="5"/>
  <c r="H822" i="5"/>
  <c r="J472" i="5"/>
  <c r="J642" i="5"/>
  <c r="J517" i="5"/>
  <c r="H842" i="5"/>
  <c r="H323" i="5"/>
  <c r="H412" i="5"/>
  <c r="H821" i="5"/>
  <c r="H773" i="5"/>
  <c r="H841" i="5"/>
  <c r="H798" i="5"/>
  <c r="H616" i="5"/>
  <c r="H308" i="5"/>
  <c r="H597" i="5"/>
  <c r="H805" i="5"/>
  <c r="H592" i="5"/>
  <c r="H808" i="5"/>
  <c r="H143" i="5"/>
  <c r="H243" i="5"/>
  <c r="H500" i="5"/>
  <c r="H335" i="5"/>
  <c r="H803" i="5"/>
  <c r="H800" i="5"/>
  <c r="H761" i="5"/>
  <c r="H618" i="5"/>
  <c r="H764" i="5"/>
  <c r="H545" i="5"/>
  <c r="H725" i="5"/>
  <c r="H595" i="5"/>
  <c r="H479" i="5"/>
  <c r="H596" i="5"/>
  <c r="H71" i="5"/>
  <c r="H650" i="5"/>
  <c r="H472" i="5"/>
  <c r="H642" i="5"/>
  <c r="H19" i="5"/>
  <c r="H517" i="5"/>
  <c r="H825" i="5"/>
  <c r="J118" i="5"/>
  <c r="J96" i="5"/>
  <c r="H475" i="5"/>
  <c r="H83" i="5"/>
  <c r="H441" i="5"/>
  <c r="H489" i="5"/>
  <c r="H231" i="5"/>
  <c r="H200" i="5"/>
  <c r="H482" i="5"/>
  <c r="H424" i="5"/>
  <c r="H396" i="5"/>
  <c r="H550" i="5"/>
  <c r="H463" i="5"/>
  <c r="H199" i="5"/>
  <c r="H131" i="5"/>
  <c r="H24" i="5"/>
  <c r="H860" i="5"/>
  <c r="H358" i="5"/>
  <c r="H617" i="5"/>
  <c r="H136" i="5"/>
  <c r="H11" i="5"/>
  <c r="H198" i="5"/>
  <c r="H389" i="5"/>
  <c r="H524" i="5"/>
  <c r="H120" i="5"/>
  <c r="J730" i="5"/>
  <c r="H360" i="5"/>
  <c r="H850" i="5"/>
  <c r="H319" i="5"/>
  <c r="H84" i="5"/>
  <c r="H128" i="5"/>
  <c r="H792" i="5"/>
  <c r="H686" i="5"/>
  <c r="H754" i="5"/>
  <c r="H403" i="5"/>
  <c r="H568" i="5"/>
  <c r="H481" i="5"/>
  <c r="H762" i="5"/>
  <c r="H153" i="5"/>
  <c r="H81" i="5"/>
  <c r="H857" i="5"/>
  <c r="H819" i="5"/>
  <c r="H59" i="5"/>
  <c r="H858" i="5"/>
  <c r="H701" i="5"/>
  <c r="H635" i="5"/>
  <c r="H693" i="5"/>
  <c r="H362" i="5"/>
  <c r="H846" i="5"/>
  <c r="H697" i="5"/>
  <c r="H660" i="5"/>
  <c r="H125" i="5"/>
  <c r="H714" i="5"/>
  <c r="H758" i="5"/>
  <c r="H462" i="5"/>
  <c r="H668" i="5"/>
  <c r="H138" i="5"/>
  <c r="H444" i="5"/>
  <c r="J86" i="5"/>
  <c r="J636" i="5"/>
  <c r="J554" i="5"/>
  <c r="J373" i="5"/>
  <c r="J29" i="5"/>
  <c r="H379" i="5"/>
  <c r="H86" i="5"/>
  <c r="H18" i="5"/>
  <c r="J788" i="5"/>
  <c r="J317" i="5"/>
  <c r="J18" i="5"/>
  <c r="J569" i="5"/>
  <c r="J254" i="5"/>
  <c r="J852" i="5"/>
  <c r="H107" i="5"/>
  <c r="H751" i="5"/>
  <c r="H266" i="5"/>
  <c r="J212" i="5"/>
  <c r="J759" i="5"/>
  <c r="J318" i="5"/>
  <c r="J461" i="5"/>
  <c r="J16" i="5"/>
  <c r="J163" i="5"/>
  <c r="J98" i="5"/>
  <c r="J633" i="5"/>
  <c r="J525" i="5"/>
  <c r="J616" i="5"/>
  <c r="J744" i="5"/>
  <c r="J807" i="5"/>
  <c r="J273" i="5"/>
  <c r="J341" i="5"/>
  <c r="J592" i="5"/>
  <c r="J698" i="5"/>
  <c r="J791" i="5"/>
  <c r="J266" i="5"/>
  <c r="J564" i="5"/>
  <c r="J529" i="5"/>
  <c r="J811" i="5"/>
  <c r="J520" i="5"/>
  <c r="H318" i="5"/>
  <c r="H170" i="5"/>
  <c r="J675" i="5"/>
  <c r="J215" i="5"/>
  <c r="J328" i="5"/>
  <c r="J473" i="5"/>
  <c r="J864" i="5"/>
  <c r="J470" i="5"/>
  <c r="J814" i="5"/>
  <c r="J678" i="5"/>
  <c r="J593" i="5"/>
  <c r="J7" i="5"/>
  <c r="J310" i="5"/>
  <c r="J179" i="5"/>
  <c r="J64" i="5"/>
  <c r="J53" i="5"/>
  <c r="J624" i="5"/>
  <c r="J384" i="5"/>
  <c r="J527" i="5"/>
  <c r="J117" i="5"/>
  <c r="J606" i="5"/>
  <c r="J751" i="5"/>
  <c r="J641" i="5"/>
  <c r="J379" i="5"/>
  <c r="J170" i="5"/>
  <c r="J536" i="5"/>
  <c r="J490" i="5"/>
  <c r="J134" i="5"/>
  <c r="J549" i="5"/>
  <c r="J37" i="5"/>
  <c r="J555" i="5"/>
  <c r="H606" i="5"/>
  <c r="H317" i="5"/>
  <c r="J27" i="5"/>
  <c r="J382" i="5"/>
  <c r="J106" i="5"/>
  <c r="J353" i="5"/>
  <c r="J157" i="5"/>
  <c r="J178" i="5"/>
  <c r="J6" i="5"/>
  <c r="J589" i="5"/>
  <c r="J404" i="5"/>
  <c r="J44" i="5"/>
  <c r="J147" i="5"/>
  <c r="J113" i="5"/>
  <c r="J23" i="5"/>
  <c r="J102" i="5"/>
  <c r="J289" i="5"/>
  <c r="J390" i="5"/>
  <c r="J245" i="5"/>
  <c r="J15" i="5"/>
  <c r="J313" i="5"/>
  <c r="J781" i="5"/>
  <c r="J246" i="5"/>
  <c r="H536" i="5"/>
  <c r="H276" i="5"/>
  <c r="H564" i="5"/>
  <c r="H490" i="5"/>
  <c r="H134" i="5"/>
  <c r="H636" i="5"/>
  <c r="H554" i="5"/>
  <c r="H254" i="5"/>
  <c r="H563" i="5"/>
  <c r="H355" i="5"/>
  <c r="H836" i="5"/>
  <c r="H267" i="5"/>
  <c r="H186" i="5"/>
  <c r="H303" i="5"/>
  <c r="I36" i="5"/>
  <c r="O36" i="2"/>
  <c r="I62" i="5"/>
  <c r="O62" i="2"/>
  <c r="I775" i="5"/>
  <c r="O775" i="2"/>
  <c r="I590" i="5"/>
  <c r="O590" i="2"/>
  <c r="I352" i="5"/>
  <c r="O352" i="2"/>
  <c r="I809" i="5"/>
  <c r="O809" i="2"/>
  <c r="I21" i="5"/>
  <c r="O21" i="2"/>
  <c r="I600" i="5"/>
  <c r="O600" i="2"/>
  <c r="I680" i="5"/>
  <c r="O680" i="2"/>
  <c r="I261" i="5"/>
  <c r="O261" i="2"/>
  <c r="I169" i="5"/>
  <c r="O169" i="2"/>
  <c r="I767" i="5"/>
  <c r="O767" i="2"/>
  <c r="I9" i="5"/>
  <c r="O9" i="2"/>
  <c r="I12" i="5"/>
  <c r="O12" i="2"/>
  <c r="I786" i="5"/>
  <c r="O786" i="2"/>
  <c r="I315" i="5"/>
  <c r="O315" i="2"/>
  <c r="I333" i="5"/>
  <c r="O333" i="2"/>
  <c r="I736" i="5"/>
  <c r="O736" i="2"/>
  <c r="I436" i="5"/>
  <c r="O436" i="2"/>
  <c r="I561" i="5"/>
  <c r="O561" i="2"/>
  <c r="I709" i="5"/>
  <c r="O709" i="2"/>
  <c r="I154" i="5"/>
  <c r="O154" i="2"/>
  <c r="I13" i="5"/>
  <c r="O13" i="2"/>
  <c r="I801" i="5"/>
  <c r="O801" i="2"/>
  <c r="I8" i="5"/>
  <c r="O8" i="2"/>
  <c r="I141" i="5"/>
  <c r="O141" i="2"/>
  <c r="I742" i="5"/>
  <c r="O742" i="2"/>
  <c r="I160" i="5"/>
  <c r="O160" i="2"/>
  <c r="I104" i="5"/>
  <c r="O104" i="2"/>
  <c r="I688" i="5"/>
  <c r="O688" i="2"/>
  <c r="I201" i="5"/>
  <c r="O201" i="2"/>
  <c r="I204" i="5"/>
  <c r="O204" i="2"/>
  <c r="I700" i="5"/>
  <c r="O700" i="2"/>
  <c r="I558" i="5"/>
  <c r="O558" i="2"/>
  <c r="I253" i="5"/>
  <c r="O253" i="2"/>
  <c r="I731" i="5"/>
  <c r="O731" i="2"/>
  <c r="I360" i="5"/>
  <c r="O360" i="2"/>
  <c r="I631" i="5"/>
  <c r="O631" i="2"/>
  <c r="I850" i="5"/>
  <c r="O850" i="2"/>
  <c r="I289" i="5"/>
  <c r="O289" i="2"/>
  <c r="I390" i="5"/>
  <c r="O390" i="2"/>
  <c r="I835" i="5"/>
  <c r="O835" i="2"/>
  <c r="I146" i="5"/>
  <c r="O146" i="2"/>
  <c r="I245" i="5"/>
  <c r="O245" i="2"/>
  <c r="J126" i="5"/>
  <c r="J190" i="5"/>
  <c r="J426" i="5"/>
  <c r="J526" i="5"/>
  <c r="J655" i="5"/>
  <c r="J211" i="5"/>
  <c r="J848" i="5"/>
  <c r="J677" i="5"/>
  <c r="J521" i="5"/>
  <c r="J646" i="5"/>
  <c r="J613" i="5"/>
  <c r="J283" i="5"/>
  <c r="J574" i="5"/>
  <c r="J663" i="5"/>
  <c r="J796" i="5"/>
  <c r="J498" i="5"/>
  <c r="J387" i="5"/>
  <c r="J471" i="5"/>
  <c r="J703" i="5"/>
  <c r="J608" i="5"/>
  <c r="J326" i="5"/>
  <c r="J863" i="5"/>
  <c r="J654" i="5"/>
  <c r="J502" i="5"/>
  <c r="J271" i="5"/>
  <c r="J173" i="5"/>
  <c r="J480" i="5"/>
  <c r="J321" i="5"/>
  <c r="J152" i="5"/>
  <c r="J690" i="5"/>
  <c r="J854" i="5"/>
  <c r="J223" i="5"/>
  <c r="J580" i="5"/>
  <c r="J840" i="5"/>
  <c r="J28" i="5"/>
  <c r="J488" i="5"/>
  <c r="J585" i="5"/>
  <c r="J456" i="5"/>
  <c r="J433" i="5"/>
  <c r="J724" i="5"/>
  <c r="J484" i="5"/>
  <c r="J715" i="5"/>
  <c r="J255" i="5"/>
  <c r="J305" i="5"/>
  <c r="J806" i="5"/>
  <c r="J309" i="5"/>
  <c r="J56" i="5"/>
  <c r="J856" i="5"/>
  <c r="J746" i="5"/>
  <c r="J30" i="5"/>
  <c r="J823" i="5"/>
  <c r="J572" i="5"/>
  <c r="J827" i="5"/>
  <c r="J478" i="5"/>
  <c r="J639" i="5"/>
  <c r="J448" i="5"/>
  <c r="J466" i="5"/>
  <c r="J829" i="5"/>
  <c r="J133" i="5"/>
  <c r="J824" i="5"/>
  <c r="J220" i="5"/>
  <c r="J286" i="5"/>
  <c r="J772" i="5"/>
  <c r="J3" i="5"/>
  <c r="J547" i="5"/>
  <c r="J689" i="5"/>
  <c r="J419" i="5"/>
  <c r="J177" i="5"/>
  <c r="J650" i="5"/>
  <c r="J76" i="5"/>
  <c r="J830" i="5"/>
  <c r="J192" i="5"/>
  <c r="J799" i="5"/>
  <c r="J370" i="5"/>
  <c r="J168" i="5"/>
  <c r="J61" i="5"/>
  <c r="J652" i="5"/>
  <c r="J22" i="5"/>
  <c r="J226" i="5"/>
  <c r="J666" i="5"/>
  <c r="J401" i="5"/>
  <c r="J446" i="5"/>
  <c r="J774" i="5"/>
  <c r="J19" i="5"/>
  <c r="J620" i="5"/>
  <c r="J651" i="5"/>
  <c r="J130" i="5"/>
  <c r="J787" i="5"/>
  <c r="J257" i="5"/>
  <c r="J476" i="5"/>
  <c r="J721" i="5"/>
  <c r="J110" i="5"/>
  <c r="J237" i="5"/>
  <c r="J769" i="5"/>
  <c r="J477" i="5"/>
  <c r="J338" i="5"/>
  <c r="J825" i="5"/>
  <c r="J55" i="5"/>
  <c r="J279" i="5"/>
  <c r="J658" i="5"/>
  <c r="J284" i="5"/>
  <c r="J312" i="5"/>
  <c r="J843" i="5"/>
  <c r="J82" i="5"/>
  <c r="J543" i="5"/>
  <c r="J311" i="5"/>
  <c r="J162" i="5"/>
  <c r="J277" i="5"/>
  <c r="J191" i="5"/>
  <c r="J542" i="5"/>
  <c r="J331" i="5"/>
  <c r="J662" i="5"/>
  <c r="J31" i="5"/>
  <c r="J750" i="5"/>
  <c r="J378" i="5"/>
  <c r="J513" i="5"/>
  <c r="J699" i="5"/>
  <c r="J429" i="5"/>
  <c r="J444" i="5"/>
  <c r="J713" i="5"/>
  <c r="J285" i="5"/>
  <c r="J598" i="5"/>
  <c r="J735" i="5"/>
  <c r="J669" i="5"/>
  <c r="J186" i="5"/>
  <c r="J567" i="5"/>
  <c r="J230" i="5"/>
  <c r="H215" i="5"/>
  <c r="H328" i="5"/>
  <c r="H473" i="5"/>
  <c r="H470" i="5"/>
  <c r="H814" i="5"/>
  <c r="H678" i="5"/>
  <c r="H593" i="5"/>
  <c r="H7" i="5"/>
  <c r="H525" i="5"/>
  <c r="H807" i="5"/>
  <c r="H535" i="5"/>
  <c r="H273" i="5"/>
  <c r="H698" i="5"/>
  <c r="H126" i="5"/>
  <c r="H190" i="5"/>
  <c r="H426" i="5"/>
  <c r="H526" i="5"/>
  <c r="H655" i="5"/>
  <c r="H211" i="5"/>
  <c r="H848" i="5"/>
  <c r="H677" i="5"/>
  <c r="H521" i="5"/>
  <c r="H646" i="5"/>
  <c r="H613" i="5"/>
  <c r="H283" i="5"/>
  <c r="H574" i="5"/>
  <c r="H796" i="5"/>
  <c r="H498" i="5"/>
  <c r="H387" i="5"/>
  <c r="H703" i="5"/>
  <c r="H608" i="5"/>
  <c r="H407" i="5"/>
  <c r="H326" i="5"/>
  <c r="H863" i="5"/>
  <c r="H654" i="5"/>
  <c r="H502" i="5"/>
  <c r="H271" i="5"/>
  <c r="H173" i="5"/>
  <c r="H480" i="5"/>
  <c r="H321" i="5"/>
  <c r="H152" i="5"/>
  <c r="H690" i="5"/>
  <c r="H854" i="5"/>
  <c r="J216" i="5"/>
  <c r="J33" i="5"/>
  <c r="J135" i="5"/>
  <c r="J626" i="5"/>
  <c r="J398" i="5"/>
  <c r="J268" i="5"/>
  <c r="J174" i="5"/>
  <c r="J594" i="5"/>
  <c r="J377" i="5"/>
  <c r="J187" i="5"/>
  <c r="J599" i="5"/>
  <c r="J249" i="5"/>
  <c r="J144" i="5"/>
  <c r="J260" i="5"/>
  <c r="J570" i="5"/>
  <c r="J495" i="5"/>
  <c r="J367" i="5"/>
  <c r="J604" i="5"/>
  <c r="J393" i="5"/>
  <c r="J234" i="5"/>
  <c r="J235" i="5"/>
  <c r="J324" i="5"/>
  <c r="J625" i="5"/>
  <c r="J497" i="5"/>
  <c r="J307" i="5"/>
  <c r="J349" i="5"/>
  <c r="J499" i="5"/>
  <c r="J40" i="5"/>
  <c r="J459" i="5"/>
  <c r="J551" i="5"/>
  <c r="J54" i="5"/>
  <c r="J855" i="5"/>
  <c r="J435" i="5"/>
  <c r="J381" i="5"/>
  <c r="J347" i="5"/>
  <c r="J634" i="5"/>
  <c r="J156" i="5"/>
  <c r="J275" i="5"/>
  <c r="J262" i="5"/>
  <c r="J148" i="5"/>
  <c r="J232" i="5"/>
  <c r="J172" i="5"/>
  <c r="J171" i="5"/>
  <c r="J432" i="5"/>
  <c r="J99" i="5"/>
  <c r="J103" i="5"/>
  <c r="J300" i="5"/>
  <c r="J38" i="5"/>
  <c r="J601" i="5"/>
  <c r="J612" i="5"/>
  <c r="J416" i="5"/>
  <c r="J623" i="5"/>
  <c r="J853" i="5"/>
  <c r="J238" i="5"/>
  <c r="J20" i="5"/>
  <c r="J112" i="5"/>
  <c r="J74" i="5"/>
  <c r="J77" i="5"/>
  <c r="J69" i="5"/>
  <c r="J167" i="5"/>
  <c r="J351" i="5"/>
  <c r="J294" i="5"/>
  <c r="J129" i="5"/>
  <c r="J202" i="5"/>
  <c r="J299" i="5"/>
  <c r="J48" i="5"/>
  <c r="J17" i="5"/>
  <c r="J51" i="5"/>
  <c r="J109" i="5"/>
  <c r="J68" i="5"/>
  <c r="J142" i="5"/>
  <c r="J531" i="5"/>
  <c r="J329" i="5"/>
  <c r="J222" i="5"/>
  <c r="J57" i="5"/>
  <c r="J467" i="5"/>
  <c r="J628" i="5"/>
  <c r="J89" i="5"/>
  <c r="J584" i="5"/>
  <c r="J203" i="5"/>
  <c r="J270" i="5"/>
  <c r="J579" i="5"/>
  <c r="J145" i="5"/>
  <c r="J91" i="5"/>
  <c r="J559" i="5"/>
  <c r="J80" i="5"/>
  <c r="J75" i="5"/>
  <c r="J356" i="5"/>
  <c r="J272" i="5"/>
  <c r="J265" i="5"/>
  <c r="J281" i="5"/>
  <c r="J452" i="5"/>
  <c r="J375" i="5"/>
  <c r="J344" i="5"/>
  <c r="J42" i="5"/>
  <c r="J63" i="5"/>
  <c r="J552" i="5"/>
  <c r="J733" i="5"/>
  <c r="J269" i="5"/>
  <c r="J214" i="5"/>
  <c r="J738" i="5"/>
  <c r="J140" i="5"/>
  <c r="J189" i="5"/>
  <c r="J250" i="5"/>
  <c r="J505" i="5"/>
  <c r="J845" i="5"/>
  <c r="J2" i="5"/>
  <c r="J303" i="5"/>
  <c r="J720" i="5"/>
  <c r="J290" i="5"/>
  <c r="J259" i="5"/>
  <c r="J723" i="5"/>
  <c r="J483" i="5"/>
  <c r="J380" i="5"/>
  <c r="J822" i="5"/>
  <c r="J586" i="5"/>
  <c r="J194" i="5"/>
  <c r="H603" i="5"/>
  <c r="H106" i="5"/>
  <c r="H157" i="5"/>
  <c r="H178" i="5"/>
  <c r="H6" i="5"/>
  <c r="H589" i="5"/>
  <c r="H404" i="5"/>
  <c r="H44" i="5"/>
  <c r="H147" i="5"/>
  <c r="H113" i="5"/>
  <c r="H23" i="5"/>
  <c r="H310" i="5"/>
  <c r="H179" i="5"/>
  <c r="H64" i="5"/>
  <c r="H53" i="5"/>
  <c r="H624" i="5"/>
  <c r="H384" i="5"/>
  <c r="H527" i="5"/>
  <c r="H216" i="5"/>
  <c r="H33" i="5"/>
  <c r="H135" i="5"/>
  <c r="H626" i="5"/>
  <c r="H398" i="5"/>
  <c r="H268" i="5"/>
  <c r="H174" i="5"/>
  <c r="H594" i="5"/>
  <c r="H377" i="5"/>
  <c r="H187" i="5"/>
  <c r="H599" i="5"/>
  <c r="H249" i="5"/>
  <c r="H144" i="5"/>
  <c r="H260" i="5"/>
  <c r="H570" i="5"/>
  <c r="H495" i="5"/>
  <c r="H367" i="5"/>
  <c r="H604" i="5"/>
  <c r="H393" i="5"/>
  <c r="H234" i="5"/>
  <c r="H235" i="5"/>
  <c r="H625" i="5"/>
  <c r="H497" i="5"/>
  <c r="H307" i="5"/>
  <c r="H349" i="5"/>
  <c r="J25" i="5"/>
  <c r="J213" i="5"/>
  <c r="J522" i="5"/>
  <c r="J295" i="5"/>
  <c r="J402" i="5"/>
  <c r="J293" i="5"/>
  <c r="J225" i="5"/>
  <c r="J357" i="5"/>
  <c r="J704" i="5"/>
  <c r="J468" i="5"/>
  <c r="J469" i="5"/>
  <c r="J397" i="5"/>
  <c r="J705" i="5"/>
  <c r="J123" i="5"/>
  <c r="J847" i="5"/>
  <c r="J242" i="5"/>
  <c r="J771" i="5"/>
  <c r="J361" i="5"/>
  <c r="J656" i="5"/>
  <c r="J363" i="5"/>
  <c r="J438" i="5"/>
  <c r="J762" i="5"/>
  <c r="J740" i="5"/>
  <c r="J88" i="5"/>
  <c r="J182" i="5"/>
  <c r="J316" i="5"/>
  <c r="J706" i="5"/>
  <c r="J537" i="5"/>
  <c r="J643" i="5"/>
  <c r="J258" i="5"/>
  <c r="J320" i="5"/>
  <c r="J114" i="5"/>
  <c r="J676" i="5"/>
  <c r="J229" i="5"/>
  <c r="J447" i="5"/>
  <c r="J648" i="5"/>
  <c r="J164" i="5"/>
  <c r="J304" i="5"/>
  <c r="J727" i="5"/>
  <c r="J60" i="5"/>
  <c r="J430" i="5"/>
  <c r="J415" i="5"/>
  <c r="J288" i="5"/>
  <c r="J722" i="5"/>
  <c r="J278" i="5"/>
  <c r="J218" i="5"/>
  <c r="J784" i="5"/>
  <c r="J196" i="5"/>
  <c r="J528" i="5"/>
  <c r="J541" i="5"/>
  <c r="J793" i="5"/>
  <c r="J151" i="5"/>
  <c r="J695" i="5"/>
  <c r="J445" i="5"/>
  <c r="J374" i="5"/>
  <c r="J122" i="5"/>
  <c r="J637" i="5"/>
  <c r="J371" i="5"/>
  <c r="J362" i="5"/>
  <c r="J240" i="5"/>
  <c r="J4" i="5"/>
  <c r="J696" i="5"/>
  <c r="J298" i="5"/>
  <c r="J94" i="5"/>
  <c r="J697" i="5"/>
  <c r="J496" i="5"/>
  <c r="J405" i="5"/>
  <c r="J219" i="5"/>
  <c r="J425" i="5"/>
  <c r="J834" i="5"/>
  <c r="J264" i="5"/>
  <c r="J714" i="5"/>
  <c r="J241" i="5"/>
  <c r="J252" i="5"/>
  <c r="J741" i="5"/>
  <c r="J859" i="5"/>
  <c r="J334" i="5"/>
  <c r="J43" i="5"/>
  <c r="J640" i="5"/>
  <c r="J228" i="5"/>
  <c r="J52" i="5"/>
  <c r="J665" i="5"/>
  <c r="J221" i="5"/>
  <c r="J509" i="5"/>
  <c r="J668" i="5"/>
  <c r="J327" i="5"/>
  <c r="J563" i="5"/>
  <c r="J337" i="5"/>
  <c r="J355" i="5"/>
  <c r="J661" i="5"/>
  <c r="J605" i="5"/>
  <c r="J557" i="5"/>
  <c r="J610" i="5"/>
  <c r="J458" i="5"/>
  <c r="J437" i="5"/>
  <c r="J685" i="5"/>
  <c r="J181" i="5"/>
  <c r="J345" i="5"/>
  <c r="J804" i="5"/>
  <c r="J183" i="5"/>
  <c r="J139" i="5"/>
  <c r="J837" i="5"/>
  <c r="J165" i="5"/>
  <c r="J556" i="5"/>
  <c r="J719" i="5"/>
  <c r="J267" i="5"/>
  <c r="J756" i="5"/>
  <c r="J836" i="5"/>
  <c r="H36" i="5"/>
  <c r="H775" i="5"/>
  <c r="H352" i="5"/>
  <c r="H21" i="5"/>
  <c r="H680" i="5"/>
  <c r="H9" i="5"/>
  <c r="H12" i="5"/>
  <c r="H13" i="5"/>
  <c r="H801" i="5"/>
  <c r="H160" i="5"/>
  <c r="H731" i="5"/>
  <c r="H631" i="5"/>
  <c r="H289" i="5"/>
  <c r="H390" i="5"/>
  <c r="H245" i="5"/>
  <c r="H161" i="5"/>
  <c r="H15" i="5"/>
  <c r="H313" i="5"/>
  <c r="H781" i="5"/>
  <c r="H246" i="5"/>
  <c r="H25" i="5"/>
  <c r="H213" i="5"/>
  <c r="H522" i="5"/>
  <c r="H295" i="5"/>
  <c r="H402" i="5"/>
  <c r="H293" i="5"/>
  <c r="H225" i="5"/>
  <c r="H357" i="5"/>
  <c r="H704" i="5"/>
  <c r="H468" i="5"/>
  <c r="H469" i="5"/>
  <c r="H397" i="5"/>
  <c r="H705" i="5"/>
  <c r="H123" i="5"/>
  <c r="H847" i="5"/>
  <c r="H242" i="5"/>
  <c r="H771" i="5"/>
  <c r="H361" i="5"/>
  <c r="H782" i="5"/>
  <c r="H159" i="5"/>
  <c r="H656" i="5"/>
  <c r="H363" i="5"/>
  <c r="H438" i="5"/>
  <c r="H116" i="5"/>
  <c r="I795" i="5"/>
  <c r="O795" i="2"/>
  <c r="I66" i="5"/>
  <c r="O66" i="2"/>
  <c r="I161" i="5"/>
  <c r="O161" i="2"/>
  <c r="I674" i="5"/>
  <c r="O674" i="2"/>
  <c r="I15" i="5"/>
  <c r="O15" i="2"/>
  <c r="I297" i="5"/>
  <c r="O297" i="2"/>
  <c r="I679" i="5"/>
  <c r="O679" i="2"/>
  <c r="I313" i="5"/>
  <c r="O313" i="2"/>
  <c r="I319" i="5"/>
  <c r="O319" i="2"/>
  <c r="I781" i="5"/>
  <c r="O781" i="2"/>
  <c r="I246" i="5"/>
  <c r="O246" i="2"/>
  <c r="I25" i="5"/>
  <c r="O25" i="2"/>
  <c r="I649" i="5"/>
  <c r="O649" i="2"/>
  <c r="I84" i="5"/>
  <c r="O84" i="2"/>
  <c r="I213" i="5"/>
  <c r="O213" i="2"/>
  <c r="I828" i="5"/>
  <c r="O828" i="2"/>
  <c r="I522" i="5"/>
  <c r="O522" i="2"/>
  <c r="I128" i="5"/>
  <c r="O128" i="2"/>
  <c r="I792" i="5"/>
  <c r="O792" i="2"/>
  <c r="I108" i="5"/>
  <c r="O108" i="2"/>
  <c r="I439" i="5"/>
  <c r="O439" i="2"/>
  <c r="I813" i="5"/>
  <c r="O813" i="2"/>
  <c r="I295" i="5"/>
  <c r="O295" i="2"/>
  <c r="I388" i="5"/>
  <c r="O388" i="2"/>
  <c r="I686" i="5"/>
  <c r="O686" i="2"/>
  <c r="I402" i="5"/>
  <c r="O402" i="2"/>
  <c r="I293" i="5"/>
  <c r="O293" i="2"/>
  <c r="I745" i="5"/>
  <c r="O745" i="2"/>
  <c r="I274" i="5"/>
  <c r="O274" i="2"/>
  <c r="I225" i="5"/>
  <c r="O225" i="2"/>
  <c r="I754" i="5"/>
  <c r="O754" i="2"/>
  <c r="I357" i="5"/>
  <c r="O357" i="2"/>
  <c r="I486" i="5"/>
  <c r="O486" i="2"/>
  <c r="I704" i="5"/>
  <c r="O704" i="2"/>
  <c r="I468" i="5"/>
  <c r="O468" i="2"/>
  <c r="I453" i="5"/>
  <c r="O453" i="2"/>
  <c r="I708" i="5"/>
  <c r="O708" i="2"/>
  <c r="I469" i="5"/>
  <c r="O469" i="2"/>
  <c r="I403" i="5"/>
  <c r="O403" i="2"/>
  <c r="I664" i="5"/>
  <c r="O664" i="2"/>
  <c r="I121" i="5"/>
  <c r="O121" i="2"/>
  <c r="I397" i="5"/>
  <c r="O397" i="2"/>
  <c r="I705" i="5"/>
  <c r="O705" i="2"/>
  <c r="I123" i="5"/>
  <c r="O123" i="2"/>
  <c r="I568" i="5"/>
  <c r="O568" i="2"/>
  <c r="I847" i="5"/>
  <c r="O847" i="2"/>
  <c r="I175" i="5"/>
  <c r="O175" i="2"/>
  <c r="I242" i="5"/>
  <c r="O242" i="2"/>
  <c r="I771" i="5"/>
  <c r="O771" i="2"/>
  <c r="I481" i="5"/>
  <c r="O481" i="2"/>
  <c r="I361" i="5"/>
  <c r="O361" i="2"/>
  <c r="I782" i="5"/>
  <c r="O782" i="2"/>
  <c r="I93" i="5"/>
  <c r="O93" i="2"/>
  <c r="I159" i="5"/>
  <c r="O159" i="2"/>
  <c r="I656" i="5"/>
  <c r="O656" i="2"/>
  <c r="I363" i="5"/>
  <c r="O363" i="2"/>
  <c r="I438" i="5"/>
  <c r="O438" i="2"/>
  <c r="I820" i="5"/>
  <c r="O820" i="2"/>
  <c r="I336" i="5"/>
  <c r="O336" i="2"/>
  <c r="I116" i="5"/>
  <c r="O116" i="2"/>
  <c r="I762" i="5"/>
  <c r="O762" i="2"/>
  <c r="I153" i="5"/>
  <c r="O153" i="2"/>
  <c r="I421" i="5"/>
  <c r="O421" i="2"/>
  <c r="I673" i="5"/>
  <c r="O673" i="2"/>
  <c r="I81" i="5"/>
  <c r="O81" i="2"/>
  <c r="I857" i="5"/>
  <c r="O857" i="2"/>
  <c r="I740" i="5"/>
  <c r="O740" i="2"/>
  <c r="I622" i="5"/>
  <c r="O622" i="2"/>
  <c r="I88" i="5"/>
  <c r="O88" i="2"/>
  <c r="I819" i="5"/>
  <c r="O819" i="2"/>
  <c r="I182" i="5"/>
  <c r="O182" i="2"/>
  <c r="I316" i="5"/>
  <c r="O316" i="2"/>
  <c r="I706" i="5"/>
  <c r="O706" i="2"/>
  <c r="I537" i="5"/>
  <c r="O537" i="2"/>
  <c r="I59" i="5"/>
  <c r="O59" i="2"/>
  <c r="I643" i="5"/>
  <c r="O643" i="2"/>
  <c r="I858" i="5"/>
  <c r="O858" i="2"/>
  <c r="I865" i="5"/>
  <c r="O865" i="2"/>
  <c r="I779" i="5"/>
  <c r="O779" i="2"/>
  <c r="I454" i="5"/>
  <c r="O454" i="2"/>
  <c r="I258" i="5"/>
  <c r="O258" i="2"/>
  <c r="I760" i="5"/>
  <c r="O760" i="2"/>
  <c r="I320" i="5"/>
  <c r="O320" i="2"/>
  <c r="I114" i="5"/>
  <c r="O114" i="2"/>
  <c r="I676" i="5"/>
  <c r="O676" i="2"/>
  <c r="I229" i="5"/>
  <c r="O229" i="2"/>
  <c r="I447" i="5"/>
  <c r="O447" i="2"/>
  <c r="I648" i="5"/>
  <c r="O648" i="2"/>
  <c r="I164" i="5"/>
  <c r="O164" i="2"/>
  <c r="I304" i="5"/>
  <c r="O304" i="2"/>
  <c r="I727" i="5"/>
  <c r="O727" i="2"/>
  <c r="I60" i="5"/>
  <c r="O60" i="2"/>
  <c r="I430" i="5"/>
  <c r="O430" i="2"/>
  <c r="I701" i="5"/>
  <c r="O701" i="2"/>
  <c r="I415" i="5"/>
  <c r="O415" i="2"/>
  <c r="I288" i="5"/>
  <c r="O288" i="2"/>
  <c r="I722" i="5"/>
  <c r="O722" i="2"/>
  <c r="I278" i="5"/>
  <c r="O278" i="2"/>
  <c r="I218" i="5"/>
  <c r="O218" i="2"/>
  <c r="I784" i="5"/>
  <c r="O784" i="2"/>
  <c r="I196" i="5"/>
  <c r="O196" i="2"/>
  <c r="I528" i="5"/>
  <c r="O528" i="2"/>
  <c r="I635" i="5"/>
  <c r="O635" i="2"/>
  <c r="I541" i="5"/>
  <c r="O541" i="2"/>
  <c r="I515" i="5"/>
  <c r="O515" i="2"/>
  <c r="I793" i="5"/>
  <c r="O793" i="2"/>
  <c r="I105" i="5"/>
  <c r="O105" i="2"/>
  <c r="I151" i="5"/>
  <c r="O151" i="2"/>
  <c r="I695" i="5"/>
  <c r="O695" i="2"/>
  <c r="I445" i="5"/>
  <c r="O445" i="2"/>
  <c r="I374" i="5"/>
  <c r="O374" i="2"/>
  <c r="I693" i="5"/>
  <c r="O693" i="2"/>
  <c r="I95" i="5"/>
  <c r="O95" i="2"/>
  <c r="I122" i="5"/>
  <c r="O122" i="2"/>
  <c r="I637" i="5"/>
  <c r="O637" i="2"/>
  <c r="I371" i="5"/>
  <c r="O371" i="2"/>
  <c r="I362" i="5"/>
  <c r="O362" i="2"/>
  <c r="I846" i="5"/>
  <c r="O846" i="2"/>
  <c r="I240" i="5"/>
  <c r="O240" i="2"/>
  <c r="I4" i="5"/>
  <c r="O4" i="2"/>
  <c r="I696" i="5"/>
  <c r="O696" i="2"/>
  <c r="I298" i="5"/>
  <c r="O298" i="2"/>
  <c r="I94" i="5"/>
  <c r="O94" i="2"/>
  <c r="I697" i="5"/>
  <c r="O697" i="2"/>
  <c r="I496" i="5"/>
  <c r="O496" i="2"/>
  <c r="I405" i="5"/>
  <c r="O405" i="2"/>
  <c r="I660" i="5"/>
  <c r="O660" i="2"/>
  <c r="I219" i="5"/>
  <c r="O219" i="2"/>
  <c r="I425" i="5"/>
  <c r="O425" i="2"/>
  <c r="I834" i="5"/>
  <c r="O834" i="2"/>
  <c r="I125" i="5"/>
  <c r="O125" i="2"/>
  <c r="I264" i="5"/>
  <c r="O264" i="2"/>
  <c r="I714" i="5"/>
  <c r="O714" i="2"/>
  <c r="I241" i="5"/>
  <c r="O241" i="2"/>
  <c r="I252" i="5"/>
  <c r="O252" i="2"/>
  <c r="I741" i="5"/>
  <c r="O741" i="2"/>
  <c r="I859" i="5"/>
  <c r="O859" i="2"/>
  <c r="I334" i="5"/>
  <c r="O334" i="2"/>
  <c r="I758" i="5"/>
  <c r="O758" i="2"/>
  <c r="I462" i="5"/>
  <c r="O462" i="2"/>
  <c r="I43" i="5"/>
  <c r="O43" i="2"/>
  <c r="I640" i="5"/>
  <c r="O640" i="2"/>
  <c r="I228" i="5"/>
  <c r="O228" i="2"/>
  <c r="I52" i="5"/>
  <c r="O52" i="2"/>
  <c r="I665" i="5"/>
  <c r="O665" i="2"/>
  <c r="I221" i="5"/>
  <c r="O221" i="2"/>
  <c r="I509" i="5"/>
  <c r="O509" i="2"/>
  <c r="I668" i="5"/>
  <c r="O668" i="2"/>
  <c r="I327" i="5"/>
  <c r="O327" i="2"/>
  <c r="I138" i="5"/>
  <c r="O138" i="2"/>
  <c r="I733" i="5"/>
  <c r="O733" i="2"/>
  <c r="I269" i="5"/>
  <c r="O269" i="2"/>
  <c r="I214" i="5"/>
  <c r="O214" i="2"/>
  <c r="I738" i="5"/>
  <c r="O738" i="2"/>
  <c r="I140" i="5"/>
  <c r="O140" i="2"/>
  <c r="I189" i="5"/>
  <c r="O189" i="2"/>
  <c r="I675" i="5"/>
  <c r="O675" i="2"/>
  <c r="I586" i="5"/>
  <c r="O586" i="2"/>
  <c r="I610" i="5"/>
  <c r="O610" i="2"/>
  <c r="I756" i="5"/>
  <c r="O756" i="2"/>
  <c r="I118" i="5"/>
  <c r="O118" i="2"/>
  <c r="I31" i="5"/>
  <c r="O31" i="2"/>
  <c r="I750" i="5"/>
  <c r="O750" i="2"/>
  <c r="I378" i="5"/>
  <c r="O378" i="2"/>
  <c r="I513" i="5"/>
  <c r="O513" i="2"/>
  <c r="I699" i="5"/>
  <c r="O699" i="2"/>
  <c r="I429" i="5"/>
  <c r="O429" i="2"/>
  <c r="I444" i="5"/>
  <c r="O444" i="2"/>
  <c r="I713" i="5"/>
  <c r="O713" i="2"/>
  <c r="I285" i="5"/>
  <c r="O285" i="2"/>
  <c r="I598" i="5"/>
  <c r="O598" i="2"/>
  <c r="I735" i="5"/>
  <c r="O735" i="2"/>
  <c r="H580" i="5"/>
  <c r="H840" i="5"/>
  <c r="H28" i="5"/>
  <c r="H488" i="5"/>
  <c r="H585" i="5"/>
  <c r="H456" i="5"/>
  <c r="H433" i="5"/>
  <c r="H724" i="5"/>
  <c r="H484" i="5"/>
  <c r="H715" i="5"/>
  <c r="H255" i="5"/>
  <c r="H305" i="5"/>
  <c r="H806" i="5"/>
  <c r="H309" i="5"/>
  <c r="H56" i="5"/>
  <c r="H746" i="5"/>
  <c r="H30" i="5"/>
  <c r="H823" i="5"/>
  <c r="H572" i="5"/>
  <c r="H827" i="5"/>
  <c r="H478" i="5"/>
  <c r="H639" i="5"/>
  <c r="H448" i="5"/>
  <c r="H466" i="5"/>
  <c r="H829" i="5"/>
  <c r="H133" i="5"/>
  <c r="H824" i="5"/>
  <c r="H220" i="5"/>
  <c r="H286" i="5"/>
  <c r="H772" i="5"/>
  <c r="H3" i="5"/>
  <c r="H547" i="5"/>
  <c r="H689" i="5"/>
  <c r="H419" i="5"/>
  <c r="H177" i="5"/>
  <c r="H76" i="5"/>
  <c r="H830" i="5"/>
  <c r="H192" i="5"/>
  <c r="H799" i="5"/>
  <c r="H370" i="5"/>
  <c r="H168" i="5"/>
  <c r="H61" i="5"/>
  <c r="H533" i="5"/>
  <c r="H652" i="5"/>
  <c r="H22" i="5"/>
  <c r="H226" i="5"/>
  <c r="H666" i="5"/>
  <c r="H401" i="5"/>
  <c r="H446" i="5"/>
  <c r="H774" i="5"/>
  <c r="H620" i="5"/>
  <c r="H651" i="5"/>
  <c r="H130" i="5"/>
  <c r="H787" i="5"/>
  <c r="H257" i="5"/>
  <c r="H476" i="5"/>
  <c r="H721" i="5"/>
  <c r="H110" i="5"/>
  <c r="H237" i="5"/>
  <c r="H769" i="5"/>
  <c r="H477" i="5"/>
  <c r="H338" i="5"/>
  <c r="H55" i="5"/>
  <c r="H279" i="5"/>
  <c r="H658" i="5"/>
  <c r="H284" i="5"/>
  <c r="H312" i="5"/>
  <c r="H843" i="5"/>
  <c r="H82" i="5"/>
  <c r="H417" i="5"/>
  <c r="H831" i="5"/>
  <c r="H549" i="5"/>
  <c r="H195" i="5"/>
  <c r="H667" i="5"/>
  <c r="H520" i="5"/>
  <c r="H37" i="5"/>
  <c r="H669" i="5"/>
  <c r="H250" i="5"/>
  <c r="H96" i="5"/>
  <c r="H662" i="5"/>
  <c r="H458" i="5"/>
  <c r="H437" i="5"/>
  <c r="H685" i="5"/>
  <c r="H181" i="5"/>
  <c r="H345" i="5"/>
  <c r="H804" i="5"/>
  <c r="H183" i="5"/>
  <c r="H139" i="5"/>
  <c r="H837" i="5"/>
  <c r="H165" i="5"/>
  <c r="H556" i="5"/>
  <c r="H719" i="5"/>
  <c r="I330" i="5"/>
  <c r="O330" i="2"/>
  <c r="I350" i="5"/>
  <c r="O350" i="2"/>
  <c r="I737" i="5"/>
  <c r="O737" i="2"/>
  <c r="I212" i="5"/>
  <c r="O212" i="2"/>
  <c r="I394" i="5"/>
  <c r="O394" i="2"/>
  <c r="I797" i="5"/>
  <c r="O797" i="2"/>
  <c r="I428" i="5"/>
  <c r="O428" i="2"/>
  <c r="I615" i="5"/>
  <c r="O615" i="2"/>
  <c r="I759" i="5"/>
  <c r="O759" i="2"/>
  <c r="I65" i="5"/>
  <c r="O65" i="2"/>
  <c r="I193" i="5"/>
  <c r="O193" i="2"/>
  <c r="I747" i="5"/>
  <c r="O747" i="2"/>
  <c r="I35" i="5"/>
  <c r="O35" i="2"/>
  <c r="I318" i="5"/>
  <c r="O318" i="2"/>
  <c r="I780" i="5"/>
  <c r="O780" i="2"/>
  <c r="I457" i="5"/>
  <c r="O457" i="2"/>
  <c r="I461" i="5"/>
  <c r="O461" i="2"/>
  <c r="I752" i="5"/>
  <c r="O752" i="2"/>
  <c r="I5" i="5"/>
  <c r="O5" i="2"/>
  <c r="I372" i="5"/>
  <c r="O372" i="2"/>
  <c r="I670" i="5"/>
  <c r="O670" i="2"/>
  <c r="I16" i="5"/>
  <c r="O16" i="2"/>
  <c r="I408" i="5"/>
  <c r="O408" i="2"/>
  <c r="I815" i="5"/>
  <c r="O815" i="2"/>
  <c r="I287" i="5"/>
  <c r="O287" i="2"/>
  <c r="I163" i="5"/>
  <c r="O163" i="2"/>
  <c r="I778" i="5"/>
  <c r="O778" i="2"/>
  <c r="I98" i="5"/>
  <c r="O98" i="2"/>
  <c r="I227" i="5"/>
  <c r="O227" i="2"/>
  <c r="I633" i="5"/>
  <c r="O633" i="2"/>
  <c r="I101" i="5"/>
  <c r="O101" i="2"/>
  <c r="I516" i="5"/>
  <c r="O516" i="2"/>
  <c r="I776" i="5"/>
  <c r="O776" i="2"/>
  <c r="I423" i="5"/>
  <c r="O423" i="2"/>
  <c r="I511" i="5"/>
  <c r="O511" i="2"/>
  <c r="I647" i="5"/>
  <c r="O647" i="2"/>
  <c r="I102" i="5"/>
  <c r="O102" i="2"/>
  <c r="I565" i="5"/>
  <c r="O565" i="2"/>
  <c r="I791" i="5"/>
  <c r="O791" i="2"/>
  <c r="I314" i="5"/>
  <c r="O314" i="2"/>
  <c r="I539" i="5"/>
  <c r="O539" i="2"/>
  <c r="I753" i="5"/>
  <c r="O753" i="2"/>
  <c r="I392" i="5"/>
  <c r="O392" i="2"/>
  <c r="I607" i="5"/>
  <c r="O607" i="2"/>
  <c r="I794" i="5"/>
  <c r="O794" i="2"/>
  <c r="I503" i="5"/>
  <c r="O503" i="2"/>
  <c r="I629" i="5"/>
  <c r="O629" i="2"/>
  <c r="I788" i="5"/>
  <c r="O788" i="2"/>
  <c r="I507" i="5"/>
  <c r="O507" i="2"/>
  <c r="I354" i="5"/>
  <c r="O354" i="2"/>
  <c r="I672" i="5"/>
  <c r="O672" i="2"/>
  <c r="I391" i="5"/>
  <c r="O391" i="2"/>
  <c r="I282" i="5"/>
  <c r="O282" i="2"/>
  <c r="I783" i="5"/>
  <c r="O783" i="2"/>
  <c r="I100" i="5"/>
  <c r="O100" i="2"/>
  <c r="I301" i="5"/>
  <c r="O301" i="2"/>
  <c r="I748" i="5"/>
  <c r="O748" i="2"/>
  <c r="I107" i="5"/>
  <c r="O107" i="2"/>
  <c r="I127" i="5"/>
  <c r="O127" i="2"/>
  <c r="I739" i="5"/>
  <c r="O739" i="2"/>
  <c r="I92" i="5"/>
  <c r="O92" i="2"/>
  <c r="I540" i="5"/>
  <c r="O540" i="2"/>
  <c r="I743" i="5"/>
  <c r="O743" i="2"/>
  <c r="I233" i="5"/>
  <c r="O233" i="2"/>
  <c r="I395" i="5"/>
  <c r="O395" i="2"/>
  <c r="I691" i="5"/>
  <c r="O691" i="2"/>
  <c r="I117" i="5"/>
  <c r="O117" i="2"/>
  <c r="I588" i="5"/>
  <c r="O588" i="2"/>
  <c r="I768" i="5"/>
  <c r="O768" i="2"/>
  <c r="I176" i="5"/>
  <c r="O176" i="2"/>
  <c r="I493" i="5"/>
  <c r="O493" i="2"/>
  <c r="I702" i="5"/>
  <c r="O702" i="2"/>
  <c r="I591" i="5"/>
  <c r="O591" i="2"/>
  <c r="I573" i="5"/>
  <c r="O573" i="2"/>
  <c r="I692" i="5"/>
  <c r="O692" i="2"/>
  <c r="I79" i="5"/>
  <c r="O79" i="2"/>
  <c r="I451" i="5"/>
  <c r="O451" i="2"/>
  <c r="I716" i="5"/>
  <c r="O716" i="2"/>
  <c r="I413" i="5"/>
  <c r="O413" i="2"/>
  <c r="I508" i="5"/>
  <c r="O508" i="2"/>
  <c r="I755" i="5"/>
  <c r="O755" i="2"/>
  <c r="I49" i="5"/>
  <c r="O49" i="2"/>
  <c r="I180" i="5"/>
  <c r="O180" i="2"/>
  <c r="I839" i="5"/>
  <c r="O839" i="2"/>
  <c r="I184" i="5"/>
  <c r="O184" i="2"/>
  <c r="I494" i="5"/>
  <c r="O494" i="2"/>
  <c r="I711" i="5"/>
  <c r="O711" i="2"/>
  <c r="I578" i="5"/>
  <c r="O578" i="2"/>
  <c r="I506" i="5"/>
  <c r="O506" i="2"/>
  <c r="I657" i="5"/>
  <c r="O657" i="2"/>
  <c r="I460" i="5"/>
  <c r="O460" i="2"/>
  <c r="I606" i="5"/>
  <c r="O606" i="2"/>
  <c r="I729" i="5"/>
  <c r="O729" i="2"/>
  <c r="I406" i="5"/>
  <c r="O406" i="2"/>
  <c r="I548" i="5"/>
  <c r="O548" i="2"/>
  <c r="I812" i="5"/>
  <c r="O812" i="2"/>
  <c r="I562" i="5"/>
  <c r="O562" i="2"/>
  <c r="I302" i="5"/>
  <c r="O302" i="2"/>
  <c r="I734" i="5"/>
  <c r="O734" i="2"/>
  <c r="I296" i="5"/>
  <c r="O296" i="2"/>
  <c r="I627" i="5"/>
  <c r="O627" i="2"/>
  <c r="I826" i="5"/>
  <c r="O826" i="2"/>
  <c r="I492" i="5"/>
  <c r="O492" i="2"/>
  <c r="I339" i="5"/>
  <c r="O339" i="2"/>
  <c r="I751" i="5"/>
  <c r="O751" i="2"/>
  <c r="I263" i="5"/>
  <c r="O263" i="2"/>
  <c r="I386" i="5"/>
  <c r="O386" i="2"/>
  <c r="I682" i="5"/>
  <c r="O682" i="2"/>
  <c r="I861" i="5"/>
  <c r="O861" i="2"/>
  <c r="I530" i="5"/>
  <c r="O530" i="2"/>
  <c r="I659" i="5"/>
  <c r="O659" i="2"/>
  <c r="I166" i="5"/>
  <c r="O166" i="2"/>
  <c r="I587" i="5"/>
  <c r="O587" i="2"/>
  <c r="I641" i="5"/>
  <c r="O641" i="2"/>
  <c r="I73" i="5"/>
  <c r="O73" i="2"/>
  <c r="I332" i="5"/>
  <c r="O332" i="2"/>
  <c r="I726" i="5"/>
  <c r="O726" i="2"/>
  <c r="I14" i="5"/>
  <c r="O14" i="2"/>
  <c r="I266" i="5"/>
  <c r="O266" i="2"/>
  <c r="I653" i="5"/>
  <c r="O653" i="2"/>
  <c r="I560" i="5"/>
  <c r="O560" i="2"/>
  <c r="I379" i="5"/>
  <c r="O379" i="2"/>
  <c r="I849" i="5"/>
  <c r="O849" i="2"/>
  <c r="I197" i="5"/>
  <c r="O197" i="2"/>
  <c r="I376" i="5"/>
  <c r="O376" i="2"/>
  <c r="I810" i="5"/>
  <c r="O810" i="2"/>
  <c r="I124" i="5"/>
  <c r="O124" i="2"/>
  <c r="I632" i="5"/>
  <c r="O632" i="2"/>
  <c r="I718" i="5"/>
  <c r="O718" i="2"/>
  <c r="I86" i="5"/>
  <c r="O86" i="2"/>
  <c r="I474" i="5"/>
  <c r="O474" i="2"/>
  <c r="I671" i="5"/>
  <c r="O671" i="2"/>
  <c r="I170" i="5"/>
  <c r="O170" i="2"/>
  <c r="I97" i="5"/>
  <c r="O97" i="2"/>
  <c r="I832" i="5"/>
  <c r="O832" i="2"/>
  <c r="I317" i="5"/>
  <c r="O317" i="2"/>
  <c r="I621" i="5"/>
  <c r="O621" i="2"/>
  <c r="I710" i="5"/>
  <c r="O710" i="2"/>
  <c r="I10" i="5"/>
  <c r="O10" i="2"/>
  <c r="I18" i="5"/>
  <c r="O18" i="2"/>
  <c r="I707" i="5"/>
  <c r="O707" i="2"/>
  <c r="I342" i="5"/>
  <c r="O342" i="2"/>
  <c r="I149" i="5"/>
  <c r="O149" i="2"/>
  <c r="I816" i="5"/>
  <c r="O816" i="2"/>
  <c r="I583" i="5"/>
  <c r="O583" i="2"/>
  <c r="I518" i="5"/>
  <c r="O518" i="2"/>
  <c r="I802" i="5"/>
  <c r="O802" i="2"/>
  <c r="I442" i="5"/>
  <c r="O442" i="2"/>
  <c r="I244" i="5"/>
  <c r="O244" i="2"/>
  <c r="I694" i="5"/>
  <c r="O694" i="2"/>
  <c r="I536" i="5"/>
  <c r="O536" i="2"/>
  <c r="I385" i="5"/>
  <c r="O385" i="2"/>
  <c r="I770" i="5"/>
  <c r="O770" i="2"/>
  <c r="I611" i="5"/>
  <c r="O611" i="2"/>
  <c r="I276" i="5"/>
  <c r="O276" i="2"/>
  <c r="I777" i="5"/>
  <c r="O777" i="2"/>
  <c r="I564" i="5"/>
  <c r="O564" i="2"/>
  <c r="I569" i="5"/>
  <c r="O569" i="2"/>
  <c r="I684" i="5"/>
  <c r="O684" i="2"/>
  <c r="I206" i="5"/>
  <c r="O206" i="2"/>
  <c r="I529" i="5"/>
  <c r="O529" i="2"/>
  <c r="I844" i="5"/>
  <c r="O844" i="2"/>
  <c r="I490" i="5"/>
  <c r="O490" i="2"/>
  <c r="I292" i="5"/>
  <c r="O292" i="2"/>
  <c r="I765" i="5"/>
  <c r="O765" i="2"/>
  <c r="I383" i="5"/>
  <c r="O383" i="2"/>
  <c r="I544" i="5"/>
  <c r="O544" i="2"/>
  <c r="I749" i="5"/>
  <c r="O749" i="2"/>
  <c r="I359" i="5"/>
  <c r="O359" i="2"/>
  <c r="I150" i="5"/>
  <c r="O150" i="2"/>
  <c r="I712" i="5"/>
  <c r="O712" i="2"/>
  <c r="I70" i="5"/>
  <c r="O70" i="2"/>
  <c r="I427" i="5"/>
  <c r="O427" i="2"/>
  <c r="I789" i="5"/>
  <c r="O789" i="2"/>
  <c r="I630" i="5"/>
  <c r="O630" i="2"/>
  <c r="I50" i="5"/>
  <c r="O50" i="2"/>
  <c r="I811" i="5"/>
  <c r="O811" i="2"/>
  <c r="I364" i="5"/>
  <c r="O364" i="2"/>
  <c r="I134" i="5"/>
  <c r="O134" i="2"/>
  <c r="I818" i="5"/>
  <c r="O818" i="2"/>
  <c r="I443" i="5"/>
  <c r="O443" i="2"/>
  <c r="I409" i="5"/>
  <c r="O409" i="2"/>
  <c r="I763" i="5"/>
  <c r="O763" i="2"/>
  <c r="I45" i="5"/>
  <c r="O45" i="2"/>
  <c r="I248" i="5"/>
  <c r="O248" i="2"/>
  <c r="I636" i="5"/>
  <c r="O636" i="2"/>
  <c r="I420" i="5"/>
  <c r="O420" i="2"/>
  <c r="I532" i="5"/>
  <c r="O532" i="2"/>
  <c r="I687" i="5"/>
  <c r="O687" i="2"/>
  <c r="I554" i="5"/>
  <c r="O554" i="2"/>
  <c r="I280" i="5"/>
  <c r="O280" i="2"/>
  <c r="I838" i="5"/>
  <c r="O838" i="2"/>
  <c r="I254" i="5"/>
  <c r="O254" i="2"/>
  <c r="I563" i="5"/>
  <c r="O563" i="2"/>
  <c r="I730" i="5"/>
  <c r="O730" i="2"/>
  <c r="I337" i="5"/>
  <c r="O337" i="2"/>
  <c r="I355" i="5"/>
  <c r="O355" i="2"/>
  <c r="I661" i="5"/>
  <c r="O661" i="2"/>
  <c r="I605" i="5"/>
  <c r="O605" i="2"/>
  <c r="I557" i="5"/>
  <c r="O557" i="2"/>
  <c r="I836" i="5"/>
  <c r="O836" i="2"/>
  <c r="I267" i="5"/>
  <c r="O267" i="2"/>
  <c r="I186" i="5"/>
  <c r="O186" i="2"/>
  <c r="I638" i="5"/>
  <c r="O638" i="2"/>
  <c r="I194" i="5"/>
  <c r="O194" i="2"/>
  <c r="I505" i="5"/>
  <c r="O505" i="2"/>
  <c r="I845" i="5"/>
  <c r="O845" i="2"/>
  <c r="I2" i="5"/>
  <c r="O2" i="2"/>
  <c r="I303" i="5"/>
  <c r="O303" i="2"/>
  <c r="I720" i="5"/>
  <c r="O720" i="2"/>
  <c r="I290" i="5"/>
  <c r="O290" i="2"/>
  <c r="I259" i="5"/>
  <c r="O259" i="2"/>
  <c r="I723" i="5"/>
  <c r="O723" i="2"/>
  <c r="I483" i="5"/>
  <c r="O483" i="2"/>
  <c r="I380" i="5"/>
  <c r="O380" i="2"/>
  <c r="I822" i="5"/>
  <c r="O822" i="2"/>
  <c r="H499" i="5"/>
  <c r="H40" i="5"/>
  <c r="H399" i="5"/>
  <c r="H459" i="5"/>
  <c r="H551" i="5"/>
  <c r="H54" i="5"/>
  <c r="H855" i="5"/>
  <c r="H435" i="5"/>
  <c r="H381" i="5"/>
  <c r="H347" i="5"/>
  <c r="H634" i="5"/>
  <c r="H450" i="5"/>
  <c r="H156" i="5"/>
  <c r="H275" i="5"/>
  <c r="H262" i="5"/>
  <c r="H209" i="5"/>
  <c r="H148" i="5"/>
  <c r="H232" i="5"/>
  <c r="H172" i="5"/>
  <c r="H171" i="5"/>
  <c r="H432" i="5"/>
  <c r="H99" i="5"/>
  <c r="H103" i="5"/>
  <c r="H300" i="5"/>
  <c r="H38" i="5"/>
  <c r="H32" i="5"/>
  <c r="H601" i="5"/>
  <c r="H612" i="5"/>
  <c r="H416" i="5"/>
  <c r="H623" i="5"/>
  <c r="H853" i="5"/>
  <c r="H238" i="5"/>
  <c r="H418" i="5"/>
  <c r="H20" i="5"/>
  <c r="H112" i="5"/>
  <c r="H74" i="5"/>
  <c r="H77" i="5"/>
  <c r="H69" i="5"/>
  <c r="H167" i="5"/>
  <c r="H351" i="5"/>
  <c r="H294" i="5"/>
  <c r="H129" i="5"/>
  <c r="H202" i="5"/>
  <c r="H299" i="5"/>
  <c r="H78" i="5"/>
  <c r="H48" i="5"/>
  <c r="H17" i="5"/>
  <c r="H51" i="5"/>
  <c r="H109" i="5"/>
  <c r="H68" i="5"/>
  <c r="H142" i="5"/>
  <c r="H531" i="5"/>
  <c r="H329" i="5"/>
  <c r="H222" i="5"/>
  <c r="H57" i="5"/>
  <c r="H467" i="5"/>
  <c r="H628" i="5"/>
  <c r="H89" i="5"/>
  <c r="H584" i="5"/>
  <c r="H203" i="5"/>
  <c r="H270" i="5"/>
  <c r="H579" i="5"/>
  <c r="H145" i="5"/>
  <c r="H91" i="5"/>
  <c r="H559" i="5"/>
  <c r="H80" i="5"/>
  <c r="H75" i="5"/>
  <c r="H356" i="5"/>
  <c r="H272" i="5"/>
  <c r="H265" i="5"/>
  <c r="H281" i="5"/>
  <c r="H452" i="5"/>
  <c r="H375" i="5"/>
  <c r="H344" i="5"/>
  <c r="H42" i="5"/>
  <c r="H63" i="5"/>
  <c r="H552" i="5"/>
  <c r="H543" i="5"/>
  <c r="H311" i="5"/>
  <c r="H162" i="5"/>
  <c r="H277" i="5"/>
  <c r="H191" i="5"/>
  <c r="H542" i="5"/>
  <c r="H230" i="5"/>
  <c r="H331" i="5"/>
  <c r="H538" i="5"/>
  <c r="H567" i="5"/>
  <c r="H373" i="5"/>
  <c r="H85" i="5"/>
  <c r="H47" i="5"/>
  <c r="H852" i="5"/>
  <c r="H29" i="5"/>
  <c r="H553" i="5"/>
  <c r="H555" i="5"/>
  <c r="H581" i="5"/>
  <c r="H306" i="5"/>
  <c r="H208" i="5"/>
  <c r="H619" i="5"/>
  <c r="I719" i="5"/>
  <c r="O719" i="2"/>
  <c r="I485" i="5"/>
  <c r="O485" i="2"/>
  <c r="I247" i="5"/>
  <c r="O247" i="2"/>
  <c r="I833" i="5"/>
  <c r="O833" i="2"/>
  <c r="I210" i="5"/>
  <c r="O210" i="2"/>
  <c r="I215" i="5"/>
  <c r="O215" i="2"/>
  <c r="I757" i="5"/>
  <c r="O757" i="2"/>
  <c r="I410" i="5"/>
  <c r="O410" i="2"/>
  <c r="I465" i="5"/>
  <c r="O465" i="2"/>
  <c r="I681" i="5"/>
  <c r="O681" i="2"/>
  <c r="I34" i="5"/>
  <c r="O34" i="2"/>
  <c r="I328" i="5"/>
  <c r="O328" i="2"/>
  <c r="I842" i="5"/>
  <c r="O842" i="2"/>
  <c r="I473" i="5"/>
  <c r="O473" i="2"/>
  <c r="I346" i="5"/>
  <c r="O346" i="2"/>
  <c r="I732" i="5"/>
  <c r="O732" i="2"/>
  <c r="I864" i="5"/>
  <c r="O864" i="2"/>
  <c r="I470" i="5"/>
  <c r="O470" i="2"/>
  <c r="I814" i="5"/>
  <c r="O814" i="2"/>
  <c r="I323" i="5"/>
  <c r="O323" i="2"/>
  <c r="I369" i="5"/>
  <c r="O369" i="2"/>
  <c r="I785" i="5"/>
  <c r="O785" i="2"/>
  <c r="I411" i="5"/>
  <c r="O411" i="2"/>
  <c r="I412" i="5"/>
  <c r="O412" i="2"/>
  <c r="I821" i="5"/>
  <c r="O821" i="2"/>
  <c r="I217" i="5"/>
  <c r="O217" i="2"/>
  <c r="I609" i="5"/>
  <c r="O609" i="2"/>
  <c r="I678" i="5"/>
  <c r="O678" i="2"/>
  <c r="I593" i="5"/>
  <c r="O593" i="2"/>
  <c r="I325" i="5"/>
  <c r="O325" i="2"/>
  <c r="I790" i="5"/>
  <c r="O790" i="2"/>
  <c r="I137" i="5"/>
  <c r="O137" i="2"/>
  <c r="I224" i="5"/>
  <c r="O224" i="2"/>
  <c r="I773" i="5"/>
  <c r="O773" i="2"/>
  <c r="I7" i="5"/>
  <c r="O7" i="2"/>
  <c r="I41" i="5"/>
  <c r="O41" i="2"/>
  <c r="I841" i="5"/>
  <c r="O841" i="2"/>
  <c r="I566" i="5"/>
  <c r="O566" i="2"/>
  <c r="I525" i="5"/>
  <c r="O525" i="2"/>
  <c r="I798" i="5"/>
  <c r="O798" i="2"/>
  <c r="I616" i="5"/>
  <c r="O616" i="2"/>
  <c r="I308" i="5"/>
  <c r="O308" i="2"/>
  <c r="I744" i="5"/>
  <c r="O744" i="2"/>
  <c r="I251" i="5"/>
  <c r="O251" i="2"/>
  <c r="I597" i="5"/>
  <c r="O597" i="2"/>
  <c r="I807" i="5"/>
  <c r="O807" i="2"/>
  <c r="I602" i="5"/>
  <c r="O602" i="2"/>
  <c r="I535" i="5"/>
  <c r="O535" i="2"/>
  <c r="I645" i="5"/>
  <c r="O645" i="2"/>
  <c r="I273" i="5"/>
  <c r="O273" i="2"/>
  <c r="I341" i="5"/>
  <c r="O341" i="2"/>
  <c r="I805" i="5"/>
  <c r="O805" i="2"/>
  <c r="I592" i="5"/>
  <c r="O592" i="2"/>
  <c r="I582" i="5"/>
  <c r="O582" i="2"/>
  <c r="I698" i="5"/>
  <c r="O698" i="2"/>
  <c r="I126" i="5"/>
  <c r="O126" i="2"/>
  <c r="I190" i="5"/>
  <c r="O190" i="2"/>
  <c r="I728" i="5"/>
  <c r="O728" i="2"/>
  <c r="I236" i="5"/>
  <c r="O236" i="2"/>
  <c r="I426" i="5"/>
  <c r="O426" i="2"/>
  <c r="I808" i="5"/>
  <c r="O808" i="2"/>
  <c r="I526" i="5"/>
  <c r="O526" i="2"/>
  <c r="I365" i="5"/>
  <c r="O365" i="2"/>
  <c r="I655" i="5"/>
  <c r="O655" i="2"/>
  <c r="I211" i="5"/>
  <c r="O211" i="2"/>
  <c r="I143" i="5"/>
  <c r="O143" i="2"/>
  <c r="I848" i="5"/>
  <c r="O848" i="2"/>
  <c r="I87" i="5"/>
  <c r="O87" i="2"/>
  <c r="I243" i="5"/>
  <c r="O243" i="2"/>
  <c r="I677" i="5"/>
  <c r="O677" i="2"/>
  <c r="I185" i="5"/>
  <c r="O185" i="2"/>
  <c r="I521" i="5"/>
  <c r="O521" i="2"/>
  <c r="I646" i="5"/>
  <c r="O646" i="2"/>
  <c r="I613" i="5"/>
  <c r="O613" i="2"/>
  <c r="I283" i="5"/>
  <c r="O283" i="2"/>
  <c r="I817" i="5"/>
  <c r="O817" i="2"/>
  <c r="I574" i="5"/>
  <c r="O574" i="2"/>
  <c r="I663" i="5"/>
  <c r="O663" i="2"/>
  <c r="I796" i="5"/>
  <c r="O796" i="2"/>
  <c r="I500" i="5"/>
  <c r="O500" i="2"/>
  <c r="I498" i="5"/>
  <c r="O498" i="2"/>
  <c r="I683" i="5"/>
  <c r="O683" i="2"/>
  <c r="I387" i="5"/>
  <c r="O387" i="2"/>
  <c r="I471" i="5"/>
  <c r="O471" i="2"/>
  <c r="I703" i="5"/>
  <c r="O703" i="2"/>
  <c r="I608" i="5"/>
  <c r="O608" i="2"/>
  <c r="I501" i="5"/>
  <c r="O501" i="2"/>
  <c r="I644" i="5"/>
  <c r="O644" i="2"/>
  <c r="I407" i="5"/>
  <c r="O407" i="2"/>
  <c r="I326" i="5"/>
  <c r="O326" i="2"/>
  <c r="I766" i="5"/>
  <c r="O766" i="2"/>
  <c r="I335" i="5"/>
  <c r="O335" i="2"/>
  <c r="I863" i="5"/>
  <c r="O863" i="2"/>
  <c r="I654" i="5"/>
  <c r="O654" i="2"/>
  <c r="I502" i="5"/>
  <c r="O502" i="2"/>
  <c r="I271" i="5"/>
  <c r="O271" i="2"/>
  <c r="I803" i="5"/>
  <c r="O803" i="2"/>
  <c r="I173" i="5"/>
  <c r="O173" i="2"/>
  <c r="I480" i="5"/>
  <c r="O480" i="2"/>
  <c r="I800" i="5"/>
  <c r="O800" i="2"/>
  <c r="I321" i="5"/>
  <c r="O321" i="2"/>
  <c r="I152" i="5"/>
  <c r="O152" i="2"/>
  <c r="I690" i="5"/>
  <c r="O690" i="2"/>
  <c r="I440" i="5"/>
  <c r="O440" i="2"/>
  <c r="I854" i="5"/>
  <c r="O854" i="2"/>
  <c r="I761" i="5"/>
  <c r="O761" i="2"/>
  <c r="I223" i="5"/>
  <c r="O223" i="2"/>
  <c r="I580" i="5"/>
  <c r="O580" i="2"/>
  <c r="I840" i="5"/>
  <c r="O840" i="2"/>
  <c r="I28" i="5"/>
  <c r="O28" i="2"/>
  <c r="I618" i="5"/>
  <c r="O618" i="2"/>
  <c r="I717" i="5"/>
  <c r="O717" i="2"/>
  <c r="I488" i="5"/>
  <c r="O488" i="2"/>
  <c r="I585" i="5"/>
  <c r="O585" i="2"/>
  <c r="I764" i="5"/>
  <c r="O764" i="2"/>
  <c r="I456" i="5"/>
  <c r="O456" i="2"/>
  <c r="I433" i="5"/>
  <c r="O433" i="2"/>
  <c r="I724" i="5"/>
  <c r="O724" i="2"/>
  <c r="I545" i="5"/>
  <c r="O545" i="2"/>
  <c r="I484" i="5"/>
  <c r="O484" i="2"/>
  <c r="I715" i="5"/>
  <c r="O715" i="2"/>
  <c r="I255" i="5"/>
  <c r="O255" i="2"/>
  <c r="I305" i="5"/>
  <c r="O305" i="2"/>
  <c r="I806" i="5"/>
  <c r="O806" i="2"/>
  <c r="I309" i="5"/>
  <c r="O309" i="2"/>
  <c r="I56" i="5"/>
  <c r="O56" i="2"/>
  <c r="I725" i="5"/>
  <c r="O725" i="2"/>
  <c r="I856" i="5"/>
  <c r="O856" i="2"/>
  <c r="I595" i="5"/>
  <c r="O595" i="2"/>
  <c r="I746" i="5"/>
  <c r="O746" i="2"/>
  <c r="I30" i="5"/>
  <c r="O30" i="2"/>
  <c r="I523" i="5"/>
  <c r="O523" i="2"/>
  <c r="I823" i="5"/>
  <c r="O823" i="2"/>
  <c r="I572" i="5"/>
  <c r="O572" i="2"/>
  <c r="I479" i="5"/>
  <c r="O479" i="2"/>
  <c r="I827" i="5"/>
  <c r="O827" i="2"/>
  <c r="I596" i="5"/>
  <c r="O596" i="2"/>
  <c r="I478" i="5"/>
  <c r="O478" i="2"/>
  <c r="I639" i="5"/>
  <c r="O639" i="2"/>
  <c r="I448" i="5"/>
  <c r="O448" i="2"/>
  <c r="I466" i="5"/>
  <c r="O466" i="2"/>
  <c r="I829" i="5"/>
  <c r="O829" i="2"/>
  <c r="I133" i="5"/>
  <c r="O133" i="2"/>
  <c r="I71" i="5"/>
  <c r="O71" i="2"/>
  <c r="I824" i="5"/>
  <c r="O824" i="2"/>
  <c r="I220" i="5"/>
  <c r="O220" i="2"/>
  <c r="I286" i="5"/>
  <c r="O286" i="2"/>
  <c r="I772" i="5"/>
  <c r="O772" i="2"/>
  <c r="I3" i="5"/>
  <c r="O3" i="2"/>
  <c r="I547" i="5"/>
  <c r="O547" i="2"/>
  <c r="I689" i="5"/>
  <c r="O689" i="2"/>
  <c r="I419" i="5"/>
  <c r="O419" i="2"/>
  <c r="I177" i="5"/>
  <c r="O177" i="2"/>
  <c r="I650" i="5"/>
  <c r="O650" i="2"/>
  <c r="I76" i="5"/>
  <c r="O76" i="2"/>
  <c r="I111" i="5"/>
  <c r="O111" i="2"/>
  <c r="I830" i="5"/>
  <c r="O830" i="2"/>
  <c r="I192" i="5"/>
  <c r="O192" i="2"/>
  <c r="I472" i="5"/>
  <c r="O472" i="2"/>
  <c r="I799" i="5"/>
  <c r="O799" i="2"/>
  <c r="I370" i="5"/>
  <c r="O370" i="2"/>
  <c r="I168" i="5"/>
  <c r="O168" i="2"/>
  <c r="I642" i="5"/>
  <c r="O642" i="2"/>
  <c r="I61" i="5"/>
  <c r="O61" i="2"/>
  <c r="I533" i="5"/>
  <c r="O533" i="2"/>
  <c r="I652" i="5"/>
  <c r="O652" i="2"/>
  <c r="I22" i="5"/>
  <c r="O22" i="2"/>
  <c r="I226" i="5"/>
  <c r="O226" i="2"/>
  <c r="I666" i="5"/>
  <c r="O666" i="2"/>
  <c r="I401" i="5"/>
  <c r="O401" i="2"/>
  <c r="I446" i="5"/>
  <c r="O446" i="2"/>
  <c r="I774" i="5"/>
  <c r="O774" i="2"/>
  <c r="I19" i="5"/>
  <c r="O19" i="2"/>
  <c r="I620" i="5"/>
  <c r="O620" i="2"/>
  <c r="I651" i="5"/>
  <c r="O651" i="2"/>
  <c r="I517" i="5"/>
  <c r="O517" i="2"/>
  <c r="I130" i="5"/>
  <c r="O130" i="2"/>
  <c r="I787" i="5"/>
  <c r="O787" i="2"/>
  <c r="I257" i="5"/>
  <c r="O257" i="2"/>
  <c r="I476" i="5"/>
  <c r="O476" i="2"/>
  <c r="I721" i="5"/>
  <c r="O721" i="2"/>
  <c r="I110" i="5"/>
  <c r="O110" i="2"/>
  <c r="I237" i="5"/>
  <c r="O237" i="2"/>
  <c r="I769" i="5"/>
  <c r="O769" i="2"/>
  <c r="I477" i="5"/>
  <c r="O477" i="2"/>
  <c r="I338" i="5"/>
  <c r="O338" i="2"/>
  <c r="I825" i="5"/>
  <c r="O825" i="2"/>
  <c r="I55" i="5"/>
  <c r="O55" i="2"/>
  <c r="I279" i="5"/>
  <c r="O279" i="2"/>
  <c r="I658" i="5"/>
  <c r="O658" i="2"/>
  <c r="I284" i="5"/>
  <c r="O284" i="2"/>
  <c r="I312" i="5"/>
  <c r="O312" i="2"/>
  <c r="I843" i="5"/>
  <c r="O843" i="2"/>
  <c r="I82" i="5"/>
  <c r="O82" i="2"/>
  <c r="I417" i="5"/>
  <c r="O417" i="2"/>
  <c r="I831" i="5"/>
  <c r="O831" i="2"/>
  <c r="I549" i="5"/>
  <c r="O549" i="2"/>
  <c r="I195" i="5"/>
  <c r="O195" i="2"/>
  <c r="I667" i="5"/>
  <c r="O667" i="2"/>
  <c r="I520" i="5"/>
  <c r="O520" i="2"/>
  <c r="I37" i="5"/>
  <c r="O37" i="2"/>
  <c r="I669" i="5"/>
  <c r="O669" i="2"/>
  <c r="I250" i="5"/>
  <c r="O250" i="2"/>
  <c r="I96" i="5"/>
  <c r="O96" i="2"/>
  <c r="I662" i="5"/>
  <c r="O662" i="2"/>
  <c r="I458" i="5"/>
  <c r="O458" i="2"/>
  <c r="I437" i="5"/>
  <c r="O437" i="2"/>
  <c r="I685" i="5"/>
  <c r="O685" i="2"/>
  <c r="I181" i="5"/>
  <c r="O181" i="2"/>
  <c r="I345" i="5"/>
  <c r="O345" i="2"/>
  <c r="I804" i="5"/>
  <c r="O804" i="2"/>
  <c r="I183" i="5"/>
  <c r="O183" i="2"/>
  <c r="I139" i="5"/>
  <c r="O139" i="2"/>
  <c r="I837" i="5"/>
  <c r="O837" i="2"/>
  <c r="I165" i="5"/>
  <c r="O165" i="2"/>
  <c r="I556" i="5"/>
  <c r="O556" i="2"/>
  <c r="H740" i="5"/>
  <c r="H88" i="5"/>
  <c r="H182" i="5"/>
  <c r="H316" i="5"/>
  <c r="H706" i="5"/>
  <c r="H537" i="5"/>
  <c r="H643" i="5"/>
  <c r="H258" i="5"/>
  <c r="H320" i="5"/>
  <c r="H114" i="5"/>
  <c r="H676" i="5"/>
  <c r="H229" i="5"/>
  <c r="H447" i="5"/>
  <c r="H648" i="5"/>
  <c r="H164" i="5"/>
  <c r="H304" i="5"/>
  <c r="H727" i="5"/>
  <c r="H60" i="5"/>
  <c r="H430" i="5"/>
  <c r="H415" i="5"/>
  <c r="H288" i="5"/>
  <c r="H722" i="5"/>
  <c r="H278" i="5"/>
  <c r="H218" i="5"/>
  <c r="H784" i="5"/>
  <c r="H196" i="5"/>
  <c r="H541" i="5"/>
  <c r="H793" i="5"/>
  <c r="H151" i="5"/>
  <c r="H695" i="5"/>
  <c r="H445" i="5"/>
  <c r="H374" i="5"/>
  <c r="H122" i="5"/>
  <c r="H637" i="5"/>
  <c r="H371" i="5"/>
  <c r="H240" i="5"/>
  <c r="H4" i="5"/>
  <c r="H696" i="5"/>
  <c r="H298" i="5"/>
  <c r="H94" i="5"/>
  <c r="H496" i="5"/>
  <c r="H405" i="5"/>
  <c r="H219" i="5"/>
  <c r="H425" i="5"/>
  <c r="H834" i="5"/>
  <c r="H264" i="5"/>
  <c r="H241" i="5"/>
  <c r="H252" i="5"/>
  <c r="H741" i="5"/>
  <c r="H859" i="5"/>
  <c r="H334" i="5"/>
  <c r="H43" i="5"/>
  <c r="H640" i="5"/>
  <c r="H228" i="5"/>
  <c r="H52" i="5"/>
  <c r="H665" i="5"/>
  <c r="H221" i="5"/>
  <c r="H509" i="5"/>
  <c r="H327" i="5"/>
  <c r="H733" i="5"/>
  <c r="H269" i="5"/>
  <c r="H214" i="5"/>
  <c r="H738" i="5"/>
  <c r="H140" i="5"/>
  <c r="H189" i="5"/>
  <c r="H675" i="5"/>
  <c r="H586" i="5"/>
  <c r="H610" i="5"/>
  <c r="H756" i="5"/>
  <c r="H118" i="5"/>
  <c r="H31" i="5"/>
  <c r="H750" i="5"/>
  <c r="H378" i="5"/>
  <c r="H513" i="5"/>
  <c r="H699" i="5"/>
  <c r="H429" i="5"/>
  <c r="H713" i="5"/>
  <c r="H285" i="5"/>
  <c r="H598" i="5"/>
  <c r="H735" i="5"/>
  <c r="I27" i="5"/>
  <c r="O27" i="2"/>
  <c r="I382" i="5"/>
  <c r="O382" i="2"/>
  <c r="I603" i="5"/>
  <c r="O603" i="2"/>
  <c r="I39" i="5"/>
  <c r="O39" i="2"/>
  <c r="I106" i="5"/>
  <c r="O106" i="2"/>
  <c r="I851" i="5"/>
  <c r="O851" i="2"/>
  <c r="I158" i="5"/>
  <c r="O158" i="2"/>
  <c r="I353" i="5"/>
  <c r="O353" i="2"/>
  <c r="I67" i="5"/>
  <c r="O67" i="2"/>
  <c r="I504" i="5"/>
  <c r="O504" i="2"/>
  <c r="I157" i="5"/>
  <c r="O157" i="2"/>
  <c r="I178" i="5"/>
  <c r="O178" i="2"/>
  <c r="I6" i="5"/>
  <c r="O6" i="2"/>
  <c r="I46" i="5"/>
  <c r="O46" i="2"/>
  <c r="I589" i="5"/>
  <c r="O589" i="2"/>
  <c r="I434" i="5"/>
  <c r="O434" i="2"/>
  <c r="I577" i="5"/>
  <c r="O577" i="2"/>
  <c r="I404" i="5"/>
  <c r="O404" i="2"/>
  <c r="I455" i="5"/>
  <c r="O455" i="2"/>
  <c r="I862" i="5"/>
  <c r="O862" i="2"/>
  <c r="I115" i="5"/>
  <c r="O115" i="2"/>
  <c r="I132" i="5"/>
  <c r="O132" i="2"/>
  <c r="I239" i="5"/>
  <c r="O239" i="2"/>
  <c r="I475" i="5"/>
  <c r="O475" i="2"/>
  <c r="I368" i="5"/>
  <c r="O368" i="2"/>
  <c r="I44" i="5"/>
  <c r="O44" i="2"/>
  <c r="I72" i="5"/>
  <c r="O72" i="2"/>
  <c r="I514" i="5"/>
  <c r="O514" i="2"/>
  <c r="I147" i="5"/>
  <c r="O147" i="2"/>
  <c r="I487" i="5"/>
  <c r="O487" i="2"/>
  <c r="I26" i="5"/>
  <c r="O26" i="2"/>
  <c r="I113" i="5"/>
  <c r="O113" i="2"/>
  <c r="I348" i="5"/>
  <c r="O348" i="2"/>
  <c r="I510" i="5"/>
  <c r="O510" i="2"/>
  <c r="I155" i="5"/>
  <c r="O155" i="2"/>
  <c r="I23" i="5"/>
  <c r="O23" i="2"/>
  <c r="I512" i="5"/>
  <c r="O512" i="2"/>
  <c r="I83" i="5"/>
  <c r="O83" i="2"/>
  <c r="I449" i="5"/>
  <c r="O449" i="2"/>
  <c r="I310" i="5"/>
  <c r="O310" i="2"/>
  <c r="I179" i="5"/>
  <c r="O179" i="2"/>
  <c r="I64" i="5"/>
  <c r="O64" i="2"/>
  <c r="I256" i="5"/>
  <c r="O256" i="2"/>
  <c r="I576" i="5"/>
  <c r="O576" i="2"/>
  <c r="I464" i="5"/>
  <c r="O464" i="2"/>
  <c r="I53" i="5"/>
  <c r="O53" i="2"/>
  <c r="I624" i="5"/>
  <c r="O624" i="2"/>
  <c r="I384" i="5"/>
  <c r="O384" i="2"/>
  <c r="I546" i="5"/>
  <c r="O546" i="2"/>
  <c r="I441" i="5"/>
  <c r="O441" i="2"/>
  <c r="I489" i="5"/>
  <c r="O489" i="2"/>
  <c r="I422" i="5"/>
  <c r="O422" i="2"/>
  <c r="I340" i="5"/>
  <c r="O340" i="2"/>
  <c r="I90" i="5"/>
  <c r="O90" i="2"/>
  <c r="I527" i="5"/>
  <c r="O527" i="2"/>
  <c r="I231" i="5"/>
  <c r="O231" i="2"/>
  <c r="I216" i="5"/>
  <c r="O216" i="2"/>
  <c r="I519" i="5"/>
  <c r="O519" i="2"/>
  <c r="I366" i="5"/>
  <c r="O366" i="2"/>
  <c r="I200" i="5"/>
  <c r="O200" i="2"/>
  <c r="I33" i="5"/>
  <c r="O33" i="2"/>
  <c r="I414" i="5"/>
  <c r="O414" i="2"/>
  <c r="I135" i="5"/>
  <c r="O135" i="2"/>
  <c r="I188" i="5"/>
  <c r="O188" i="2"/>
  <c r="I626" i="5"/>
  <c r="O626" i="2"/>
  <c r="I119" i="5"/>
  <c r="O119" i="2"/>
  <c r="I343" i="5"/>
  <c r="O343" i="2"/>
  <c r="I398" i="5"/>
  <c r="O398" i="2"/>
  <c r="I268" i="5"/>
  <c r="O268" i="2"/>
  <c r="I322" i="5"/>
  <c r="O322" i="2"/>
  <c r="I291" i="5"/>
  <c r="O291" i="2"/>
  <c r="I400" i="5"/>
  <c r="O400" i="2"/>
  <c r="I174" i="5"/>
  <c r="O174" i="2"/>
  <c r="I205" i="5"/>
  <c r="O205" i="2"/>
  <c r="I594" i="5"/>
  <c r="O594" i="2"/>
  <c r="I377" i="5"/>
  <c r="O377" i="2"/>
  <c r="I187" i="5"/>
  <c r="O187" i="2"/>
  <c r="I599" i="5"/>
  <c r="O599" i="2"/>
  <c r="I431" i="5"/>
  <c r="O431" i="2"/>
  <c r="I249" i="5"/>
  <c r="O249" i="2"/>
  <c r="I482" i="5"/>
  <c r="O482" i="2"/>
  <c r="I575" i="5"/>
  <c r="O575" i="2"/>
  <c r="I144" i="5"/>
  <c r="O144" i="2"/>
  <c r="I260" i="5"/>
  <c r="O260" i="2"/>
  <c r="I570" i="5"/>
  <c r="O570" i="2"/>
  <c r="I424" i="5"/>
  <c r="O424" i="2"/>
  <c r="I207" i="5"/>
  <c r="O207" i="2"/>
  <c r="I396" i="5"/>
  <c r="O396" i="2"/>
  <c r="I495" i="5"/>
  <c r="O495" i="2"/>
  <c r="I367" i="5"/>
  <c r="O367" i="2"/>
  <c r="I604" i="5"/>
  <c r="O604" i="2"/>
  <c r="I393" i="5"/>
  <c r="O393" i="2"/>
  <c r="I550" i="5"/>
  <c r="O550" i="2"/>
  <c r="I463" i="5"/>
  <c r="O463" i="2"/>
  <c r="I199" i="5"/>
  <c r="O199" i="2"/>
  <c r="I234" i="5"/>
  <c r="O234" i="2"/>
  <c r="I235" i="5"/>
  <c r="O235" i="2"/>
  <c r="I131" i="5"/>
  <c r="O131" i="2"/>
  <c r="I324" i="5"/>
  <c r="O324" i="2"/>
  <c r="I625" i="5"/>
  <c r="O625" i="2"/>
  <c r="I497" i="5"/>
  <c r="O497" i="2"/>
  <c r="I307" i="5"/>
  <c r="O307" i="2"/>
  <c r="I349" i="5"/>
  <c r="O349" i="2"/>
  <c r="I499" i="5"/>
  <c r="O499" i="2"/>
  <c r="I40" i="5"/>
  <c r="O40" i="2"/>
  <c r="I399" i="5"/>
  <c r="O399" i="2"/>
  <c r="I459" i="5"/>
  <c r="O459" i="2"/>
  <c r="I614" i="5"/>
  <c r="O614" i="2"/>
  <c r="I534" i="5"/>
  <c r="O534" i="2"/>
  <c r="I551" i="5"/>
  <c r="O551" i="2"/>
  <c r="I54" i="5"/>
  <c r="O54" i="2"/>
  <c r="I58" i="5"/>
  <c r="O58" i="2"/>
  <c r="I24" i="5"/>
  <c r="O24" i="2"/>
  <c r="I855" i="5"/>
  <c r="O855" i="2"/>
  <c r="I860" i="5"/>
  <c r="O860" i="2"/>
  <c r="I435" i="5"/>
  <c r="O435" i="2"/>
  <c r="I381" i="5"/>
  <c r="O381" i="2"/>
  <c r="I347" i="5"/>
  <c r="O347" i="2"/>
  <c r="I634" i="5"/>
  <c r="O634" i="2"/>
  <c r="I450" i="5"/>
  <c r="O450" i="2"/>
  <c r="I156" i="5"/>
  <c r="O156" i="2"/>
  <c r="I275" i="5"/>
  <c r="O275" i="2"/>
  <c r="I262" i="5"/>
  <c r="O262" i="2"/>
  <c r="I209" i="5"/>
  <c r="O209" i="2"/>
  <c r="I148" i="5"/>
  <c r="O148" i="2"/>
  <c r="I232" i="5"/>
  <c r="O232" i="2"/>
  <c r="I358" i="5"/>
  <c r="O358" i="2"/>
  <c r="I617" i="5"/>
  <c r="O617" i="2"/>
  <c r="I172" i="5"/>
  <c r="O172" i="2"/>
  <c r="I171" i="5"/>
  <c r="O171" i="2"/>
  <c r="I432" i="5"/>
  <c r="O432" i="2"/>
  <c r="I99" i="5"/>
  <c r="O99" i="2"/>
  <c r="I103" i="5"/>
  <c r="O103" i="2"/>
  <c r="I300" i="5"/>
  <c r="O300" i="2"/>
  <c r="I491" i="5"/>
  <c r="O491" i="2"/>
  <c r="I136" i="5"/>
  <c r="O136" i="2"/>
  <c r="I38" i="5"/>
  <c r="O38" i="2"/>
  <c r="I11" i="5"/>
  <c r="O11" i="2"/>
  <c r="I32" i="5"/>
  <c r="O32" i="2"/>
  <c r="I601" i="5"/>
  <c r="O601" i="2"/>
  <c r="I612" i="5"/>
  <c r="O612" i="2"/>
  <c r="I416" i="5"/>
  <c r="O416" i="2"/>
  <c r="I623" i="5"/>
  <c r="O623" i="2"/>
  <c r="I853" i="5"/>
  <c r="O853" i="2"/>
  <c r="I238" i="5"/>
  <c r="O238" i="2"/>
  <c r="I198" i="5"/>
  <c r="O198" i="2"/>
  <c r="I389" i="5"/>
  <c r="O389" i="2"/>
  <c r="I418" i="5"/>
  <c r="O418" i="2"/>
  <c r="I20" i="5"/>
  <c r="O20" i="2"/>
  <c r="I112" i="5"/>
  <c r="O112" i="2"/>
  <c r="I74" i="5"/>
  <c r="O74" i="2"/>
  <c r="I77" i="5"/>
  <c r="O77" i="2"/>
  <c r="I69" i="5"/>
  <c r="O69" i="2"/>
  <c r="I167" i="5"/>
  <c r="O167" i="2"/>
  <c r="I351" i="5"/>
  <c r="O351" i="2"/>
  <c r="I294" i="5"/>
  <c r="O294" i="2"/>
  <c r="I129" i="5"/>
  <c r="O129" i="2"/>
  <c r="I524" i="5"/>
  <c r="O524" i="2"/>
  <c r="I202" i="5"/>
  <c r="O202" i="2"/>
  <c r="I299" i="5"/>
  <c r="O299" i="2"/>
  <c r="I78" i="5"/>
  <c r="O78" i="2"/>
  <c r="I48" i="5"/>
  <c r="O48" i="2"/>
  <c r="I17" i="5"/>
  <c r="O17" i="2"/>
  <c r="I51" i="5"/>
  <c r="O51" i="2"/>
  <c r="I109" i="5"/>
  <c r="O109" i="2"/>
  <c r="I120" i="5"/>
  <c r="O120" i="2"/>
  <c r="I68" i="5"/>
  <c r="O68" i="2"/>
  <c r="I142" i="5"/>
  <c r="O142" i="2"/>
  <c r="I531" i="5"/>
  <c r="O531" i="2"/>
  <c r="I329" i="5"/>
  <c r="O329" i="2"/>
  <c r="I222" i="5"/>
  <c r="O222" i="2"/>
  <c r="I57" i="5"/>
  <c r="O57" i="2"/>
  <c r="I467" i="5"/>
  <c r="O467" i="2"/>
  <c r="I628" i="5"/>
  <c r="O628" i="2"/>
  <c r="I89" i="5"/>
  <c r="O89" i="2"/>
  <c r="I584" i="5"/>
  <c r="O584" i="2"/>
  <c r="I203" i="5"/>
  <c r="O203" i="2"/>
  <c r="I270" i="5"/>
  <c r="O270" i="2"/>
  <c r="I579" i="5"/>
  <c r="O579" i="2"/>
  <c r="I145" i="5"/>
  <c r="O145" i="2"/>
  <c r="I91" i="5"/>
  <c r="O91" i="2"/>
  <c r="I559" i="5"/>
  <c r="O559" i="2"/>
  <c r="I80" i="5"/>
  <c r="O80" i="2"/>
  <c r="I75" i="5"/>
  <c r="O75" i="2"/>
  <c r="I356" i="5"/>
  <c r="O356" i="2"/>
  <c r="I272" i="5"/>
  <c r="O272" i="2"/>
  <c r="I265" i="5"/>
  <c r="O265" i="2"/>
  <c r="I281" i="5"/>
  <c r="O281" i="2"/>
  <c r="I452" i="5"/>
  <c r="O452" i="2"/>
  <c r="I375" i="5"/>
  <c r="O375" i="2"/>
  <c r="I344" i="5"/>
  <c r="O344" i="2"/>
  <c r="I42" i="5"/>
  <c r="O42" i="2"/>
  <c r="I63" i="5"/>
  <c r="O63" i="2"/>
  <c r="I552" i="5"/>
  <c r="O552" i="2"/>
  <c r="I543" i="5"/>
  <c r="O543" i="2"/>
  <c r="I311" i="5"/>
  <c r="O311" i="2"/>
  <c r="I162" i="5"/>
  <c r="O162" i="2"/>
  <c r="I277" i="5"/>
  <c r="O277" i="2"/>
  <c r="I191" i="5"/>
  <c r="O191" i="2"/>
  <c r="I542" i="5"/>
  <c r="O542" i="2"/>
  <c r="I230" i="5"/>
  <c r="O230" i="2"/>
  <c r="I331" i="5"/>
  <c r="O331" i="2"/>
  <c r="I571" i="5"/>
  <c r="O571" i="2"/>
  <c r="I538" i="5"/>
  <c r="O538" i="2"/>
  <c r="I567" i="5"/>
  <c r="O567" i="2"/>
  <c r="I373" i="5"/>
  <c r="O373" i="2"/>
  <c r="I85" i="5"/>
  <c r="O85" i="2"/>
  <c r="I47" i="5"/>
  <c r="O47" i="2"/>
  <c r="I852" i="5"/>
  <c r="O852" i="2"/>
  <c r="I29" i="5"/>
  <c r="O29" i="2"/>
  <c r="I553" i="5"/>
  <c r="O553" i="2"/>
  <c r="I555" i="5"/>
  <c r="O555" i="2"/>
  <c r="I581" i="5"/>
  <c r="O581" i="2"/>
  <c r="I306" i="5"/>
  <c r="O306" i="2"/>
  <c r="I208" i="5"/>
  <c r="O208" i="2"/>
  <c r="I619" i="5"/>
  <c r="O6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Schuderer, A (Andreas)</author>
  </authors>
  <commentList>
    <comment ref="L3" authorId="0" shapeId="0" xr:uid="{2240CE38-3BB2-40D7-A21B-113A45CF25FE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 between 10000 and 14000</t>
        </r>
      </text>
    </comment>
    <comment ref="K7" authorId="0" shapeId="0" xr:uid="{FBC3826E-66D5-475E-A6BD-A1C00B6385BB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 to 0,0016</t>
        </r>
      </text>
    </comment>
    <comment ref="K8" authorId="0" shapeId="0" xr:uid="{21EA26A1-00C8-410C-A010-87B84F379224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</t>
        </r>
      </text>
    </comment>
    <comment ref="P18" authorId="0" shapeId="0" xr:uid="{7DF52EFC-6AAF-46CF-97BF-8DE1AF365BA5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actually argmax was 0,01, but that reward (trial 297) is only 29!</t>
        </r>
      </text>
    </comment>
  </commentList>
</comments>
</file>

<file path=xl/sharedStrings.xml><?xml version="1.0" encoding="utf-8"?>
<sst xmlns="http://schemas.openxmlformats.org/spreadsheetml/2006/main" count="92" uniqueCount="60">
  <si>
    <t>trial</t>
  </si>
  <si>
    <t>param_trial</t>
  </si>
  <si>
    <t>mean_reward</t>
  </si>
  <si>
    <t>mean_stderr</t>
  </si>
  <si>
    <t>tsetlin_number_of_clauses</t>
  </si>
  <si>
    <t>tsetlin_T</t>
  </si>
  <si>
    <t>tsetlin_s</t>
  </si>
  <si>
    <t>tsetlin_states</t>
  </si>
  <si>
    <t>tsetlin_max_target</t>
  </si>
  <si>
    <t>tsetlin_min_target</t>
  </si>
  <si>
    <t>min_epsilon</t>
  </si>
  <si>
    <t>epsilon_decay</t>
  </si>
  <si>
    <t>num_bins</t>
  </si>
  <si>
    <t>log_bins</t>
  </si>
  <si>
    <t>min_reward_84</t>
  </si>
  <si>
    <t>Row Labels</t>
  </si>
  <si>
    <t>Grand Total</t>
  </si>
  <si>
    <t>Average of min_reward_84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</si>
  <si>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</si>
  <si>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</si>
  <si>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</si>
  <si>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</si>
  <si>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</si>
  <si>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</si>
  <si>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</si>
  <si>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</si>
  <si>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</si>
  <si>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</si>
  <si>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</si>
  <si>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</si>
  <si>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</si>
  <si>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</si>
  <si>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</si>
  <si>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</si>
  <si>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</si>
  <si>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</si>
  <si>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</si>
  <si>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</si>
  <si>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</si>
  <si>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</si>
  <si>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</si>
  <si>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</si>
  <si>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</si>
  <si>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</si>
  <si>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min_reward_84</t>
  </si>
  <si>
    <t>Residuals</t>
  </si>
  <si>
    <t>argmax_rew_84</t>
  </si>
  <si>
    <t>2nd</t>
  </si>
  <si>
    <t>3rd</t>
  </si>
  <si>
    <t xml:space="preserve"> -/-</t>
  </si>
  <si>
    <t>score</t>
  </si>
  <si>
    <t>perc_stderr</t>
  </si>
  <si>
    <t>Interesting selected cases:</t>
  </si>
  <si>
    <t>top</t>
  </si>
  <si>
    <t>low stderr</t>
  </si>
  <si>
    <t>argmax-params</t>
  </si>
  <si>
    <t>low_resource</t>
  </si>
  <si>
    <t>ATTENTION!!!</t>
  </si>
  <si>
    <t>WAS ALWAYS 8 (8 bits = 256 states)</t>
  </si>
  <si>
    <t>NUM_STATES PARAM DID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</si>
</sst>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4" borderId="0" xfId="0" applyFill="1"/>
    <xf numFmtId="9" fontId="0" fillId="0" borderId="0" xfId="1" applyFont="1"/>
    <xf numFmtId="9" fontId="0" fillId="0" borderId="3" xfId="1" applyNumberFormat="1" applyFont="1" applyBorder="1"/>
    <xf numFmtId="0" fontId="3" fillId="0" borderId="0" xfId="0" applyFont="1"/>
    <xf numFmtId="9" fontId="0" fillId="3" borderId="3" xfId="1" applyNumberFormat="1" applyFont="1" applyFill="1" applyBorder="1"/>
    <xf numFmtId="0" fontId="0" fillId="5" borderId="0" xfId="0" applyFill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tsetlin_number_of_clauses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params_relevant!$B$2:$B$865</c:f>
              <c:numCache>
                <c:formatCode>General</c:formatCode>
                <c:ptCount val="864"/>
                <c:pt idx="0">
                  <c:v>6000</c:v>
                </c:pt>
                <c:pt idx="1">
                  <c:v>14000</c:v>
                </c:pt>
                <c:pt idx="2">
                  <c:v>6000</c:v>
                </c:pt>
                <c:pt idx="3">
                  <c:v>6000</c:v>
                </c:pt>
                <c:pt idx="4">
                  <c:v>14000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10000</c:v>
                </c:pt>
                <c:pt idx="14">
                  <c:v>6000</c:v>
                </c:pt>
                <c:pt idx="15">
                  <c:v>14000</c:v>
                </c:pt>
                <c:pt idx="16">
                  <c:v>14000</c:v>
                </c:pt>
                <c:pt idx="17">
                  <c:v>14000</c:v>
                </c:pt>
                <c:pt idx="18">
                  <c:v>10000</c:v>
                </c:pt>
                <c:pt idx="19">
                  <c:v>10000</c:v>
                </c:pt>
                <c:pt idx="20">
                  <c:v>14000</c:v>
                </c:pt>
                <c:pt idx="21">
                  <c:v>6000</c:v>
                </c:pt>
                <c:pt idx="22">
                  <c:v>10000</c:v>
                </c:pt>
                <c:pt idx="23">
                  <c:v>6000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6000</c:v>
                </c:pt>
                <c:pt idx="28">
                  <c:v>14000</c:v>
                </c:pt>
                <c:pt idx="29">
                  <c:v>6000</c:v>
                </c:pt>
                <c:pt idx="30">
                  <c:v>14000</c:v>
                </c:pt>
                <c:pt idx="31">
                  <c:v>14000</c:v>
                </c:pt>
                <c:pt idx="32">
                  <c:v>14000</c:v>
                </c:pt>
                <c:pt idx="33">
                  <c:v>6000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14000</c:v>
                </c:pt>
                <c:pt idx="38">
                  <c:v>6000</c:v>
                </c:pt>
                <c:pt idx="39">
                  <c:v>10000</c:v>
                </c:pt>
                <c:pt idx="40">
                  <c:v>6000</c:v>
                </c:pt>
                <c:pt idx="41">
                  <c:v>6000</c:v>
                </c:pt>
                <c:pt idx="42">
                  <c:v>10000</c:v>
                </c:pt>
                <c:pt idx="43">
                  <c:v>6000</c:v>
                </c:pt>
                <c:pt idx="44">
                  <c:v>10000</c:v>
                </c:pt>
                <c:pt idx="45">
                  <c:v>14000</c:v>
                </c:pt>
                <c:pt idx="46">
                  <c:v>6000</c:v>
                </c:pt>
                <c:pt idx="47">
                  <c:v>6000</c:v>
                </c:pt>
                <c:pt idx="48">
                  <c:v>14000</c:v>
                </c:pt>
                <c:pt idx="49">
                  <c:v>10000</c:v>
                </c:pt>
                <c:pt idx="50">
                  <c:v>6000</c:v>
                </c:pt>
                <c:pt idx="51">
                  <c:v>14000</c:v>
                </c:pt>
                <c:pt idx="52">
                  <c:v>6000</c:v>
                </c:pt>
                <c:pt idx="53">
                  <c:v>14000</c:v>
                </c:pt>
                <c:pt idx="54">
                  <c:v>10000</c:v>
                </c:pt>
                <c:pt idx="55">
                  <c:v>14000</c:v>
                </c:pt>
                <c:pt idx="56">
                  <c:v>14000</c:v>
                </c:pt>
                <c:pt idx="57">
                  <c:v>6000</c:v>
                </c:pt>
                <c:pt idx="58">
                  <c:v>10000</c:v>
                </c:pt>
                <c:pt idx="59">
                  <c:v>14000</c:v>
                </c:pt>
                <c:pt idx="60">
                  <c:v>6000</c:v>
                </c:pt>
                <c:pt idx="61">
                  <c:v>14000</c:v>
                </c:pt>
                <c:pt idx="62">
                  <c:v>6000</c:v>
                </c:pt>
                <c:pt idx="63">
                  <c:v>6000</c:v>
                </c:pt>
                <c:pt idx="64">
                  <c:v>10000</c:v>
                </c:pt>
                <c:pt idx="65">
                  <c:v>6000</c:v>
                </c:pt>
                <c:pt idx="66">
                  <c:v>10000</c:v>
                </c:pt>
                <c:pt idx="67">
                  <c:v>6000</c:v>
                </c:pt>
                <c:pt idx="68">
                  <c:v>6000</c:v>
                </c:pt>
                <c:pt idx="69">
                  <c:v>10000</c:v>
                </c:pt>
                <c:pt idx="70">
                  <c:v>6000</c:v>
                </c:pt>
                <c:pt idx="71">
                  <c:v>6000</c:v>
                </c:pt>
                <c:pt idx="72">
                  <c:v>14000</c:v>
                </c:pt>
                <c:pt idx="73">
                  <c:v>14000</c:v>
                </c:pt>
                <c:pt idx="74">
                  <c:v>14000</c:v>
                </c:pt>
                <c:pt idx="75">
                  <c:v>10000</c:v>
                </c:pt>
                <c:pt idx="76">
                  <c:v>10000</c:v>
                </c:pt>
                <c:pt idx="77">
                  <c:v>6000</c:v>
                </c:pt>
                <c:pt idx="78">
                  <c:v>6000</c:v>
                </c:pt>
                <c:pt idx="79">
                  <c:v>10000</c:v>
                </c:pt>
                <c:pt idx="80">
                  <c:v>14000</c:v>
                </c:pt>
                <c:pt idx="81">
                  <c:v>10000</c:v>
                </c:pt>
                <c:pt idx="82">
                  <c:v>10000</c:v>
                </c:pt>
                <c:pt idx="83">
                  <c:v>6000</c:v>
                </c:pt>
                <c:pt idx="84">
                  <c:v>6000</c:v>
                </c:pt>
                <c:pt idx="85">
                  <c:v>14000</c:v>
                </c:pt>
                <c:pt idx="86">
                  <c:v>6000</c:v>
                </c:pt>
                <c:pt idx="87">
                  <c:v>14000</c:v>
                </c:pt>
                <c:pt idx="88">
                  <c:v>6000</c:v>
                </c:pt>
                <c:pt idx="89">
                  <c:v>14000</c:v>
                </c:pt>
                <c:pt idx="90">
                  <c:v>6000</c:v>
                </c:pt>
                <c:pt idx="91">
                  <c:v>10000</c:v>
                </c:pt>
                <c:pt idx="92">
                  <c:v>6000</c:v>
                </c:pt>
                <c:pt idx="93">
                  <c:v>10000</c:v>
                </c:pt>
                <c:pt idx="94">
                  <c:v>10000</c:v>
                </c:pt>
                <c:pt idx="95">
                  <c:v>14000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6000</c:v>
                </c:pt>
                <c:pt idx="101">
                  <c:v>14000</c:v>
                </c:pt>
                <c:pt idx="102">
                  <c:v>6000</c:v>
                </c:pt>
                <c:pt idx="103">
                  <c:v>10000</c:v>
                </c:pt>
                <c:pt idx="104">
                  <c:v>10000</c:v>
                </c:pt>
                <c:pt idx="105">
                  <c:v>6000</c:v>
                </c:pt>
                <c:pt idx="106">
                  <c:v>10000</c:v>
                </c:pt>
                <c:pt idx="107">
                  <c:v>6000</c:v>
                </c:pt>
                <c:pt idx="108">
                  <c:v>14000</c:v>
                </c:pt>
                <c:pt idx="109">
                  <c:v>10000</c:v>
                </c:pt>
                <c:pt idx="110">
                  <c:v>6000</c:v>
                </c:pt>
                <c:pt idx="111">
                  <c:v>10000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  <c:pt idx="115">
                  <c:v>6000</c:v>
                </c:pt>
                <c:pt idx="116">
                  <c:v>10000</c:v>
                </c:pt>
                <c:pt idx="117">
                  <c:v>6000</c:v>
                </c:pt>
                <c:pt idx="118">
                  <c:v>14000</c:v>
                </c:pt>
                <c:pt idx="119">
                  <c:v>10000</c:v>
                </c:pt>
                <c:pt idx="120">
                  <c:v>6000</c:v>
                </c:pt>
                <c:pt idx="121">
                  <c:v>10000</c:v>
                </c:pt>
                <c:pt idx="122">
                  <c:v>6000</c:v>
                </c:pt>
                <c:pt idx="123">
                  <c:v>10000</c:v>
                </c:pt>
                <c:pt idx="124">
                  <c:v>14000</c:v>
                </c:pt>
                <c:pt idx="125">
                  <c:v>14000</c:v>
                </c:pt>
                <c:pt idx="126">
                  <c:v>6000</c:v>
                </c:pt>
                <c:pt idx="127">
                  <c:v>14000</c:v>
                </c:pt>
                <c:pt idx="128">
                  <c:v>10000</c:v>
                </c:pt>
                <c:pt idx="129">
                  <c:v>10000</c:v>
                </c:pt>
                <c:pt idx="130">
                  <c:v>14000</c:v>
                </c:pt>
                <c:pt idx="131">
                  <c:v>14000</c:v>
                </c:pt>
                <c:pt idx="132">
                  <c:v>14000</c:v>
                </c:pt>
                <c:pt idx="133">
                  <c:v>6000</c:v>
                </c:pt>
                <c:pt idx="134">
                  <c:v>14000</c:v>
                </c:pt>
                <c:pt idx="135">
                  <c:v>14000</c:v>
                </c:pt>
                <c:pt idx="136">
                  <c:v>6000</c:v>
                </c:pt>
                <c:pt idx="137">
                  <c:v>10000</c:v>
                </c:pt>
                <c:pt idx="138">
                  <c:v>10000</c:v>
                </c:pt>
                <c:pt idx="139">
                  <c:v>6000</c:v>
                </c:pt>
                <c:pt idx="140">
                  <c:v>6000</c:v>
                </c:pt>
                <c:pt idx="141">
                  <c:v>10000</c:v>
                </c:pt>
                <c:pt idx="142">
                  <c:v>10000</c:v>
                </c:pt>
                <c:pt idx="143">
                  <c:v>6000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14000</c:v>
                </c:pt>
                <c:pt idx="148">
                  <c:v>14000</c:v>
                </c:pt>
                <c:pt idx="149">
                  <c:v>6000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14000</c:v>
                </c:pt>
                <c:pt idx="155">
                  <c:v>10000</c:v>
                </c:pt>
                <c:pt idx="156">
                  <c:v>14000</c:v>
                </c:pt>
                <c:pt idx="157">
                  <c:v>6000</c:v>
                </c:pt>
                <c:pt idx="158">
                  <c:v>10000</c:v>
                </c:pt>
                <c:pt idx="159">
                  <c:v>6000</c:v>
                </c:pt>
                <c:pt idx="160">
                  <c:v>10000</c:v>
                </c:pt>
                <c:pt idx="161">
                  <c:v>14000</c:v>
                </c:pt>
                <c:pt idx="162">
                  <c:v>10000</c:v>
                </c:pt>
                <c:pt idx="163">
                  <c:v>14000</c:v>
                </c:pt>
                <c:pt idx="164">
                  <c:v>6000</c:v>
                </c:pt>
                <c:pt idx="165">
                  <c:v>14000</c:v>
                </c:pt>
                <c:pt idx="166">
                  <c:v>10000</c:v>
                </c:pt>
                <c:pt idx="167">
                  <c:v>6000</c:v>
                </c:pt>
                <c:pt idx="168">
                  <c:v>6000</c:v>
                </c:pt>
                <c:pt idx="169">
                  <c:v>14000</c:v>
                </c:pt>
                <c:pt idx="170">
                  <c:v>6000</c:v>
                </c:pt>
                <c:pt idx="171">
                  <c:v>14000</c:v>
                </c:pt>
                <c:pt idx="172">
                  <c:v>14000</c:v>
                </c:pt>
                <c:pt idx="173">
                  <c:v>10000</c:v>
                </c:pt>
                <c:pt idx="174">
                  <c:v>6000</c:v>
                </c:pt>
                <c:pt idx="175">
                  <c:v>10000</c:v>
                </c:pt>
                <c:pt idx="176">
                  <c:v>6000</c:v>
                </c:pt>
                <c:pt idx="177">
                  <c:v>10000</c:v>
                </c:pt>
                <c:pt idx="178">
                  <c:v>14000</c:v>
                </c:pt>
                <c:pt idx="179">
                  <c:v>14000</c:v>
                </c:pt>
                <c:pt idx="180">
                  <c:v>10000</c:v>
                </c:pt>
                <c:pt idx="181">
                  <c:v>14000</c:v>
                </c:pt>
                <c:pt idx="182">
                  <c:v>6000</c:v>
                </c:pt>
                <c:pt idx="183">
                  <c:v>14000</c:v>
                </c:pt>
                <c:pt idx="184">
                  <c:v>14000</c:v>
                </c:pt>
                <c:pt idx="185">
                  <c:v>10000</c:v>
                </c:pt>
                <c:pt idx="186">
                  <c:v>14000</c:v>
                </c:pt>
                <c:pt idx="187">
                  <c:v>6000</c:v>
                </c:pt>
                <c:pt idx="188">
                  <c:v>10000</c:v>
                </c:pt>
                <c:pt idx="189">
                  <c:v>14000</c:v>
                </c:pt>
                <c:pt idx="190">
                  <c:v>14000</c:v>
                </c:pt>
                <c:pt idx="191">
                  <c:v>14000</c:v>
                </c:pt>
                <c:pt idx="192">
                  <c:v>6000</c:v>
                </c:pt>
                <c:pt idx="193">
                  <c:v>10000</c:v>
                </c:pt>
                <c:pt idx="194">
                  <c:v>10000</c:v>
                </c:pt>
                <c:pt idx="195">
                  <c:v>6000</c:v>
                </c:pt>
                <c:pt idx="196">
                  <c:v>10000</c:v>
                </c:pt>
                <c:pt idx="197">
                  <c:v>10000</c:v>
                </c:pt>
                <c:pt idx="198">
                  <c:v>6000</c:v>
                </c:pt>
                <c:pt idx="199">
                  <c:v>10000</c:v>
                </c:pt>
                <c:pt idx="200">
                  <c:v>6000</c:v>
                </c:pt>
                <c:pt idx="201">
                  <c:v>6000</c:v>
                </c:pt>
                <c:pt idx="202">
                  <c:v>6000</c:v>
                </c:pt>
                <c:pt idx="203">
                  <c:v>10000</c:v>
                </c:pt>
                <c:pt idx="204">
                  <c:v>6000</c:v>
                </c:pt>
                <c:pt idx="205">
                  <c:v>6000</c:v>
                </c:pt>
                <c:pt idx="206">
                  <c:v>10000</c:v>
                </c:pt>
                <c:pt idx="207">
                  <c:v>14000</c:v>
                </c:pt>
                <c:pt idx="208">
                  <c:v>14000</c:v>
                </c:pt>
                <c:pt idx="209">
                  <c:v>14000</c:v>
                </c:pt>
                <c:pt idx="210">
                  <c:v>6000</c:v>
                </c:pt>
                <c:pt idx="211">
                  <c:v>6000</c:v>
                </c:pt>
                <c:pt idx="212">
                  <c:v>6000</c:v>
                </c:pt>
                <c:pt idx="213">
                  <c:v>10000</c:v>
                </c:pt>
                <c:pt idx="214">
                  <c:v>6000</c:v>
                </c:pt>
                <c:pt idx="215">
                  <c:v>14000</c:v>
                </c:pt>
                <c:pt idx="216">
                  <c:v>6000</c:v>
                </c:pt>
                <c:pt idx="217">
                  <c:v>10000</c:v>
                </c:pt>
                <c:pt idx="218">
                  <c:v>14000</c:v>
                </c:pt>
                <c:pt idx="219">
                  <c:v>10000</c:v>
                </c:pt>
                <c:pt idx="220">
                  <c:v>6000</c:v>
                </c:pt>
                <c:pt idx="221">
                  <c:v>14000</c:v>
                </c:pt>
                <c:pt idx="222">
                  <c:v>10000</c:v>
                </c:pt>
                <c:pt idx="223">
                  <c:v>6000</c:v>
                </c:pt>
                <c:pt idx="224">
                  <c:v>10000</c:v>
                </c:pt>
                <c:pt idx="225">
                  <c:v>14000</c:v>
                </c:pt>
                <c:pt idx="226">
                  <c:v>10000</c:v>
                </c:pt>
                <c:pt idx="227">
                  <c:v>10000</c:v>
                </c:pt>
                <c:pt idx="228">
                  <c:v>6000</c:v>
                </c:pt>
                <c:pt idx="229">
                  <c:v>10000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14000</c:v>
                </c:pt>
                <c:pt idx="234">
                  <c:v>14000</c:v>
                </c:pt>
                <c:pt idx="235">
                  <c:v>10000</c:v>
                </c:pt>
                <c:pt idx="236">
                  <c:v>14000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6000</c:v>
                </c:pt>
                <c:pt idx="241">
                  <c:v>10000</c:v>
                </c:pt>
                <c:pt idx="242">
                  <c:v>14000</c:v>
                </c:pt>
                <c:pt idx="243">
                  <c:v>6000</c:v>
                </c:pt>
                <c:pt idx="244">
                  <c:v>10000</c:v>
                </c:pt>
                <c:pt idx="245">
                  <c:v>10000</c:v>
                </c:pt>
                <c:pt idx="246">
                  <c:v>14000</c:v>
                </c:pt>
                <c:pt idx="247">
                  <c:v>10000</c:v>
                </c:pt>
                <c:pt idx="248">
                  <c:v>14000</c:v>
                </c:pt>
                <c:pt idx="249">
                  <c:v>14000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14000</c:v>
                </c:pt>
                <c:pt idx="254">
                  <c:v>14000</c:v>
                </c:pt>
                <c:pt idx="255">
                  <c:v>14000</c:v>
                </c:pt>
                <c:pt idx="256">
                  <c:v>6000</c:v>
                </c:pt>
                <c:pt idx="257">
                  <c:v>14000</c:v>
                </c:pt>
                <c:pt idx="258">
                  <c:v>6000</c:v>
                </c:pt>
                <c:pt idx="259">
                  <c:v>10000</c:v>
                </c:pt>
                <c:pt idx="260">
                  <c:v>6000</c:v>
                </c:pt>
                <c:pt idx="261">
                  <c:v>6000</c:v>
                </c:pt>
                <c:pt idx="262">
                  <c:v>6000</c:v>
                </c:pt>
                <c:pt idx="263">
                  <c:v>14000</c:v>
                </c:pt>
                <c:pt idx="264">
                  <c:v>14000</c:v>
                </c:pt>
                <c:pt idx="265">
                  <c:v>6000</c:v>
                </c:pt>
                <c:pt idx="266">
                  <c:v>6000</c:v>
                </c:pt>
                <c:pt idx="267">
                  <c:v>10000</c:v>
                </c:pt>
                <c:pt idx="268">
                  <c:v>14000</c:v>
                </c:pt>
                <c:pt idx="269">
                  <c:v>10000</c:v>
                </c:pt>
                <c:pt idx="270">
                  <c:v>6000</c:v>
                </c:pt>
                <c:pt idx="271">
                  <c:v>14000</c:v>
                </c:pt>
                <c:pt idx="272">
                  <c:v>10000</c:v>
                </c:pt>
                <c:pt idx="273">
                  <c:v>10000</c:v>
                </c:pt>
                <c:pt idx="274">
                  <c:v>14000</c:v>
                </c:pt>
                <c:pt idx="275">
                  <c:v>6000</c:v>
                </c:pt>
                <c:pt idx="276">
                  <c:v>10000</c:v>
                </c:pt>
                <c:pt idx="277">
                  <c:v>10000</c:v>
                </c:pt>
                <c:pt idx="278">
                  <c:v>14000</c:v>
                </c:pt>
                <c:pt idx="279">
                  <c:v>10000</c:v>
                </c:pt>
                <c:pt idx="280">
                  <c:v>14000</c:v>
                </c:pt>
                <c:pt idx="281">
                  <c:v>10000</c:v>
                </c:pt>
                <c:pt idx="282">
                  <c:v>14000</c:v>
                </c:pt>
                <c:pt idx="283">
                  <c:v>10000</c:v>
                </c:pt>
                <c:pt idx="284">
                  <c:v>10000</c:v>
                </c:pt>
                <c:pt idx="285">
                  <c:v>6000</c:v>
                </c:pt>
                <c:pt idx="286">
                  <c:v>6000</c:v>
                </c:pt>
                <c:pt idx="287">
                  <c:v>10000</c:v>
                </c:pt>
                <c:pt idx="288">
                  <c:v>6000</c:v>
                </c:pt>
                <c:pt idx="289">
                  <c:v>10000</c:v>
                </c:pt>
                <c:pt idx="290">
                  <c:v>14000</c:v>
                </c:pt>
                <c:pt idx="291">
                  <c:v>6000</c:v>
                </c:pt>
                <c:pt idx="292">
                  <c:v>6000</c:v>
                </c:pt>
                <c:pt idx="293">
                  <c:v>10000</c:v>
                </c:pt>
                <c:pt idx="294">
                  <c:v>6000</c:v>
                </c:pt>
                <c:pt idx="295">
                  <c:v>6000</c:v>
                </c:pt>
                <c:pt idx="296">
                  <c:v>10000</c:v>
                </c:pt>
                <c:pt idx="297">
                  <c:v>14000</c:v>
                </c:pt>
                <c:pt idx="298">
                  <c:v>10000</c:v>
                </c:pt>
                <c:pt idx="299">
                  <c:v>14000</c:v>
                </c:pt>
                <c:pt idx="300">
                  <c:v>14000</c:v>
                </c:pt>
                <c:pt idx="301">
                  <c:v>14000</c:v>
                </c:pt>
                <c:pt idx="302">
                  <c:v>6000</c:v>
                </c:pt>
                <c:pt idx="303">
                  <c:v>10000</c:v>
                </c:pt>
                <c:pt idx="304">
                  <c:v>14000</c:v>
                </c:pt>
                <c:pt idx="305">
                  <c:v>6000</c:v>
                </c:pt>
                <c:pt idx="306">
                  <c:v>10000</c:v>
                </c:pt>
                <c:pt idx="307">
                  <c:v>14000</c:v>
                </c:pt>
                <c:pt idx="308">
                  <c:v>14000</c:v>
                </c:pt>
                <c:pt idx="309">
                  <c:v>14000</c:v>
                </c:pt>
                <c:pt idx="310">
                  <c:v>10000</c:v>
                </c:pt>
                <c:pt idx="311">
                  <c:v>10000</c:v>
                </c:pt>
                <c:pt idx="312">
                  <c:v>6000</c:v>
                </c:pt>
                <c:pt idx="313">
                  <c:v>10000</c:v>
                </c:pt>
                <c:pt idx="314">
                  <c:v>6000</c:v>
                </c:pt>
                <c:pt idx="315">
                  <c:v>6000</c:v>
                </c:pt>
                <c:pt idx="316">
                  <c:v>14000</c:v>
                </c:pt>
                <c:pt idx="317">
                  <c:v>6000</c:v>
                </c:pt>
                <c:pt idx="318">
                  <c:v>10000</c:v>
                </c:pt>
                <c:pt idx="319">
                  <c:v>14000</c:v>
                </c:pt>
                <c:pt idx="320">
                  <c:v>14000</c:v>
                </c:pt>
                <c:pt idx="321">
                  <c:v>14000</c:v>
                </c:pt>
                <c:pt idx="322">
                  <c:v>6000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6000</c:v>
                </c:pt>
                <c:pt idx="329">
                  <c:v>14000</c:v>
                </c:pt>
                <c:pt idx="330">
                  <c:v>14000</c:v>
                </c:pt>
                <c:pt idx="331">
                  <c:v>6000</c:v>
                </c:pt>
                <c:pt idx="332">
                  <c:v>6000</c:v>
                </c:pt>
                <c:pt idx="333">
                  <c:v>14000</c:v>
                </c:pt>
                <c:pt idx="334">
                  <c:v>10000</c:v>
                </c:pt>
                <c:pt idx="335">
                  <c:v>6000</c:v>
                </c:pt>
                <c:pt idx="336">
                  <c:v>10000</c:v>
                </c:pt>
                <c:pt idx="337">
                  <c:v>14000</c:v>
                </c:pt>
                <c:pt idx="338">
                  <c:v>10000</c:v>
                </c:pt>
                <c:pt idx="339">
                  <c:v>10000</c:v>
                </c:pt>
                <c:pt idx="340">
                  <c:v>6000</c:v>
                </c:pt>
                <c:pt idx="341">
                  <c:v>14000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14000</c:v>
                </c:pt>
                <c:pt idx="346">
                  <c:v>6000</c:v>
                </c:pt>
                <c:pt idx="347">
                  <c:v>14000</c:v>
                </c:pt>
                <c:pt idx="348">
                  <c:v>14000</c:v>
                </c:pt>
                <c:pt idx="349">
                  <c:v>10000</c:v>
                </c:pt>
                <c:pt idx="350">
                  <c:v>6000</c:v>
                </c:pt>
                <c:pt idx="351">
                  <c:v>10000</c:v>
                </c:pt>
                <c:pt idx="352">
                  <c:v>14000</c:v>
                </c:pt>
                <c:pt idx="353">
                  <c:v>14000</c:v>
                </c:pt>
                <c:pt idx="354">
                  <c:v>10000</c:v>
                </c:pt>
                <c:pt idx="355">
                  <c:v>10000</c:v>
                </c:pt>
                <c:pt idx="356">
                  <c:v>14000</c:v>
                </c:pt>
                <c:pt idx="357">
                  <c:v>6000</c:v>
                </c:pt>
                <c:pt idx="358">
                  <c:v>10000</c:v>
                </c:pt>
                <c:pt idx="359">
                  <c:v>6000</c:v>
                </c:pt>
                <c:pt idx="360">
                  <c:v>6000</c:v>
                </c:pt>
                <c:pt idx="361">
                  <c:v>10000</c:v>
                </c:pt>
                <c:pt idx="362">
                  <c:v>6000</c:v>
                </c:pt>
                <c:pt idx="363">
                  <c:v>10000</c:v>
                </c:pt>
                <c:pt idx="364">
                  <c:v>10000</c:v>
                </c:pt>
                <c:pt idx="365">
                  <c:v>6000</c:v>
                </c:pt>
                <c:pt idx="366">
                  <c:v>14000</c:v>
                </c:pt>
                <c:pt idx="367">
                  <c:v>10000</c:v>
                </c:pt>
                <c:pt idx="368">
                  <c:v>14000</c:v>
                </c:pt>
                <c:pt idx="369">
                  <c:v>10000</c:v>
                </c:pt>
                <c:pt idx="370">
                  <c:v>14000</c:v>
                </c:pt>
                <c:pt idx="371">
                  <c:v>10000</c:v>
                </c:pt>
                <c:pt idx="372">
                  <c:v>6000</c:v>
                </c:pt>
                <c:pt idx="373">
                  <c:v>14000</c:v>
                </c:pt>
                <c:pt idx="374">
                  <c:v>14000</c:v>
                </c:pt>
                <c:pt idx="375">
                  <c:v>14000</c:v>
                </c:pt>
                <c:pt idx="376">
                  <c:v>10000</c:v>
                </c:pt>
                <c:pt idx="377">
                  <c:v>14000</c:v>
                </c:pt>
                <c:pt idx="378">
                  <c:v>14000</c:v>
                </c:pt>
                <c:pt idx="379">
                  <c:v>6000</c:v>
                </c:pt>
                <c:pt idx="380">
                  <c:v>10000</c:v>
                </c:pt>
                <c:pt idx="381">
                  <c:v>6000</c:v>
                </c:pt>
                <c:pt idx="382">
                  <c:v>6000</c:v>
                </c:pt>
                <c:pt idx="383">
                  <c:v>14000</c:v>
                </c:pt>
                <c:pt idx="384">
                  <c:v>14000</c:v>
                </c:pt>
                <c:pt idx="385">
                  <c:v>14000</c:v>
                </c:pt>
                <c:pt idx="386">
                  <c:v>6000</c:v>
                </c:pt>
                <c:pt idx="387">
                  <c:v>6000</c:v>
                </c:pt>
                <c:pt idx="388">
                  <c:v>6000</c:v>
                </c:pt>
                <c:pt idx="389">
                  <c:v>6000</c:v>
                </c:pt>
                <c:pt idx="390">
                  <c:v>6000</c:v>
                </c:pt>
                <c:pt idx="391">
                  <c:v>10000</c:v>
                </c:pt>
                <c:pt idx="392">
                  <c:v>14000</c:v>
                </c:pt>
                <c:pt idx="393">
                  <c:v>14000</c:v>
                </c:pt>
                <c:pt idx="394">
                  <c:v>14000</c:v>
                </c:pt>
                <c:pt idx="395">
                  <c:v>6000</c:v>
                </c:pt>
                <c:pt idx="396">
                  <c:v>10000</c:v>
                </c:pt>
                <c:pt idx="397">
                  <c:v>14000</c:v>
                </c:pt>
                <c:pt idx="398">
                  <c:v>6000</c:v>
                </c:pt>
                <c:pt idx="399">
                  <c:v>14000</c:v>
                </c:pt>
                <c:pt idx="400">
                  <c:v>10000</c:v>
                </c:pt>
                <c:pt idx="401">
                  <c:v>6000</c:v>
                </c:pt>
                <c:pt idx="402">
                  <c:v>6000</c:v>
                </c:pt>
                <c:pt idx="403">
                  <c:v>6000</c:v>
                </c:pt>
                <c:pt idx="404">
                  <c:v>6000</c:v>
                </c:pt>
                <c:pt idx="405">
                  <c:v>14000</c:v>
                </c:pt>
                <c:pt idx="406">
                  <c:v>14000</c:v>
                </c:pt>
                <c:pt idx="407">
                  <c:v>14000</c:v>
                </c:pt>
                <c:pt idx="408">
                  <c:v>14000</c:v>
                </c:pt>
                <c:pt idx="409">
                  <c:v>14000</c:v>
                </c:pt>
                <c:pt idx="410">
                  <c:v>10000</c:v>
                </c:pt>
                <c:pt idx="411">
                  <c:v>6000</c:v>
                </c:pt>
                <c:pt idx="412">
                  <c:v>10000</c:v>
                </c:pt>
                <c:pt idx="413">
                  <c:v>10000</c:v>
                </c:pt>
                <c:pt idx="414">
                  <c:v>14000</c:v>
                </c:pt>
                <c:pt idx="415">
                  <c:v>10000</c:v>
                </c:pt>
                <c:pt idx="416">
                  <c:v>14000</c:v>
                </c:pt>
                <c:pt idx="417">
                  <c:v>14000</c:v>
                </c:pt>
                <c:pt idx="418">
                  <c:v>6000</c:v>
                </c:pt>
                <c:pt idx="419">
                  <c:v>6000</c:v>
                </c:pt>
                <c:pt idx="420">
                  <c:v>14000</c:v>
                </c:pt>
                <c:pt idx="421">
                  <c:v>6000</c:v>
                </c:pt>
                <c:pt idx="422">
                  <c:v>10000</c:v>
                </c:pt>
                <c:pt idx="423">
                  <c:v>6000</c:v>
                </c:pt>
                <c:pt idx="424">
                  <c:v>10000</c:v>
                </c:pt>
                <c:pt idx="425">
                  <c:v>14000</c:v>
                </c:pt>
                <c:pt idx="426">
                  <c:v>6000</c:v>
                </c:pt>
                <c:pt idx="427">
                  <c:v>10000</c:v>
                </c:pt>
                <c:pt idx="428">
                  <c:v>6000</c:v>
                </c:pt>
                <c:pt idx="429">
                  <c:v>14000</c:v>
                </c:pt>
                <c:pt idx="430">
                  <c:v>10000</c:v>
                </c:pt>
                <c:pt idx="431">
                  <c:v>10000</c:v>
                </c:pt>
                <c:pt idx="432">
                  <c:v>14000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6000</c:v>
                </c:pt>
                <c:pt idx="437">
                  <c:v>6000</c:v>
                </c:pt>
                <c:pt idx="438">
                  <c:v>14000</c:v>
                </c:pt>
                <c:pt idx="439">
                  <c:v>10000</c:v>
                </c:pt>
                <c:pt idx="440">
                  <c:v>6000</c:v>
                </c:pt>
                <c:pt idx="441">
                  <c:v>6000</c:v>
                </c:pt>
                <c:pt idx="442">
                  <c:v>6000</c:v>
                </c:pt>
                <c:pt idx="443">
                  <c:v>10000</c:v>
                </c:pt>
                <c:pt idx="444">
                  <c:v>10000</c:v>
                </c:pt>
                <c:pt idx="445">
                  <c:v>6000</c:v>
                </c:pt>
                <c:pt idx="446">
                  <c:v>14000</c:v>
                </c:pt>
                <c:pt idx="447">
                  <c:v>6000</c:v>
                </c:pt>
                <c:pt idx="448">
                  <c:v>6000</c:v>
                </c:pt>
                <c:pt idx="449">
                  <c:v>14000</c:v>
                </c:pt>
                <c:pt idx="450">
                  <c:v>6000</c:v>
                </c:pt>
                <c:pt idx="451">
                  <c:v>6000</c:v>
                </c:pt>
                <c:pt idx="452">
                  <c:v>10000</c:v>
                </c:pt>
                <c:pt idx="453">
                  <c:v>14000</c:v>
                </c:pt>
                <c:pt idx="454">
                  <c:v>14000</c:v>
                </c:pt>
                <c:pt idx="455">
                  <c:v>6000</c:v>
                </c:pt>
                <c:pt idx="456">
                  <c:v>14000</c:v>
                </c:pt>
                <c:pt idx="457">
                  <c:v>10000</c:v>
                </c:pt>
                <c:pt idx="458">
                  <c:v>6000</c:v>
                </c:pt>
                <c:pt idx="459">
                  <c:v>14000</c:v>
                </c:pt>
                <c:pt idx="460">
                  <c:v>10000</c:v>
                </c:pt>
                <c:pt idx="461">
                  <c:v>14000</c:v>
                </c:pt>
                <c:pt idx="462">
                  <c:v>6000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14000</c:v>
                </c:pt>
                <c:pt idx="472">
                  <c:v>14000</c:v>
                </c:pt>
                <c:pt idx="473">
                  <c:v>6000</c:v>
                </c:pt>
                <c:pt idx="474">
                  <c:v>10000</c:v>
                </c:pt>
                <c:pt idx="475">
                  <c:v>14000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6000</c:v>
                </c:pt>
                <c:pt idx="481">
                  <c:v>6000</c:v>
                </c:pt>
                <c:pt idx="482">
                  <c:v>10000</c:v>
                </c:pt>
                <c:pt idx="483">
                  <c:v>14000</c:v>
                </c:pt>
                <c:pt idx="484">
                  <c:v>6000</c:v>
                </c:pt>
                <c:pt idx="485">
                  <c:v>6000</c:v>
                </c:pt>
                <c:pt idx="486">
                  <c:v>14000</c:v>
                </c:pt>
                <c:pt idx="487">
                  <c:v>6000</c:v>
                </c:pt>
                <c:pt idx="488">
                  <c:v>6000</c:v>
                </c:pt>
                <c:pt idx="489">
                  <c:v>6000</c:v>
                </c:pt>
                <c:pt idx="490">
                  <c:v>6000</c:v>
                </c:pt>
                <c:pt idx="491">
                  <c:v>14000</c:v>
                </c:pt>
                <c:pt idx="492">
                  <c:v>14000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14000</c:v>
                </c:pt>
                <c:pt idx="499">
                  <c:v>10000</c:v>
                </c:pt>
                <c:pt idx="500">
                  <c:v>14000</c:v>
                </c:pt>
                <c:pt idx="501">
                  <c:v>6000</c:v>
                </c:pt>
                <c:pt idx="502">
                  <c:v>14000</c:v>
                </c:pt>
                <c:pt idx="503">
                  <c:v>14000</c:v>
                </c:pt>
                <c:pt idx="504">
                  <c:v>14000</c:v>
                </c:pt>
                <c:pt idx="505">
                  <c:v>6000</c:v>
                </c:pt>
                <c:pt idx="506">
                  <c:v>14000</c:v>
                </c:pt>
                <c:pt idx="507">
                  <c:v>6000</c:v>
                </c:pt>
                <c:pt idx="508">
                  <c:v>14000</c:v>
                </c:pt>
                <c:pt idx="509">
                  <c:v>14000</c:v>
                </c:pt>
                <c:pt idx="510">
                  <c:v>14000</c:v>
                </c:pt>
                <c:pt idx="511">
                  <c:v>6000</c:v>
                </c:pt>
                <c:pt idx="512">
                  <c:v>14000</c:v>
                </c:pt>
                <c:pt idx="513">
                  <c:v>6000</c:v>
                </c:pt>
                <c:pt idx="514">
                  <c:v>14000</c:v>
                </c:pt>
                <c:pt idx="515">
                  <c:v>14000</c:v>
                </c:pt>
                <c:pt idx="516">
                  <c:v>14000</c:v>
                </c:pt>
                <c:pt idx="517">
                  <c:v>14000</c:v>
                </c:pt>
                <c:pt idx="518">
                  <c:v>14000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14000</c:v>
                </c:pt>
                <c:pt idx="525">
                  <c:v>14000</c:v>
                </c:pt>
                <c:pt idx="526">
                  <c:v>6000</c:v>
                </c:pt>
                <c:pt idx="527">
                  <c:v>14000</c:v>
                </c:pt>
                <c:pt idx="528">
                  <c:v>14000</c:v>
                </c:pt>
                <c:pt idx="529">
                  <c:v>14000</c:v>
                </c:pt>
                <c:pt idx="530">
                  <c:v>14000</c:v>
                </c:pt>
                <c:pt idx="531">
                  <c:v>10000</c:v>
                </c:pt>
                <c:pt idx="532">
                  <c:v>14000</c:v>
                </c:pt>
                <c:pt idx="533">
                  <c:v>10000</c:v>
                </c:pt>
                <c:pt idx="534">
                  <c:v>6000</c:v>
                </c:pt>
                <c:pt idx="535">
                  <c:v>10000</c:v>
                </c:pt>
                <c:pt idx="536">
                  <c:v>6000</c:v>
                </c:pt>
                <c:pt idx="537">
                  <c:v>14000</c:v>
                </c:pt>
                <c:pt idx="538">
                  <c:v>14000</c:v>
                </c:pt>
                <c:pt idx="539">
                  <c:v>10000</c:v>
                </c:pt>
                <c:pt idx="540">
                  <c:v>10000</c:v>
                </c:pt>
                <c:pt idx="541">
                  <c:v>6000</c:v>
                </c:pt>
                <c:pt idx="542">
                  <c:v>14000</c:v>
                </c:pt>
                <c:pt idx="543">
                  <c:v>14000</c:v>
                </c:pt>
                <c:pt idx="544">
                  <c:v>14000</c:v>
                </c:pt>
                <c:pt idx="545">
                  <c:v>10000</c:v>
                </c:pt>
                <c:pt idx="546">
                  <c:v>14000</c:v>
                </c:pt>
                <c:pt idx="547">
                  <c:v>14000</c:v>
                </c:pt>
                <c:pt idx="548">
                  <c:v>6000</c:v>
                </c:pt>
                <c:pt idx="549">
                  <c:v>10000</c:v>
                </c:pt>
                <c:pt idx="550">
                  <c:v>10000</c:v>
                </c:pt>
                <c:pt idx="551">
                  <c:v>14000</c:v>
                </c:pt>
                <c:pt idx="552">
                  <c:v>6000</c:v>
                </c:pt>
                <c:pt idx="553">
                  <c:v>10000</c:v>
                </c:pt>
                <c:pt idx="554">
                  <c:v>10000</c:v>
                </c:pt>
                <c:pt idx="555">
                  <c:v>14000</c:v>
                </c:pt>
                <c:pt idx="556">
                  <c:v>10000</c:v>
                </c:pt>
                <c:pt idx="557">
                  <c:v>10000</c:v>
                </c:pt>
                <c:pt idx="558">
                  <c:v>6000</c:v>
                </c:pt>
                <c:pt idx="559">
                  <c:v>6000</c:v>
                </c:pt>
                <c:pt idx="560">
                  <c:v>6000</c:v>
                </c:pt>
                <c:pt idx="561">
                  <c:v>14000</c:v>
                </c:pt>
                <c:pt idx="562">
                  <c:v>6000</c:v>
                </c:pt>
                <c:pt idx="563">
                  <c:v>14000</c:v>
                </c:pt>
                <c:pt idx="564">
                  <c:v>14000</c:v>
                </c:pt>
                <c:pt idx="565">
                  <c:v>14000</c:v>
                </c:pt>
                <c:pt idx="566">
                  <c:v>6000</c:v>
                </c:pt>
                <c:pt idx="567">
                  <c:v>14000</c:v>
                </c:pt>
                <c:pt idx="568">
                  <c:v>14000</c:v>
                </c:pt>
                <c:pt idx="569">
                  <c:v>10000</c:v>
                </c:pt>
                <c:pt idx="570">
                  <c:v>14000</c:v>
                </c:pt>
                <c:pt idx="571">
                  <c:v>14000</c:v>
                </c:pt>
                <c:pt idx="572">
                  <c:v>14000</c:v>
                </c:pt>
                <c:pt idx="573">
                  <c:v>14000</c:v>
                </c:pt>
                <c:pt idx="574">
                  <c:v>10000</c:v>
                </c:pt>
                <c:pt idx="575">
                  <c:v>10000</c:v>
                </c:pt>
                <c:pt idx="576">
                  <c:v>6000</c:v>
                </c:pt>
                <c:pt idx="577">
                  <c:v>10000</c:v>
                </c:pt>
                <c:pt idx="578">
                  <c:v>10000</c:v>
                </c:pt>
                <c:pt idx="579">
                  <c:v>6000</c:v>
                </c:pt>
                <c:pt idx="580">
                  <c:v>10000</c:v>
                </c:pt>
                <c:pt idx="581">
                  <c:v>6000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14000</c:v>
                </c:pt>
                <c:pt idx="586">
                  <c:v>14000</c:v>
                </c:pt>
                <c:pt idx="587">
                  <c:v>6000</c:v>
                </c:pt>
                <c:pt idx="588">
                  <c:v>10000</c:v>
                </c:pt>
                <c:pt idx="589">
                  <c:v>6000</c:v>
                </c:pt>
                <c:pt idx="590">
                  <c:v>14000</c:v>
                </c:pt>
                <c:pt idx="591">
                  <c:v>14000</c:v>
                </c:pt>
                <c:pt idx="592">
                  <c:v>6000</c:v>
                </c:pt>
                <c:pt idx="593">
                  <c:v>10000</c:v>
                </c:pt>
                <c:pt idx="594">
                  <c:v>14000</c:v>
                </c:pt>
                <c:pt idx="595">
                  <c:v>10000</c:v>
                </c:pt>
                <c:pt idx="596">
                  <c:v>6000</c:v>
                </c:pt>
                <c:pt idx="597">
                  <c:v>6000</c:v>
                </c:pt>
                <c:pt idx="598">
                  <c:v>6000</c:v>
                </c:pt>
                <c:pt idx="599">
                  <c:v>10000</c:v>
                </c:pt>
                <c:pt idx="600">
                  <c:v>14000</c:v>
                </c:pt>
                <c:pt idx="601">
                  <c:v>6000</c:v>
                </c:pt>
                <c:pt idx="602">
                  <c:v>14000</c:v>
                </c:pt>
                <c:pt idx="603">
                  <c:v>6000</c:v>
                </c:pt>
                <c:pt idx="604">
                  <c:v>14000</c:v>
                </c:pt>
                <c:pt idx="605">
                  <c:v>14000</c:v>
                </c:pt>
                <c:pt idx="606">
                  <c:v>14000</c:v>
                </c:pt>
                <c:pt idx="607">
                  <c:v>10000</c:v>
                </c:pt>
                <c:pt idx="608">
                  <c:v>6000</c:v>
                </c:pt>
                <c:pt idx="609">
                  <c:v>6000</c:v>
                </c:pt>
                <c:pt idx="610">
                  <c:v>6000</c:v>
                </c:pt>
                <c:pt idx="611">
                  <c:v>14000</c:v>
                </c:pt>
                <c:pt idx="612">
                  <c:v>6000</c:v>
                </c:pt>
                <c:pt idx="613">
                  <c:v>14000</c:v>
                </c:pt>
                <c:pt idx="614">
                  <c:v>14000</c:v>
                </c:pt>
                <c:pt idx="615">
                  <c:v>10000</c:v>
                </c:pt>
                <c:pt idx="616">
                  <c:v>10000</c:v>
                </c:pt>
                <c:pt idx="617">
                  <c:v>6000</c:v>
                </c:pt>
                <c:pt idx="618">
                  <c:v>10000</c:v>
                </c:pt>
                <c:pt idx="619">
                  <c:v>14000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14000</c:v>
                </c:pt>
                <c:pt idx="624">
                  <c:v>10000</c:v>
                </c:pt>
                <c:pt idx="625">
                  <c:v>14000</c:v>
                </c:pt>
                <c:pt idx="626">
                  <c:v>6000</c:v>
                </c:pt>
                <c:pt idx="627">
                  <c:v>14000</c:v>
                </c:pt>
                <c:pt idx="628">
                  <c:v>6000</c:v>
                </c:pt>
                <c:pt idx="629">
                  <c:v>6000</c:v>
                </c:pt>
                <c:pt idx="630">
                  <c:v>14000</c:v>
                </c:pt>
                <c:pt idx="631">
                  <c:v>10000</c:v>
                </c:pt>
                <c:pt idx="632">
                  <c:v>10000</c:v>
                </c:pt>
                <c:pt idx="633">
                  <c:v>14000</c:v>
                </c:pt>
                <c:pt idx="634">
                  <c:v>10000</c:v>
                </c:pt>
                <c:pt idx="635">
                  <c:v>14000</c:v>
                </c:pt>
                <c:pt idx="636">
                  <c:v>10000</c:v>
                </c:pt>
                <c:pt idx="637">
                  <c:v>6000</c:v>
                </c:pt>
                <c:pt idx="638">
                  <c:v>14000</c:v>
                </c:pt>
                <c:pt idx="639">
                  <c:v>10000</c:v>
                </c:pt>
                <c:pt idx="640">
                  <c:v>6000</c:v>
                </c:pt>
                <c:pt idx="641">
                  <c:v>14000</c:v>
                </c:pt>
                <c:pt idx="642">
                  <c:v>6000</c:v>
                </c:pt>
                <c:pt idx="643">
                  <c:v>6000</c:v>
                </c:pt>
                <c:pt idx="644">
                  <c:v>6000</c:v>
                </c:pt>
                <c:pt idx="645">
                  <c:v>10000</c:v>
                </c:pt>
                <c:pt idx="646">
                  <c:v>14000</c:v>
                </c:pt>
                <c:pt idx="647">
                  <c:v>14000</c:v>
                </c:pt>
                <c:pt idx="648">
                  <c:v>6000</c:v>
                </c:pt>
                <c:pt idx="649">
                  <c:v>6000</c:v>
                </c:pt>
                <c:pt idx="650">
                  <c:v>6000</c:v>
                </c:pt>
                <c:pt idx="651">
                  <c:v>10000</c:v>
                </c:pt>
                <c:pt idx="652">
                  <c:v>6000</c:v>
                </c:pt>
                <c:pt idx="653">
                  <c:v>6000</c:v>
                </c:pt>
                <c:pt idx="654">
                  <c:v>14000</c:v>
                </c:pt>
                <c:pt idx="655">
                  <c:v>10000</c:v>
                </c:pt>
                <c:pt idx="656">
                  <c:v>6000</c:v>
                </c:pt>
                <c:pt idx="657">
                  <c:v>10000</c:v>
                </c:pt>
                <c:pt idx="658">
                  <c:v>14000</c:v>
                </c:pt>
                <c:pt idx="659">
                  <c:v>10000</c:v>
                </c:pt>
                <c:pt idx="660">
                  <c:v>6000</c:v>
                </c:pt>
                <c:pt idx="661">
                  <c:v>10000</c:v>
                </c:pt>
                <c:pt idx="662">
                  <c:v>14000</c:v>
                </c:pt>
                <c:pt idx="663">
                  <c:v>14000</c:v>
                </c:pt>
                <c:pt idx="664">
                  <c:v>6000</c:v>
                </c:pt>
                <c:pt idx="665">
                  <c:v>6000</c:v>
                </c:pt>
                <c:pt idx="666">
                  <c:v>14000</c:v>
                </c:pt>
                <c:pt idx="667">
                  <c:v>6000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14000</c:v>
                </c:pt>
                <c:pt idx="672">
                  <c:v>14000</c:v>
                </c:pt>
                <c:pt idx="673">
                  <c:v>14000</c:v>
                </c:pt>
                <c:pt idx="674">
                  <c:v>14000</c:v>
                </c:pt>
                <c:pt idx="675">
                  <c:v>6000</c:v>
                </c:pt>
                <c:pt idx="676">
                  <c:v>6000</c:v>
                </c:pt>
                <c:pt idx="677">
                  <c:v>14000</c:v>
                </c:pt>
                <c:pt idx="678">
                  <c:v>14000</c:v>
                </c:pt>
                <c:pt idx="679">
                  <c:v>6000</c:v>
                </c:pt>
                <c:pt idx="680">
                  <c:v>10000</c:v>
                </c:pt>
                <c:pt idx="681">
                  <c:v>6000</c:v>
                </c:pt>
                <c:pt idx="682">
                  <c:v>10000</c:v>
                </c:pt>
                <c:pt idx="683">
                  <c:v>6000</c:v>
                </c:pt>
                <c:pt idx="684">
                  <c:v>14000</c:v>
                </c:pt>
                <c:pt idx="685">
                  <c:v>10000</c:v>
                </c:pt>
                <c:pt idx="686">
                  <c:v>14000</c:v>
                </c:pt>
                <c:pt idx="687">
                  <c:v>6000</c:v>
                </c:pt>
                <c:pt idx="688">
                  <c:v>6000</c:v>
                </c:pt>
                <c:pt idx="689">
                  <c:v>10000</c:v>
                </c:pt>
                <c:pt idx="690">
                  <c:v>10000</c:v>
                </c:pt>
                <c:pt idx="691">
                  <c:v>14000</c:v>
                </c:pt>
                <c:pt idx="692">
                  <c:v>10000</c:v>
                </c:pt>
                <c:pt idx="693">
                  <c:v>14000</c:v>
                </c:pt>
                <c:pt idx="694">
                  <c:v>14000</c:v>
                </c:pt>
                <c:pt idx="695">
                  <c:v>14000</c:v>
                </c:pt>
                <c:pt idx="696">
                  <c:v>6000</c:v>
                </c:pt>
                <c:pt idx="697">
                  <c:v>14000</c:v>
                </c:pt>
                <c:pt idx="698">
                  <c:v>14000</c:v>
                </c:pt>
                <c:pt idx="699">
                  <c:v>14000</c:v>
                </c:pt>
                <c:pt idx="700">
                  <c:v>10000</c:v>
                </c:pt>
                <c:pt idx="701">
                  <c:v>6000</c:v>
                </c:pt>
                <c:pt idx="702">
                  <c:v>14000</c:v>
                </c:pt>
                <c:pt idx="703">
                  <c:v>14000</c:v>
                </c:pt>
                <c:pt idx="704">
                  <c:v>14000</c:v>
                </c:pt>
                <c:pt idx="705">
                  <c:v>10000</c:v>
                </c:pt>
                <c:pt idx="706">
                  <c:v>14000</c:v>
                </c:pt>
                <c:pt idx="707">
                  <c:v>14000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14000</c:v>
                </c:pt>
                <c:pt idx="712">
                  <c:v>14000</c:v>
                </c:pt>
                <c:pt idx="713">
                  <c:v>6000</c:v>
                </c:pt>
                <c:pt idx="714">
                  <c:v>10000</c:v>
                </c:pt>
                <c:pt idx="715">
                  <c:v>6000</c:v>
                </c:pt>
                <c:pt idx="716">
                  <c:v>10000</c:v>
                </c:pt>
                <c:pt idx="717">
                  <c:v>6000</c:v>
                </c:pt>
                <c:pt idx="718">
                  <c:v>10000</c:v>
                </c:pt>
                <c:pt idx="719">
                  <c:v>6000</c:v>
                </c:pt>
                <c:pt idx="720">
                  <c:v>14000</c:v>
                </c:pt>
                <c:pt idx="721">
                  <c:v>10000</c:v>
                </c:pt>
                <c:pt idx="722">
                  <c:v>6000</c:v>
                </c:pt>
                <c:pt idx="723">
                  <c:v>6000</c:v>
                </c:pt>
                <c:pt idx="724">
                  <c:v>10000</c:v>
                </c:pt>
                <c:pt idx="725">
                  <c:v>14000</c:v>
                </c:pt>
                <c:pt idx="726">
                  <c:v>6000</c:v>
                </c:pt>
                <c:pt idx="727">
                  <c:v>10000</c:v>
                </c:pt>
                <c:pt idx="728">
                  <c:v>10000</c:v>
                </c:pt>
                <c:pt idx="729">
                  <c:v>14000</c:v>
                </c:pt>
                <c:pt idx="730">
                  <c:v>6000</c:v>
                </c:pt>
                <c:pt idx="731">
                  <c:v>14000</c:v>
                </c:pt>
                <c:pt idx="732">
                  <c:v>10000</c:v>
                </c:pt>
                <c:pt idx="733">
                  <c:v>14000</c:v>
                </c:pt>
                <c:pt idx="734">
                  <c:v>14000</c:v>
                </c:pt>
                <c:pt idx="735">
                  <c:v>10000</c:v>
                </c:pt>
                <c:pt idx="736">
                  <c:v>14000</c:v>
                </c:pt>
                <c:pt idx="737">
                  <c:v>10000</c:v>
                </c:pt>
                <c:pt idx="738">
                  <c:v>14000</c:v>
                </c:pt>
                <c:pt idx="739">
                  <c:v>14000</c:v>
                </c:pt>
                <c:pt idx="740">
                  <c:v>14000</c:v>
                </c:pt>
                <c:pt idx="741">
                  <c:v>10000</c:v>
                </c:pt>
                <c:pt idx="742">
                  <c:v>6000</c:v>
                </c:pt>
                <c:pt idx="743">
                  <c:v>14000</c:v>
                </c:pt>
                <c:pt idx="744">
                  <c:v>6000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14000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14000</c:v>
                </c:pt>
                <c:pt idx="753">
                  <c:v>10000</c:v>
                </c:pt>
                <c:pt idx="754">
                  <c:v>14000</c:v>
                </c:pt>
                <c:pt idx="755">
                  <c:v>6000</c:v>
                </c:pt>
                <c:pt idx="756">
                  <c:v>14000</c:v>
                </c:pt>
                <c:pt idx="757">
                  <c:v>10000</c:v>
                </c:pt>
                <c:pt idx="758">
                  <c:v>14000</c:v>
                </c:pt>
                <c:pt idx="759">
                  <c:v>6000</c:v>
                </c:pt>
                <c:pt idx="760">
                  <c:v>14000</c:v>
                </c:pt>
                <c:pt idx="761">
                  <c:v>10000</c:v>
                </c:pt>
                <c:pt idx="762">
                  <c:v>6000</c:v>
                </c:pt>
                <c:pt idx="763">
                  <c:v>10000</c:v>
                </c:pt>
                <c:pt idx="764">
                  <c:v>6000</c:v>
                </c:pt>
                <c:pt idx="765">
                  <c:v>14000</c:v>
                </c:pt>
                <c:pt idx="766">
                  <c:v>10000</c:v>
                </c:pt>
                <c:pt idx="767">
                  <c:v>6000</c:v>
                </c:pt>
                <c:pt idx="768">
                  <c:v>10000</c:v>
                </c:pt>
                <c:pt idx="769">
                  <c:v>14000</c:v>
                </c:pt>
                <c:pt idx="770">
                  <c:v>6000</c:v>
                </c:pt>
                <c:pt idx="771">
                  <c:v>6000</c:v>
                </c:pt>
                <c:pt idx="772">
                  <c:v>6000</c:v>
                </c:pt>
                <c:pt idx="773">
                  <c:v>14000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14000</c:v>
                </c:pt>
                <c:pt idx="778">
                  <c:v>10000</c:v>
                </c:pt>
                <c:pt idx="779">
                  <c:v>14000</c:v>
                </c:pt>
                <c:pt idx="780">
                  <c:v>14000</c:v>
                </c:pt>
                <c:pt idx="781">
                  <c:v>10000</c:v>
                </c:pt>
                <c:pt idx="782">
                  <c:v>14000</c:v>
                </c:pt>
                <c:pt idx="783">
                  <c:v>6000</c:v>
                </c:pt>
                <c:pt idx="784">
                  <c:v>14000</c:v>
                </c:pt>
                <c:pt idx="785">
                  <c:v>6000</c:v>
                </c:pt>
                <c:pt idx="786">
                  <c:v>10000</c:v>
                </c:pt>
                <c:pt idx="787">
                  <c:v>10000</c:v>
                </c:pt>
                <c:pt idx="788">
                  <c:v>6000</c:v>
                </c:pt>
                <c:pt idx="789">
                  <c:v>10000</c:v>
                </c:pt>
                <c:pt idx="790">
                  <c:v>14000</c:v>
                </c:pt>
                <c:pt idx="791">
                  <c:v>14000</c:v>
                </c:pt>
                <c:pt idx="792">
                  <c:v>10000</c:v>
                </c:pt>
                <c:pt idx="793">
                  <c:v>14000</c:v>
                </c:pt>
                <c:pt idx="794">
                  <c:v>6000</c:v>
                </c:pt>
                <c:pt idx="795">
                  <c:v>10000</c:v>
                </c:pt>
                <c:pt idx="796">
                  <c:v>6000</c:v>
                </c:pt>
                <c:pt idx="797">
                  <c:v>6000</c:v>
                </c:pt>
                <c:pt idx="798">
                  <c:v>6000</c:v>
                </c:pt>
                <c:pt idx="799">
                  <c:v>14000</c:v>
                </c:pt>
                <c:pt idx="800">
                  <c:v>10000</c:v>
                </c:pt>
                <c:pt idx="801">
                  <c:v>6000</c:v>
                </c:pt>
                <c:pt idx="802">
                  <c:v>6000</c:v>
                </c:pt>
                <c:pt idx="803">
                  <c:v>6000</c:v>
                </c:pt>
                <c:pt idx="804">
                  <c:v>6000</c:v>
                </c:pt>
                <c:pt idx="805">
                  <c:v>6000</c:v>
                </c:pt>
                <c:pt idx="806">
                  <c:v>6000</c:v>
                </c:pt>
                <c:pt idx="807">
                  <c:v>14000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14000</c:v>
                </c:pt>
                <c:pt idx="812">
                  <c:v>6000</c:v>
                </c:pt>
                <c:pt idx="813">
                  <c:v>10000</c:v>
                </c:pt>
                <c:pt idx="814">
                  <c:v>10000</c:v>
                </c:pt>
                <c:pt idx="815">
                  <c:v>6000</c:v>
                </c:pt>
                <c:pt idx="816">
                  <c:v>10000</c:v>
                </c:pt>
                <c:pt idx="817">
                  <c:v>14000</c:v>
                </c:pt>
                <c:pt idx="818">
                  <c:v>14000</c:v>
                </c:pt>
                <c:pt idx="819">
                  <c:v>6000</c:v>
                </c:pt>
                <c:pt idx="820">
                  <c:v>10000</c:v>
                </c:pt>
                <c:pt idx="821">
                  <c:v>6000</c:v>
                </c:pt>
                <c:pt idx="822">
                  <c:v>6000</c:v>
                </c:pt>
                <c:pt idx="823">
                  <c:v>6000</c:v>
                </c:pt>
                <c:pt idx="824">
                  <c:v>10000</c:v>
                </c:pt>
                <c:pt idx="825">
                  <c:v>6000</c:v>
                </c:pt>
                <c:pt idx="826">
                  <c:v>14000</c:v>
                </c:pt>
                <c:pt idx="827">
                  <c:v>6000</c:v>
                </c:pt>
                <c:pt idx="828">
                  <c:v>6000</c:v>
                </c:pt>
                <c:pt idx="829">
                  <c:v>6000</c:v>
                </c:pt>
                <c:pt idx="830">
                  <c:v>10000</c:v>
                </c:pt>
                <c:pt idx="831">
                  <c:v>6000</c:v>
                </c:pt>
                <c:pt idx="832">
                  <c:v>14000</c:v>
                </c:pt>
                <c:pt idx="833">
                  <c:v>14000</c:v>
                </c:pt>
                <c:pt idx="834">
                  <c:v>10000</c:v>
                </c:pt>
                <c:pt idx="835">
                  <c:v>6000</c:v>
                </c:pt>
                <c:pt idx="836">
                  <c:v>10000</c:v>
                </c:pt>
                <c:pt idx="837">
                  <c:v>10000</c:v>
                </c:pt>
                <c:pt idx="838">
                  <c:v>6000</c:v>
                </c:pt>
                <c:pt idx="839">
                  <c:v>6000</c:v>
                </c:pt>
                <c:pt idx="840">
                  <c:v>6000</c:v>
                </c:pt>
                <c:pt idx="841">
                  <c:v>6000</c:v>
                </c:pt>
                <c:pt idx="842">
                  <c:v>10000</c:v>
                </c:pt>
                <c:pt idx="843">
                  <c:v>10000</c:v>
                </c:pt>
                <c:pt idx="844">
                  <c:v>14000</c:v>
                </c:pt>
                <c:pt idx="845">
                  <c:v>14000</c:v>
                </c:pt>
                <c:pt idx="846">
                  <c:v>6000</c:v>
                </c:pt>
                <c:pt idx="847">
                  <c:v>10000</c:v>
                </c:pt>
                <c:pt idx="848">
                  <c:v>14000</c:v>
                </c:pt>
                <c:pt idx="849">
                  <c:v>6000</c:v>
                </c:pt>
                <c:pt idx="850">
                  <c:v>10000</c:v>
                </c:pt>
                <c:pt idx="851">
                  <c:v>6000</c:v>
                </c:pt>
                <c:pt idx="852">
                  <c:v>10000</c:v>
                </c:pt>
                <c:pt idx="853">
                  <c:v>6000</c:v>
                </c:pt>
                <c:pt idx="854">
                  <c:v>14000</c:v>
                </c:pt>
                <c:pt idx="855">
                  <c:v>6000</c:v>
                </c:pt>
                <c:pt idx="856">
                  <c:v>10000</c:v>
                </c:pt>
                <c:pt idx="857">
                  <c:v>10000</c:v>
                </c:pt>
                <c:pt idx="858">
                  <c:v>14000</c:v>
                </c:pt>
                <c:pt idx="859">
                  <c:v>6000</c:v>
                </c:pt>
                <c:pt idx="860">
                  <c:v>10000</c:v>
                </c:pt>
                <c:pt idx="861">
                  <c:v>10000</c:v>
                </c:pt>
                <c:pt idx="862">
                  <c:v>14000</c:v>
                </c:pt>
                <c:pt idx="863">
                  <c:v>6000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0-4CE5-ACC4-02CFFFF2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14576"/>
        <c:axId val="706816872"/>
      </c:scatterChart>
      <c:valAx>
        <c:axId val="7068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tsetlin_number_of_clauses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6872"/>
        <c:crosses val="autoZero"/>
        <c:crossBetween val="midCat"/>
      </c:valAx>
      <c:valAx>
        <c:axId val="70681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params_relevant!$C$2:$C$865</c:f>
              <c:numCache>
                <c:formatCode>General</c:formatCode>
                <c:ptCount val="864"/>
                <c:pt idx="0">
                  <c:v>40000000</c:v>
                </c:pt>
                <c:pt idx="1">
                  <c:v>20000000</c:v>
                </c:pt>
                <c:pt idx="2">
                  <c:v>20000000</c:v>
                </c:pt>
                <c:pt idx="3">
                  <c:v>40000000</c:v>
                </c:pt>
                <c:pt idx="4">
                  <c:v>40000000</c:v>
                </c:pt>
                <c:pt idx="5">
                  <c:v>20000000</c:v>
                </c:pt>
                <c:pt idx="6">
                  <c:v>40000000</c:v>
                </c:pt>
                <c:pt idx="7">
                  <c:v>40000000</c:v>
                </c:pt>
                <c:pt idx="8">
                  <c:v>40000000</c:v>
                </c:pt>
                <c:pt idx="9">
                  <c:v>5000000</c:v>
                </c:pt>
                <c:pt idx="10">
                  <c:v>20000000</c:v>
                </c:pt>
                <c:pt idx="11">
                  <c:v>20000000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40000000</c:v>
                </c:pt>
                <c:pt idx="15">
                  <c:v>40000000</c:v>
                </c:pt>
                <c:pt idx="16">
                  <c:v>5000000</c:v>
                </c:pt>
                <c:pt idx="17">
                  <c:v>20000000</c:v>
                </c:pt>
                <c:pt idx="18">
                  <c:v>20000000</c:v>
                </c:pt>
                <c:pt idx="19">
                  <c:v>40000000</c:v>
                </c:pt>
                <c:pt idx="20">
                  <c:v>20000000</c:v>
                </c:pt>
                <c:pt idx="21">
                  <c:v>5000000</c:v>
                </c:pt>
                <c:pt idx="22">
                  <c:v>20000000</c:v>
                </c:pt>
                <c:pt idx="23">
                  <c:v>20000000</c:v>
                </c:pt>
                <c:pt idx="24">
                  <c:v>40000000</c:v>
                </c:pt>
                <c:pt idx="25">
                  <c:v>40000000</c:v>
                </c:pt>
                <c:pt idx="26">
                  <c:v>20000000</c:v>
                </c:pt>
                <c:pt idx="27">
                  <c:v>5000000</c:v>
                </c:pt>
                <c:pt idx="28">
                  <c:v>20000000</c:v>
                </c:pt>
                <c:pt idx="29">
                  <c:v>20000000</c:v>
                </c:pt>
                <c:pt idx="30">
                  <c:v>40000000</c:v>
                </c:pt>
                <c:pt idx="31">
                  <c:v>40000000</c:v>
                </c:pt>
                <c:pt idx="32">
                  <c:v>20000000</c:v>
                </c:pt>
                <c:pt idx="33">
                  <c:v>40000000</c:v>
                </c:pt>
                <c:pt idx="34">
                  <c:v>40000000</c:v>
                </c:pt>
                <c:pt idx="35">
                  <c:v>5000000</c:v>
                </c:pt>
                <c:pt idx="36">
                  <c:v>20000000</c:v>
                </c:pt>
                <c:pt idx="37">
                  <c:v>40000000</c:v>
                </c:pt>
                <c:pt idx="38">
                  <c:v>5000000</c:v>
                </c:pt>
                <c:pt idx="39">
                  <c:v>5000000</c:v>
                </c:pt>
                <c:pt idx="40">
                  <c:v>5000000</c:v>
                </c:pt>
                <c:pt idx="41">
                  <c:v>20000000</c:v>
                </c:pt>
                <c:pt idx="42">
                  <c:v>20000000</c:v>
                </c:pt>
                <c:pt idx="43">
                  <c:v>40000000</c:v>
                </c:pt>
                <c:pt idx="44">
                  <c:v>20000000</c:v>
                </c:pt>
                <c:pt idx="45">
                  <c:v>40000000</c:v>
                </c:pt>
                <c:pt idx="46">
                  <c:v>5000000</c:v>
                </c:pt>
                <c:pt idx="47">
                  <c:v>40000000</c:v>
                </c:pt>
                <c:pt idx="48">
                  <c:v>5000000</c:v>
                </c:pt>
                <c:pt idx="49">
                  <c:v>20000000</c:v>
                </c:pt>
                <c:pt idx="50">
                  <c:v>20000000</c:v>
                </c:pt>
                <c:pt idx="51">
                  <c:v>40000000</c:v>
                </c:pt>
                <c:pt idx="52">
                  <c:v>5000000</c:v>
                </c:pt>
                <c:pt idx="53">
                  <c:v>20000000</c:v>
                </c:pt>
                <c:pt idx="54">
                  <c:v>5000000</c:v>
                </c:pt>
                <c:pt idx="55">
                  <c:v>40000000</c:v>
                </c:pt>
                <c:pt idx="56">
                  <c:v>40000000</c:v>
                </c:pt>
                <c:pt idx="57">
                  <c:v>20000000</c:v>
                </c:pt>
                <c:pt idx="58">
                  <c:v>40000000</c:v>
                </c:pt>
                <c:pt idx="59">
                  <c:v>20000000</c:v>
                </c:pt>
                <c:pt idx="60">
                  <c:v>20000000</c:v>
                </c:pt>
                <c:pt idx="61">
                  <c:v>40000000</c:v>
                </c:pt>
                <c:pt idx="62">
                  <c:v>5000000</c:v>
                </c:pt>
                <c:pt idx="63">
                  <c:v>40000000</c:v>
                </c:pt>
                <c:pt idx="64">
                  <c:v>40000000</c:v>
                </c:pt>
                <c:pt idx="65">
                  <c:v>5000000</c:v>
                </c:pt>
                <c:pt idx="66">
                  <c:v>20000000</c:v>
                </c:pt>
                <c:pt idx="67">
                  <c:v>5000000</c:v>
                </c:pt>
                <c:pt idx="68">
                  <c:v>40000000</c:v>
                </c:pt>
                <c:pt idx="69">
                  <c:v>5000000</c:v>
                </c:pt>
                <c:pt idx="70">
                  <c:v>5000000</c:v>
                </c:pt>
                <c:pt idx="71">
                  <c:v>40000000</c:v>
                </c:pt>
                <c:pt idx="72">
                  <c:v>40000000</c:v>
                </c:pt>
                <c:pt idx="73">
                  <c:v>40000000</c:v>
                </c:pt>
                <c:pt idx="74">
                  <c:v>20000000</c:v>
                </c:pt>
                <c:pt idx="75">
                  <c:v>20000000</c:v>
                </c:pt>
                <c:pt idx="76">
                  <c:v>20000000</c:v>
                </c:pt>
                <c:pt idx="77">
                  <c:v>40000000</c:v>
                </c:pt>
                <c:pt idx="78">
                  <c:v>5000000</c:v>
                </c:pt>
                <c:pt idx="79">
                  <c:v>40000000</c:v>
                </c:pt>
                <c:pt idx="80">
                  <c:v>20000000</c:v>
                </c:pt>
                <c:pt idx="81">
                  <c:v>20000000</c:v>
                </c:pt>
                <c:pt idx="82">
                  <c:v>40000000</c:v>
                </c:pt>
                <c:pt idx="83">
                  <c:v>5000000</c:v>
                </c:pt>
                <c:pt idx="84">
                  <c:v>40000000</c:v>
                </c:pt>
                <c:pt idx="85">
                  <c:v>20000000</c:v>
                </c:pt>
                <c:pt idx="86">
                  <c:v>20000000</c:v>
                </c:pt>
                <c:pt idx="87">
                  <c:v>40000000</c:v>
                </c:pt>
                <c:pt idx="88">
                  <c:v>5000000</c:v>
                </c:pt>
                <c:pt idx="89">
                  <c:v>40000000</c:v>
                </c:pt>
                <c:pt idx="90">
                  <c:v>40000000</c:v>
                </c:pt>
                <c:pt idx="91">
                  <c:v>40000000</c:v>
                </c:pt>
                <c:pt idx="92">
                  <c:v>20000000</c:v>
                </c:pt>
                <c:pt idx="93">
                  <c:v>40000000</c:v>
                </c:pt>
                <c:pt idx="94">
                  <c:v>5000000</c:v>
                </c:pt>
                <c:pt idx="95">
                  <c:v>5000000</c:v>
                </c:pt>
                <c:pt idx="96">
                  <c:v>40000000</c:v>
                </c:pt>
                <c:pt idx="97">
                  <c:v>5000000</c:v>
                </c:pt>
                <c:pt idx="98">
                  <c:v>40000000</c:v>
                </c:pt>
                <c:pt idx="99">
                  <c:v>40000000</c:v>
                </c:pt>
                <c:pt idx="100">
                  <c:v>40000000</c:v>
                </c:pt>
                <c:pt idx="101">
                  <c:v>40000000</c:v>
                </c:pt>
                <c:pt idx="102">
                  <c:v>20000000</c:v>
                </c:pt>
                <c:pt idx="103">
                  <c:v>40000000</c:v>
                </c:pt>
                <c:pt idx="104">
                  <c:v>20000000</c:v>
                </c:pt>
                <c:pt idx="105">
                  <c:v>40000000</c:v>
                </c:pt>
                <c:pt idx="106">
                  <c:v>40000000</c:v>
                </c:pt>
                <c:pt idx="107">
                  <c:v>5000000</c:v>
                </c:pt>
                <c:pt idx="108">
                  <c:v>20000000</c:v>
                </c:pt>
                <c:pt idx="109">
                  <c:v>5000000</c:v>
                </c:pt>
                <c:pt idx="110">
                  <c:v>5000000</c:v>
                </c:pt>
                <c:pt idx="111">
                  <c:v>20000000</c:v>
                </c:pt>
                <c:pt idx="112">
                  <c:v>20000000</c:v>
                </c:pt>
                <c:pt idx="113">
                  <c:v>5000000</c:v>
                </c:pt>
                <c:pt idx="114">
                  <c:v>20000000</c:v>
                </c:pt>
                <c:pt idx="115">
                  <c:v>40000000</c:v>
                </c:pt>
                <c:pt idx="116">
                  <c:v>40000000</c:v>
                </c:pt>
                <c:pt idx="117">
                  <c:v>5000000</c:v>
                </c:pt>
                <c:pt idx="118">
                  <c:v>40000000</c:v>
                </c:pt>
                <c:pt idx="119">
                  <c:v>40000000</c:v>
                </c:pt>
                <c:pt idx="120">
                  <c:v>20000000</c:v>
                </c:pt>
                <c:pt idx="121">
                  <c:v>40000000</c:v>
                </c:pt>
                <c:pt idx="122">
                  <c:v>40000000</c:v>
                </c:pt>
                <c:pt idx="123">
                  <c:v>40000000</c:v>
                </c:pt>
                <c:pt idx="124">
                  <c:v>20000000</c:v>
                </c:pt>
                <c:pt idx="125">
                  <c:v>5000000</c:v>
                </c:pt>
                <c:pt idx="126">
                  <c:v>20000000</c:v>
                </c:pt>
                <c:pt idx="127">
                  <c:v>40000000</c:v>
                </c:pt>
                <c:pt idx="128">
                  <c:v>5000000</c:v>
                </c:pt>
                <c:pt idx="129">
                  <c:v>20000000</c:v>
                </c:pt>
                <c:pt idx="130">
                  <c:v>40000000</c:v>
                </c:pt>
                <c:pt idx="131">
                  <c:v>20000000</c:v>
                </c:pt>
                <c:pt idx="132">
                  <c:v>5000000</c:v>
                </c:pt>
                <c:pt idx="133">
                  <c:v>5000000</c:v>
                </c:pt>
                <c:pt idx="134">
                  <c:v>40000000</c:v>
                </c:pt>
                <c:pt idx="135">
                  <c:v>20000000</c:v>
                </c:pt>
                <c:pt idx="136">
                  <c:v>20000000</c:v>
                </c:pt>
                <c:pt idx="137">
                  <c:v>5000000</c:v>
                </c:pt>
                <c:pt idx="138">
                  <c:v>40000000</c:v>
                </c:pt>
                <c:pt idx="139">
                  <c:v>20000000</c:v>
                </c:pt>
                <c:pt idx="140">
                  <c:v>5000000</c:v>
                </c:pt>
                <c:pt idx="141">
                  <c:v>5000000</c:v>
                </c:pt>
                <c:pt idx="142">
                  <c:v>20000000</c:v>
                </c:pt>
                <c:pt idx="143">
                  <c:v>5000000</c:v>
                </c:pt>
                <c:pt idx="144">
                  <c:v>40000000</c:v>
                </c:pt>
                <c:pt idx="145">
                  <c:v>20000000</c:v>
                </c:pt>
                <c:pt idx="146">
                  <c:v>20000000</c:v>
                </c:pt>
                <c:pt idx="147">
                  <c:v>5000000</c:v>
                </c:pt>
                <c:pt idx="148">
                  <c:v>5000000</c:v>
                </c:pt>
                <c:pt idx="149">
                  <c:v>20000000</c:v>
                </c:pt>
                <c:pt idx="150">
                  <c:v>5000000</c:v>
                </c:pt>
                <c:pt idx="151">
                  <c:v>40000000</c:v>
                </c:pt>
                <c:pt idx="152">
                  <c:v>40000000</c:v>
                </c:pt>
                <c:pt idx="153">
                  <c:v>20000000</c:v>
                </c:pt>
                <c:pt idx="154">
                  <c:v>40000000</c:v>
                </c:pt>
                <c:pt idx="155">
                  <c:v>20000000</c:v>
                </c:pt>
                <c:pt idx="156">
                  <c:v>40000000</c:v>
                </c:pt>
                <c:pt idx="157">
                  <c:v>20000000</c:v>
                </c:pt>
                <c:pt idx="158">
                  <c:v>40000000</c:v>
                </c:pt>
                <c:pt idx="159">
                  <c:v>20000000</c:v>
                </c:pt>
                <c:pt idx="160">
                  <c:v>20000000</c:v>
                </c:pt>
                <c:pt idx="161">
                  <c:v>5000000</c:v>
                </c:pt>
                <c:pt idx="162">
                  <c:v>40000000</c:v>
                </c:pt>
                <c:pt idx="163">
                  <c:v>20000000</c:v>
                </c:pt>
                <c:pt idx="164">
                  <c:v>40000000</c:v>
                </c:pt>
                <c:pt idx="165">
                  <c:v>40000000</c:v>
                </c:pt>
                <c:pt idx="166">
                  <c:v>5000000</c:v>
                </c:pt>
                <c:pt idx="167">
                  <c:v>20000000</c:v>
                </c:pt>
                <c:pt idx="168">
                  <c:v>40000000</c:v>
                </c:pt>
                <c:pt idx="169">
                  <c:v>40000000</c:v>
                </c:pt>
                <c:pt idx="170">
                  <c:v>5000000</c:v>
                </c:pt>
                <c:pt idx="171">
                  <c:v>20000000</c:v>
                </c:pt>
                <c:pt idx="172">
                  <c:v>40000000</c:v>
                </c:pt>
                <c:pt idx="173">
                  <c:v>40000000</c:v>
                </c:pt>
                <c:pt idx="174">
                  <c:v>40000000</c:v>
                </c:pt>
                <c:pt idx="175">
                  <c:v>5000000</c:v>
                </c:pt>
                <c:pt idx="176">
                  <c:v>5000000</c:v>
                </c:pt>
                <c:pt idx="177">
                  <c:v>20000000</c:v>
                </c:pt>
                <c:pt idx="178">
                  <c:v>5000000</c:v>
                </c:pt>
                <c:pt idx="179">
                  <c:v>20000000</c:v>
                </c:pt>
                <c:pt idx="180">
                  <c:v>40000000</c:v>
                </c:pt>
                <c:pt idx="181">
                  <c:v>20000000</c:v>
                </c:pt>
                <c:pt idx="182">
                  <c:v>40000000</c:v>
                </c:pt>
                <c:pt idx="183">
                  <c:v>20000000</c:v>
                </c:pt>
                <c:pt idx="184">
                  <c:v>5000000</c:v>
                </c:pt>
                <c:pt idx="185">
                  <c:v>20000000</c:v>
                </c:pt>
                <c:pt idx="186">
                  <c:v>40000000</c:v>
                </c:pt>
                <c:pt idx="187">
                  <c:v>20000000</c:v>
                </c:pt>
                <c:pt idx="188">
                  <c:v>5000000</c:v>
                </c:pt>
                <c:pt idx="189">
                  <c:v>40000000</c:v>
                </c:pt>
                <c:pt idx="190">
                  <c:v>20000000</c:v>
                </c:pt>
                <c:pt idx="191">
                  <c:v>5000000</c:v>
                </c:pt>
                <c:pt idx="192">
                  <c:v>40000000</c:v>
                </c:pt>
                <c:pt idx="193">
                  <c:v>5000000</c:v>
                </c:pt>
                <c:pt idx="194">
                  <c:v>40000000</c:v>
                </c:pt>
                <c:pt idx="195">
                  <c:v>40000000</c:v>
                </c:pt>
                <c:pt idx="196">
                  <c:v>20000000</c:v>
                </c:pt>
                <c:pt idx="197">
                  <c:v>20000000</c:v>
                </c:pt>
                <c:pt idx="198">
                  <c:v>5000000</c:v>
                </c:pt>
                <c:pt idx="199">
                  <c:v>40000000</c:v>
                </c:pt>
                <c:pt idx="200">
                  <c:v>5000000</c:v>
                </c:pt>
                <c:pt idx="201">
                  <c:v>5000000</c:v>
                </c:pt>
                <c:pt idx="202">
                  <c:v>20000000</c:v>
                </c:pt>
                <c:pt idx="203">
                  <c:v>20000000</c:v>
                </c:pt>
                <c:pt idx="204">
                  <c:v>40000000</c:v>
                </c:pt>
                <c:pt idx="205">
                  <c:v>5000000</c:v>
                </c:pt>
                <c:pt idx="206">
                  <c:v>20000000</c:v>
                </c:pt>
                <c:pt idx="207">
                  <c:v>40000000</c:v>
                </c:pt>
                <c:pt idx="208">
                  <c:v>20000000</c:v>
                </c:pt>
                <c:pt idx="209">
                  <c:v>20000000</c:v>
                </c:pt>
                <c:pt idx="210">
                  <c:v>40000000</c:v>
                </c:pt>
                <c:pt idx="211">
                  <c:v>20000000</c:v>
                </c:pt>
                <c:pt idx="212">
                  <c:v>20000000</c:v>
                </c:pt>
                <c:pt idx="213">
                  <c:v>5000000</c:v>
                </c:pt>
                <c:pt idx="214">
                  <c:v>5000000</c:v>
                </c:pt>
                <c:pt idx="215">
                  <c:v>20000000</c:v>
                </c:pt>
                <c:pt idx="216">
                  <c:v>20000000</c:v>
                </c:pt>
                <c:pt idx="217">
                  <c:v>40000000</c:v>
                </c:pt>
                <c:pt idx="218">
                  <c:v>20000000</c:v>
                </c:pt>
                <c:pt idx="219">
                  <c:v>40000000</c:v>
                </c:pt>
                <c:pt idx="220">
                  <c:v>5000000</c:v>
                </c:pt>
                <c:pt idx="221">
                  <c:v>20000000</c:v>
                </c:pt>
                <c:pt idx="222">
                  <c:v>5000000</c:v>
                </c:pt>
                <c:pt idx="223">
                  <c:v>20000000</c:v>
                </c:pt>
                <c:pt idx="224">
                  <c:v>5000000</c:v>
                </c:pt>
                <c:pt idx="225">
                  <c:v>5000000</c:v>
                </c:pt>
                <c:pt idx="226">
                  <c:v>40000000</c:v>
                </c:pt>
                <c:pt idx="227">
                  <c:v>40000000</c:v>
                </c:pt>
                <c:pt idx="228">
                  <c:v>5000000</c:v>
                </c:pt>
                <c:pt idx="229">
                  <c:v>20000000</c:v>
                </c:pt>
                <c:pt idx="230">
                  <c:v>5000000</c:v>
                </c:pt>
                <c:pt idx="231">
                  <c:v>40000000</c:v>
                </c:pt>
                <c:pt idx="232">
                  <c:v>5000000</c:v>
                </c:pt>
                <c:pt idx="233">
                  <c:v>40000000</c:v>
                </c:pt>
                <c:pt idx="234">
                  <c:v>20000000</c:v>
                </c:pt>
                <c:pt idx="235">
                  <c:v>5000000</c:v>
                </c:pt>
                <c:pt idx="236">
                  <c:v>40000000</c:v>
                </c:pt>
                <c:pt idx="237">
                  <c:v>20000000</c:v>
                </c:pt>
                <c:pt idx="238">
                  <c:v>40000000</c:v>
                </c:pt>
                <c:pt idx="239">
                  <c:v>40000000</c:v>
                </c:pt>
                <c:pt idx="240">
                  <c:v>20000000</c:v>
                </c:pt>
                <c:pt idx="241">
                  <c:v>5000000</c:v>
                </c:pt>
                <c:pt idx="242">
                  <c:v>5000000</c:v>
                </c:pt>
                <c:pt idx="243">
                  <c:v>20000000</c:v>
                </c:pt>
                <c:pt idx="244">
                  <c:v>40000000</c:v>
                </c:pt>
                <c:pt idx="245">
                  <c:v>5000000</c:v>
                </c:pt>
                <c:pt idx="246">
                  <c:v>5000000</c:v>
                </c:pt>
                <c:pt idx="247">
                  <c:v>20000000</c:v>
                </c:pt>
                <c:pt idx="248">
                  <c:v>20000000</c:v>
                </c:pt>
                <c:pt idx="249">
                  <c:v>20000000</c:v>
                </c:pt>
                <c:pt idx="250">
                  <c:v>20000000</c:v>
                </c:pt>
                <c:pt idx="251">
                  <c:v>20000000</c:v>
                </c:pt>
                <c:pt idx="252">
                  <c:v>40000000</c:v>
                </c:pt>
                <c:pt idx="253">
                  <c:v>20000000</c:v>
                </c:pt>
                <c:pt idx="254">
                  <c:v>40000000</c:v>
                </c:pt>
                <c:pt idx="255">
                  <c:v>20000000</c:v>
                </c:pt>
                <c:pt idx="256">
                  <c:v>20000000</c:v>
                </c:pt>
                <c:pt idx="257">
                  <c:v>5000000</c:v>
                </c:pt>
                <c:pt idx="258">
                  <c:v>5000000</c:v>
                </c:pt>
                <c:pt idx="259">
                  <c:v>40000000</c:v>
                </c:pt>
                <c:pt idx="260">
                  <c:v>5000000</c:v>
                </c:pt>
                <c:pt idx="261">
                  <c:v>40000000</c:v>
                </c:pt>
                <c:pt idx="262">
                  <c:v>20000000</c:v>
                </c:pt>
                <c:pt idx="263">
                  <c:v>40000000</c:v>
                </c:pt>
                <c:pt idx="264">
                  <c:v>5000000</c:v>
                </c:pt>
                <c:pt idx="265">
                  <c:v>40000000</c:v>
                </c:pt>
                <c:pt idx="266">
                  <c:v>5000000</c:v>
                </c:pt>
                <c:pt idx="267">
                  <c:v>40000000</c:v>
                </c:pt>
                <c:pt idx="268">
                  <c:v>40000000</c:v>
                </c:pt>
                <c:pt idx="269">
                  <c:v>5000000</c:v>
                </c:pt>
                <c:pt idx="270">
                  <c:v>5000000</c:v>
                </c:pt>
                <c:pt idx="271">
                  <c:v>20000000</c:v>
                </c:pt>
                <c:pt idx="272">
                  <c:v>40000000</c:v>
                </c:pt>
                <c:pt idx="273">
                  <c:v>20000000</c:v>
                </c:pt>
                <c:pt idx="274">
                  <c:v>5000000</c:v>
                </c:pt>
                <c:pt idx="275">
                  <c:v>5000000</c:v>
                </c:pt>
                <c:pt idx="276">
                  <c:v>40000000</c:v>
                </c:pt>
                <c:pt idx="277">
                  <c:v>5000000</c:v>
                </c:pt>
                <c:pt idx="278">
                  <c:v>5000000</c:v>
                </c:pt>
                <c:pt idx="279">
                  <c:v>20000000</c:v>
                </c:pt>
                <c:pt idx="280">
                  <c:v>5000000</c:v>
                </c:pt>
                <c:pt idx="281">
                  <c:v>5000000</c:v>
                </c:pt>
                <c:pt idx="282">
                  <c:v>20000000</c:v>
                </c:pt>
                <c:pt idx="283">
                  <c:v>40000000</c:v>
                </c:pt>
                <c:pt idx="284">
                  <c:v>5000000</c:v>
                </c:pt>
                <c:pt idx="285">
                  <c:v>40000000</c:v>
                </c:pt>
                <c:pt idx="286">
                  <c:v>20000000</c:v>
                </c:pt>
                <c:pt idx="287">
                  <c:v>40000000</c:v>
                </c:pt>
                <c:pt idx="288">
                  <c:v>40000000</c:v>
                </c:pt>
                <c:pt idx="289">
                  <c:v>20000000</c:v>
                </c:pt>
                <c:pt idx="290">
                  <c:v>5000000</c:v>
                </c:pt>
                <c:pt idx="291">
                  <c:v>20000000</c:v>
                </c:pt>
                <c:pt idx="292">
                  <c:v>5000000</c:v>
                </c:pt>
                <c:pt idx="293">
                  <c:v>40000000</c:v>
                </c:pt>
                <c:pt idx="294">
                  <c:v>40000000</c:v>
                </c:pt>
                <c:pt idx="295">
                  <c:v>20000000</c:v>
                </c:pt>
                <c:pt idx="296">
                  <c:v>40000000</c:v>
                </c:pt>
                <c:pt idx="297">
                  <c:v>40000000</c:v>
                </c:pt>
                <c:pt idx="298">
                  <c:v>20000000</c:v>
                </c:pt>
                <c:pt idx="299">
                  <c:v>5000000</c:v>
                </c:pt>
                <c:pt idx="300">
                  <c:v>5000000</c:v>
                </c:pt>
                <c:pt idx="301">
                  <c:v>5000000</c:v>
                </c:pt>
                <c:pt idx="302">
                  <c:v>20000000</c:v>
                </c:pt>
                <c:pt idx="303">
                  <c:v>5000000</c:v>
                </c:pt>
                <c:pt idx="304">
                  <c:v>40000000</c:v>
                </c:pt>
                <c:pt idx="305">
                  <c:v>5000000</c:v>
                </c:pt>
                <c:pt idx="306">
                  <c:v>5000000</c:v>
                </c:pt>
                <c:pt idx="307">
                  <c:v>20000000</c:v>
                </c:pt>
                <c:pt idx="308">
                  <c:v>40000000</c:v>
                </c:pt>
                <c:pt idx="309">
                  <c:v>40000000</c:v>
                </c:pt>
                <c:pt idx="310">
                  <c:v>5000000</c:v>
                </c:pt>
                <c:pt idx="311">
                  <c:v>40000000</c:v>
                </c:pt>
                <c:pt idx="312">
                  <c:v>40000000</c:v>
                </c:pt>
                <c:pt idx="313">
                  <c:v>40000000</c:v>
                </c:pt>
                <c:pt idx="314">
                  <c:v>20000000</c:v>
                </c:pt>
                <c:pt idx="315">
                  <c:v>40000000</c:v>
                </c:pt>
                <c:pt idx="316">
                  <c:v>5000000</c:v>
                </c:pt>
                <c:pt idx="317">
                  <c:v>20000000</c:v>
                </c:pt>
                <c:pt idx="318">
                  <c:v>40000000</c:v>
                </c:pt>
                <c:pt idx="319">
                  <c:v>20000000</c:v>
                </c:pt>
                <c:pt idx="320">
                  <c:v>40000000</c:v>
                </c:pt>
                <c:pt idx="321">
                  <c:v>20000000</c:v>
                </c:pt>
                <c:pt idx="322">
                  <c:v>5000000</c:v>
                </c:pt>
                <c:pt idx="323">
                  <c:v>5000000</c:v>
                </c:pt>
                <c:pt idx="324">
                  <c:v>5000000</c:v>
                </c:pt>
                <c:pt idx="325">
                  <c:v>40000000</c:v>
                </c:pt>
                <c:pt idx="326">
                  <c:v>5000000</c:v>
                </c:pt>
                <c:pt idx="327">
                  <c:v>20000000</c:v>
                </c:pt>
                <c:pt idx="328">
                  <c:v>40000000</c:v>
                </c:pt>
                <c:pt idx="329">
                  <c:v>40000000</c:v>
                </c:pt>
                <c:pt idx="330">
                  <c:v>5000000</c:v>
                </c:pt>
                <c:pt idx="331">
                  <c:v>20000000</c:v>
                </c:pt>
                <c:pt idx="332">
                  <c:v>20000000</c:v>
                </c:pt>
                <c:pt idx="333">
                  <c:v>20000000</c:v>
                </c:pt>
                <c:pt idx="334">
                  <c:v>40000000</c:v>
                </c:pt>
                <c:pt idx="335">
                  <c:v>40000000</c:v>
                </c:pt>
                <c:pt idx="336">
                  <c:v>5000000</c:v>
                </c:pt>
                <c:pt idx="337">
                  <c:v>5000000</c:v>
                </c:pt>
                <c:pt idx="338">
                  <c:v>20000000</c:v>
                </c:pt>
                <c:pt idx="339">
                  <c:v>5000000</c:v>
                </c:pt>
                <c:pt idx="340">
                  <c:v>40000000</c:v>
                </c:pt>
                <c:pt idx="341">
                  <c:v>40000000</c:v>
                </c:pt>
                <c:pt idx="342">
                  <c:v>20000000</c:v>
                </c:pt>
                <c:pt idx="343">
                  <c:v>5000000</c:v>
                </c:pt>
                <c:pt idx="344">
                  <c:v>5000000</c:v>
                </c:pt>
                <c:pt idx="345">
                  <c:v>40000000</c:v>
                </c:pt>
                <c:pt idx="346">
                  <c:v>5000000</c:v>
                </c:pt>
                <c:pt idx="347">
                  <c:v>40000000</c:v>
                </c:pt>
                <c:pt idx="348">
                  <c:v>5000000</c:v>
                </c:pt>
                <c:pt idx="349">
                  <c:v>20000000</c:v>
                </c:pt>
                <c:pt idx="350">
                  <c:v>20000000</c:v>
                </c:pt>
                <c:pt idx="351">
                  <c:v>20000000</c:v>
                </c:pt>
                <c:pt idx="352">
                  <c:v>5000000</c:v>
                </c:pt>
                <c:pt idx="353">
                  <c:v>5000000</c:v>
                </c:pt>
                <c:pt idx="354">
                  <c:v>20000000</c:v>
                </c:pt>
                <c:pt idx="355">
                  <c:v>40000000</c:v>
                </c:pt>
                <c:pt idx="356">
                  <c:v>40000000</c:v>
                </c:pt>
                <c:pt idx="357">
                  <c:v>40000000</c:v>
                </c:pt>
                <c:pt idx="358">
                  <c:v>40000000</c:v>
                </c:pt>
                <c:pt idx="359">
                  <c:v>20000000</c:v>
                </c:pt>
                <c:pt idx="360">
                  <c:v>20000000</c:v>
                </c:pt>
                <c:pt idx="361">
                  <c:v>40000000</c:v>
                </c:pt>
                <c:pt idx="362">
                  <c:v>40000000</c:v>
                </c:pt>
                <c:pt idx="363">
                  <c:v>5000000</c:v>
                </c:pt>
                <c:pt idx="364">
                  <c:v>20000000</c:v>
                </c:pt>
                <c:pt idx="365">
                  <c:v>5000000</c:v>
                </c:pt>
                <c:pt idx="366">
                  <c:v>40000000</c:v>
                </c:pt>
                <c:pt idx="367">
                  <c:v>5000000</c:v>
                </c:pt>
                <c:pt idx="368">
                  <c:v>20000000</c:v>
                </c:pt>
                <c:pt idx="369">
                  <c:v>40000000</c:v>
                </c:pt>
                <c:pt idx="370">
                  <c:v>5000000</c:v>
                </c:pt>
                <c:pt idx="371">
                  <c:v>20000000</c:v>
                </c:pt>
                <c:pt idx="372">
                  <c:v>20000000</c:v>
                </c:pt>
                <c:pt idx="373">
                  <c:v>40000000</c:v>
                </c:pt>
                <c:pt idx="374">
                  <c:v>5000000</c:v>
                </c:pt>
                <c:pt idx="375">
                  <c:v>40000000</c:v>
                </c:pt>
                <c:pt idx="376">
                  <c:v>40000000</c:v>
                </c:pt>
                <c:pt idx="377">
                  <c:v>5000000</c:v>
                </c:pt>
                <c:pt idx="378">
                  <c:v>5000000</c:v>
                </c:pt>
                <c:pt idx="379">
                  <c:v>5000000</c:v>
                </c:pt>
                <c:pt idx="380">
                  <c:v>20000000</c:v>
                </c:pt>
                <c:pt idx="381">
                  <c:v>40000000</c:v>
                </c:pt>
                <c:pt idx="382">
                  <c:v>5000000</c:v>
                </c:pt>
                <c:pt idx="383">
                  <c:v>5000000</c:v>
                </c:pt>
                <c:pt idx="384">
                  <c:v>5000000</c:v>
                </c:pt>
                <c:pt idx="385">
                  <c:v>20000000</c:v>
                </c:pt>
                <c:pt idx="386">
                  <c:v>20000000</c:v>
                </c:pt>
                <c:pt idx="387">
                  <c:v>5000000</c:v>
                </c:pt>
                <c:pt idx="388">
                  <c:v>20000000</c:v>
                </c:pt>
                <c:pt idx="389">
                  <c:v>40000000</c:v>
                </c:pt>
                <c:pt idx="390">
                  <c:v>40000000</c:v>
                </c:pt>
                <c:pt idx="391">
                  <c:v>20000000</c:v>
                </c:pt>
                <c:pt idx="392">
                  <c:v>5000000</c:v>
                </c:pt>
                <c:pt idx="393">
                  <c:v>5000000</c:v>
                </c:pt>
                <c:pt idx="394">
                  <c:v>40000000</c:v>
                </c:pt>
                <c:pt idx="395">
                  <c:v>20000000</c:v>
                </c:pt>
                <c:pt idx="396">
                  <c:v>20000000</c:v>
                </c:pt>
                <c:pt idx="397">
                  <c:v>40000000</c:v>
                </c:pt>
                <c:pt idx="398">
                  <c:v>5000000</c:v>
                </c:pt>
                <c:pt idx="399">
                  <c:v>20000000</c:v>
                </c:pt>
                <c:pt idx="400">
                  <c:v>40000000</c:v>
                </c:pt>
                <c:pt idx="401">
                  <c:v>20000000</c:v>
                </c:pt>
                <c:pt idx="402">
                  <c:v>5000000</c:v>
                </c:pt>
                <c:pt idx="403">
                  <c:v>20000000</c:v>
                </c:pt>
                <c:pt idx="404">
                  <c:v>40000000</c:v>
                </c:pt>
                <c:pt idx="405">
                  <c:v>20000000</c:v>
                </c:pt>
                <c:pt idx="406">
                  <c:v>5000000</c:v>
                </c:pt>
                <c:pt idx="407">
                  <c:v>5000000</c:v>
                </c:pt>
                <c:pt idx="408">
                  <c:v>20000000</c:v>
                </c:pt>
                <c:pt idx="409">
                  <c:v>20000000</c:v>
                </c:pt>
                <c:pt idx="410">
                  <c:v>5000000</c:v>
                </c:pt>
                <c:pt idx="411">
                  <c:v>40000000</c:v>
                </c:pt>
                <c:pt idx="412">
                  <c:v>20000000</c:v>
                </c:pt>
                <c:pt idx="413">
                  <c:v>40000000</c:v>
                </c:pt>
                <c:pt idx="414">
                  <c:v>40000000</c:v>
                </c:pt>
                <c:pt idx="415">
                  <c:v>5000000</c:v>
                </c:pt>
                <c:pt idx="416">
                  <c:v>40000000</c:v>
                </c:pt>
                <c:pt idx="417">
                  <c:v>20000000</c:v>
                </c:pt>
                <c:pt idx="418">
                  <c:v>40000000</c:v>
                </c:pt>
                <c:pt idx="419">
                  <c:v>20000000</c:v>
                </c:pt>
                <c:pt idx="420">
                  <c:v>40000000</c:v>
                </c:pt>
                <c:pt idx="421">
                  <c:v>40000000</c:v>
                </c:pt>
                <c:pt idx="422">
                  <c:v>20000000</c:v>
                </c:pt>
                <c:pt idx="423">
                  <c:v>20000000</c:v>
                </c:pt>
                <c:pt idx="424">
                  <c:v>5000000</c:v>
                </c:pt>
                <c:pt idx="425">
                  <c:v>5000000</c:v>
                </c:pt>
                <c:pt idx="426">
                  <c:v>40000000</c:v>
                </c:pt>
                <c:pt idx="427">
                  <c:v>40000000</c:v>
                </c:pt>
                <c:pt idx="428">
                  <c:v>20000000</c:v>
                </c:pt>
                <c:pt idx="429">
                  <c:v>40000000</c:v>
                </c:pt>
                <c:pt idx="430">
                  <c:v>20000000</c:v>
                </c:pt>
                <c:pt idx="431">
                  <c:v>5000000</c:v>
                </c:pt>
                <c:pt idx="432">
                  <c:v>40000000</c:v>
                </c:pt>
                <c:pt idx="433">
                  <c:v>20000000</c:v>
                </c:pt>
                <c:pt idx="434">
                  <c:v>40000000</c:v>
                </c:pt>
                <c:pt idx="435">
                  <c:v>5000000</c:v>
                </c:pt>
                <c:pt idx="436">
                  <c:v>20000000</c:v>
                </c:pt>
                <c:pt idx="437">
                  <c:v>20000000</c:v>
                </c:pt>
                <c:pt idx="438">
                  <c:v>20000000</c:v>
                </c:pt>
                <c:pt idx="439">
                  <c:v>20000000</c:v>
                </c:pt>
                <c:pt idx="440">
                  <c:v>40000000</c:v>
                </c:pt>
                <c:pt idx="441">
                  <c:v>40000000</c:v>
                </c:pt>
                <c:pt idx="442">
                  <c:v>20000000</c:v>
                </c:pt>
                <c:pt idx="443">
                  <c:v>40000000</c:v>
                </c:pt>
                <c:pt idx="444">
                  <c:v>5000000</c:v>
                </c:pt>
                <c:pt idx="445">
                  <c:v>20000000</c:v>
                </c:pt>
                <c:pt idx="446">
                  <c:v>20000000</c:v>
                </c:pt>
                <c:pt idx="447">
                  <c:v>5000000</c:v>
                </c:pt>
                <c:pt idx="448">
                  <c:v>5000000</c:v>
                </c:pt>
                <c:pt idx="449">
                  <c:v>5000000</c:v>
                </c:pt>
                <c:pt idx="450">
                  <c:v>5000000</c:v>
                </c:pt>
                <c:pt idx="451">
                  <c:v>20000000</c:v>
                </c:pt>
                <c:pt idx="452">
                  <c:v>40000000</c:v>
                </c:pt>
                <c:pt idx="453">
                  <c:v>40000000</c:v>
                </c:pt>
                <c:pt idx="454">
                  <c:v>20000000</c:v>
                </c:pt>
                <c:pt idx="455">
                  <c:v>40000000</c:v>
                </c:pt>
                <c:pt idx="456">
                  <c:v>20000000</c:v>
                </c:pt>
                <c:pt idx="457">
                  <c:v>20000000</c:v>
                </c:pt>
                <c:pt idx="458">
                  <c:v>40000000</c:v>
                </c:pt>
                <c:pt idx="459">
                  <c:v>5000000</c:v>
                </c:pt>
                <c:pt idx="460">
                  <c:v>40000000</c:v>
                </c:pt>
                <c:pt idx="461">
                  <c:v>40000000</c:v>
                </c:pt>
                <c:pt idx="462">
                  <c:v>5000000</c:v>
                </c:pt>
                <c:pt idx="463">
                  <c:v>5000000</c:v>
                </c:pt>
                <c:pt idx="464">
                  <c:v>5000000</c:v>
                </c:pt>
                <c:pt idx="465">
                  <c:v>20000000</c:v>
                </c:pt>
                <c:pt idx="466">
                  <c:v>40000000</c:v>
                </c:pt>
                <c:pt idx="467">
                  <c:v>40000000</c:v>
                </c:pt>
                <c:pt idx="468">
                  <c:v>5000000</c:v>
                </c:pt>
                <c:pt idx="469">
                  <c:v>5000000</c:v>
                </c:pt>
                <c:pt idx="470">
                  <c:v>5000000</c:v>
                </c:pt>
                <c:pt idx="471">
                  <c:v>20000000</c:v>
                </c:pt>
                <c:pt idx="472">
                  <c:v>5000000</c:v>
                </c:pt>
                <c:pt idx="473">
                  <c:v>5000000</c:v>
                </c:pt>
                <c:pt idx="474">
                  <c:v>5000000</c:v>
                </c:pt>
                <c:pt idx="475">
                  <c:v>20000000</c:v>
                </c:pt>
                <c:pt idx="476">
                  <c:v>5000000</c:v>
                </c:pt>
                <c:pt idx="477">
                  <c:v>5000000</c:v>
                </c:pt>
                <c:pt idx="478">
                  <c:v>5000000</c:v>
                </c:pt>
                <c:pt idx="479">
                  <c:v>40000000</c:v>
                </c:pt>
                <c:pt idx="480">
                  <c:v>5000000</c:v>
                </c:pt>
                <c:pt idx="481">
                  <c:v>40000000</c:v>
                </c:pt>
                <c:pt idx="482">
                  <c:v>5000000</c:v>
                </c:pt>
                <c:pt idx="483">
                  <c:v>20000000</c:v>
                </c:pt>
                <c:pt idx="484">
                  <c:v>20000000</c:v>
                </c:pt>
                <c:pt idx="485">
                  <c:v>5000000</c:v>
                </c:pt>
                <c:pt idx="486">
                  <c:v>20000000</c:v>
                </c:pt>
                <c:pt idx="487">
                  <c:v>5000000</c:v>
                </c:pt>
                <c:pt idx="488">
                  <c:v>40000000</c:v>
                </c:pt>
                <c:pt idx="489">
                  <c:v>5000000</c:v>
                </c:pt>
                <c:pt idx="490">
                  <c:v>40000000</c:v>
                </c:pt>
                <c:pt idx="491">
                  <c:v>5000000</c:v>
                </c:pt>
                <c:pt idx="492">
                  <c:v>5000000</c:v>
                </c:pt>
                <c:pt idx="493">
                  <c:v>20000000</c:v>
                </c:pt>
                <c:pt idx="494">
                  <c:v>40000000</c:v>
                </c:pt>
                <c:pt idx="495">
                  <c:v>20000000</c:v>
                </c:pt>
                <c:pt idx="496">
                  <c:v>5000000</c:v>
                </c:pt>
                <c:pt idx="497">
                  <c:v>20000000</c:v>
                </c:pt>
                <c:pt idx="498">
                  <c:v>20000000</c:v>
                </c:pt>
                <c:pt idx="499">
                  <c:v>5000000</c:v>
                </c:pt>
                <c:pt idx="500">
                  <c:v>20000000</c:v>
                </c:pt>
                <c:pt idx="501">
                  <c:v>40000000</c:v>
                </c:pt>
                <c:pt idx="502">
                  <c:v>40000000</c:v>
                </c:pt>
                <c:pt idx="503">
                  <c:v>5000000</c:v>
                </c:pt>
                <c:pt idx="504">
                  <c:v>5000000</c:v>
                </c:pt>
                <c:pt idx="505">
                  <c:v>40000000</c:v>
                </c:pt>
                <c:pt idx="506">
                  <c:v>5000000</c:v>
                </c:pt>
                <c:pt idx="507">
                  <c:v>20000000</c:v>
                </c:pt>
                <c:pt idx="508">
                  <c:v>40000000</c:v>
                </c:pt>
                <c:pt idx="509">
                  <c:v>5000000</c:v>
                </c:pt>
                <c:pt idx="510">
                  <c:v>40000000</c:v>
                </c:pt>
                <c:pt idx="511">
                  <c:v>20000000</c:v>
                </c:pt>
                <c:pt idx="512">
                  <c:v>40000000</c:v>
                </c:pt>
                <c:pt idx="513">
                  <c:v>20000000</c:v>
                </c:pt>
                <c:pt idx="514">
                  <c:v>5000000</c:v>
                </c:pt>
                <c:pt idx="515">
                  <c:v>20000000</c:v>
                </c:pt>
                <c:pt idx="516">
                  <c:v>5000000</c:v>
                </c:pt>
                <c:pt idx="517">
                  <c:v>40000000</c:v>
                </c:pt>
                <c:pt idx="518">
                  <c:v>20000000</c:v>
                </c:pt>
                <c:pt idx="519">
                  <c:v>5000000</c:v>
                </c:pt>
                <c:pt idx="520">
                  <c:v>40000000</c:v>
                </c:pt>
                <c:pt idx="521">
                  <c:v>5000000</c:v>
                </c:pt>
                <c:pt idx="522">
                  <c:v>20000000</c:v>
                </c:pt>
                <c:pt idx="523">
                  <c:v>5000000</c:v>
                </c:pt>
                <c:pt idx="524">
                  <c:v>20000000</c:v>
                </c:pt>
                <c:pt idx="525">
                  <c:v>40000000</c:v>
                </c:pt>
                <c:pt idx="526">
                  <c:v>20000000</c:v>
                </c:pt>
                <c:pt idx="527">
                  <c:v>5000000</c:v>
                </c:pt>
                <c:pt idx="528">
                  <c:v>5000000</c:v>
                </c:pt>
                <c:pt idx="529">
                  <c:v>40000000</c:v>
                </c:pt>
                <c:pt idx="530">
                  <c:v>5000000</c:v>
                </c:pt>
                <c:pt idx="531">
                  <c:v>5000000</c:v>
                </c:pt>
                <c:pt idx="532">
                  <c:v>40000000</c:v>
                </c:pt>
                <c:pt idx="533">
                  <c:v>5000000</c:v>
                </c:pt>
                <c:pt idx="534">
                  <c:v>40000000</c:v>
                </c:pt>
                <c:pt idx="535">
                  <c:v>40000000</c:v>
                </c:pt>
                <c:pt idx="536">
                  <c:v>5000000</c:v>
                </c:pt>
                <c:pt idx="537">
                  <c:v>5000000</c:v>
                </c:pt>
                <c:pt idx="538">
                  <c:v>5000000</c:v>
                </c:pt>
                <c:pt idx="539">
                  <c:v>40000000</c:v>
                </c:pt>
                <c:pt idx="540">
                  <c:v>20000000</c:v>
                </c:pt>
                <c:pt idx="541">
                  <c:v>5000000</c:v>
                </c:pt>
                <c:pt idx="542">
                  <c:v>5000000</c:v>
                </c:pt>
                <c:pt idx="543">
                  <c:v>20000000</c:v>
                </c:pt>
                <c:pt idx="544">
                  <c:v>40000000</c:v>
                </c:pt>
                <c:pt idx="545">
                  <c:v>5000000</c:v>
                </c:pt>
                <c:pt idx="546">
                  <c:v>5000000</c:v>
                </c:pt>
                <c:pt idx="547">
                  <c:v>20000000</c:v>
                </c:pt>
                <c:pt idx="548">
                  <c:v>5000000</c:v>
                </c:pt>
                <c:pt idx="549">
                  <c:v>20000000</c:v>
                </c:pt>
                <c:pt idx="550">
                  <c:v>20000000</c:v>
                </c:pt>
                <c:pt idx="551">
                  <c:v>40000000</c:v>
                </c:pt>
                <c:pt idx="552">
                  <c:v>40000000</c:v>
                </c:pt>
                <c:pt idx="553">
                  <c:v>20000000</c:v>
                </c:pt>
                <c:pt idx="554">
                  <c:v>5000000</c:v>
                </c:pt>
                <c:pt idx="555">
                  <c:v>5000000</c:v>
                </c:pt>
                <c:pt idx="556">
                  <c:v>40000000</c:v>
                </c:pt>
                <c:pt idx="557">
                  <c:v>20000000</c:v>
                </c:pt>
                <c:pt idx="558">
                  <c:v>40000000</c:v>
                </c:pt>
                <c:pt idx="559">
                  <c:v>20000000</c:v>
                </c:pt>
                <c:pt idx="560">
                  <c:v>40000000</c:v>
                </c:pt>
                <c:pt idx="561">
                  <c:v>5000000</c:v>
                </c:pt>
                <c:pt idx="562">
                  <c:v>40000000</c:v>
                </c:pt>
                <c:pt idx="563">
                  <c:v>5000000</c:v>
                </c:pt>
                <c:pt idx="564">
                  <c:v>20000000</c:v>
                </c:pt>
                <c:pt idx="565">
                  <c:v>40000000</c:v>
                </c:pt>
                <c:pt idx="566">
                  <c:v>20000000</c:v>
                </c:pt>
                <c:pt idx="567">
                  <c:v>5000000</c:v>
                </c:pt>
                <c:pt idx="568">
                  <c:v>40000000</c:v>
                </c:pt>
                <c:pt idx="569">
                  <c:v>20000000</c:v>
                </c:pt>
                <c:pt idx="570">
                  <c:v>20000000</c:v>
                </c:pt>
                <c:pt idx="571">
                  <c:v>5000000</c:v>
                </c:pt>
                <c:pt idx="572">
                  <c:v>20000000</c:v>
                </c:pt>
                <c:pt idx="573">
                  <c:v>40000000</c:v>
                </c:pt>
                <c:pt idx="574">
                  <c:v>20000000</c:v>
                </c:pt>
                <c:pt idx="575">
                  <c:v>20000000</c:v>
                </c:pt>
                <c:pt idx="576">
                  <c:v>40000000</c:v>
                </c:pt>
                <c:pt idx="577">
                  <c:v>20000000</c:v>
                </c:pt>
                <c:pt idx="578">
                  <c:v>5000000</c:v>
                </c:pt>
                <c:pt idx="579">
                  <c:v>5000000</c:v>
                </c:pt>
                <c:pt idx="580">
                  <c:v>5000000</c:v>
                </c:pt>
                <c:pt idx="581">
                  <c:v>40000000</c:v>
                </c:pt>
                <c:pt idx="582">
                  <c:v>20000000</c:v>
                </c:pt>
                <c:pt idx="583">
                  <c:v>5000000</c:v>
                </c:pt>
                <c:pt idx="584">
                  <c:v>40000000</c:v>
                </c:pt>
                <c:pt idx="585">
                  <c:v>5000000</c:v>
                </c:pt>
                <c:pt idx="586">
                  <c:v>5000000</c:v>
                </c:pt>
                <c:pt idx="587">
                  <c:v>5000000</c:v>
                </c:pt>
                <c:pt idx="588">
                  <c:v>40000000</c:v>
                </c:pt>
                <c:pt idx="589">
                  <c:v>40000000</c:v>
                </c:pt>
                <c:pt idx="590">
                  <c:v>20000000</c:v>
                </c:pt>
                <c:pt idx="591">
                  <c:v>20000000</c:v>
                </c:pt>
                <c:pt idx="592">
                  <c:v>5000000</c:v>
                </c:pt>
                <c:pt idx="593">
                  <c:v>5000000</c:v>
                </c:pt>
                <c:pt idx="594">
                  <c:v>20000000</c:v>
                </c:pt>
                <c:pt idx="595">
                  <c:v>5000000</c:v>
                </c:pt>
                <c:pt idx="596">
                  <c:v>20000000</c:v>
                </c:pt>
                <c:pt idx="597">
                  <c:v>5000000</c:v>
                </c:pt>
                <c:pt idx="598">
                  <c:v>20000000</c:v>
                </c:pt>
                <c:pt idx="599">
                  <c:v>20000000</c:v>
                </c:pt>
                <c:pt idx="600">
                  <c:v>20000000</c:v>
                </c:pt>
                <c:pt idx="601">
                  <c:v>5000000</c:v>
                </c:pt>
                <c:pt idx="602">
                  <c:v>40000000</c:v>
                </c:pt>
                <c:pt idx="603">
                  <c:v>40000000</c:v>
                </c:pt>
                <c:pt idx="604">
                  <c:v>5000000</c:v>
                </c:pt>
                <c:pt idx="605">
                  <c:v>5000000</c:v>
                </c:pt>
                <c:pt idx="606">
                  <c:v>20000000</c:v>
                </c:pt>
                <c:pt idx="607">
                  <c:v>5000000</c:v>
                </c:pt>
                <c:pt idx="608">
                  <c:v>20000000</c:v>
                </c:pt>
                <c:pt idx="609">
                  <c:v>40000000</c:v>
                </c:pt>
                <c:pt idx="610">
                  <c:v>5000000</c:v>
                </c:pt>
                <c:pt idx="611">
                  <c:v>20000000</c:v>
                </c:pt>
                <c:pt idx="612">
                  <c:v>5000000</c:v>
                </c:pt>
                <c:pt idx="613">
                  <c:v>5000000</c:v>
                </c:pt>
                <c:pt idx="614">
                  <c:v>20000000</c:v>
                </c:pt>
                <c:pt idx="615">
                  <c:v>20000000</c:v>
                </c:pt>
                <c:pt idx="616">
                  <c:v>5000000</c:v>
                </c:pt>
                <c:pt idx="617">
                  <c:v>5000000</c:v>
                </c:pt>
                <c:pt idx="618">
                  <c:v>5000000</c:v>
                </c:pt>
                <c:pt idx="619">
                  <c:v>5000000</c:v>
                </c:pt>
                <c:pt idx="620">
                  <c:v>40000000</c:v>
                </c:pt>
                <c:pt idx="621">
                  <c:v>20000000</c:v>
                </c:pt>
                <c:pt idx="622">
                  <c:v>20000000</c:v>
                </c:pt>
                <c:pt idx="623">
                  <c:v>40000000</c:v>
                </c:pt>
                <c:pt idx="624">
                  <c:v>20000000</c:v>
                </c:pt>
                <c:pt idx="625">
                  <c:v>5000000</c:v>
                </c:pt>
                <c:pt idx="626">
                  <c:v>5000000</c:v>
                </c:pt>
                <c:pt idx="627">
                  <c:v>5000000</c:v>
                </c:pt>
                <c:pt idx="628">
                  <c:v>40000000</c:v>
                </c:pt>
                <c:pt idx="629">
                  <c:v>20000000</c:v>
                </c:pt>
                <c:pt idx="630">
                  <c:v>5000000</c:v>
                </c:pt>
                <c:pt idx="631">
                  <c:v>100000</c:v>
                </c:pt>
                <c:pt idx="632">
                  <c:v>20000000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5000000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5000000</c:v>
                </c:pt>
                <c:pt idx="850">
                  <c:v>20000000</c:v>
                </c:pt>
                <c:pt idx="851">
                  <c:v>5000000</c:v>
                </c:pt>
                <c:pt idx="852">
                  <c:v>5000000</c:v>
                </c:pt>
                <c:pt idx="853">
                  <c:v>5000000</c:v>
                </c:pt>
                <c:pt idx="854">
                  <c:v>20000000</c:v>
                </c:pt>
                <c:pt idx="855">
                  <c:v>20000000</c:v>
                </c:pt>
                <c:pt idx="856">
                  <c:v>40000000</c:v>
                </c:pt>
                <c:pt idx="857">
                  <c:v>40000000</c:v>
                </c:pt>
                <c:pt idx="858">
                  <c:v>40000000</c:v>
                </c:pt>
                <c:pt idx="859">
                  <c:v>40000000</c:v>
                </c:pt>
                <c:pt idx="860">
                  <c:v>20000000</c:v>
                </c:pt>
                <c:pt idx="861">
                  <c:v>5000000</c:v>
                </c:pt>
                <c:pt idx="862">
                  <c:v>20000000</c:v>
                </c:pt>
                <c:pt idx="863">
                  <c:v>20000000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4-4CB8-B56D-EB579ED3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20480"/>
        <c:axId val="706819824"/>
      </c:scatterChart>
      <c:valAx>
        <c:axId val="7068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9824"/>
        <c:crosses val="autoZero"/>
        <c:crossBetween val="midCat"/>
      </c:valAx>
      <c:valAx>
        <c:axId val="70681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2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tsetlin_states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params_relevant!$D$2:$D$865</c:f>
              <c:numCache>
                <c:formatCode>General</c:formatCode>
                <c:ptCount val="864"/>
                <c:pt idx="0">
                  <c:v>25</c:v>
                </c:pt>
                <c:pt idx="1">
                  <c:v>25</c:v>
                </c:pt>
                <c:pt idx="2">
                  <c:v>8</c:v>
                </c:pt>
                <c:pt idx="3">
                  <c:v>8</c:v>
                </c:pt>
                <c:pt idx="4">
                  <c:v>100</c:v>
                </c:pt>
                <c:pt idx="5">
                  <c:v>4</c:v>
                </c:pt>
                <c:pt idx="6">
                  <c:v>100</c:v>
                </c:pt>
                <c:pt idx="7">
                  <c:v>100</c:v>
                </c:pt>
                <c:pt idx="8">
                  <c:v>8</c:v>
                </c:pt>
                <c:pt idx="9">
                  <c:v>25</c:v>
                </c:pt>
                <c:pt idx="10">
                  <c:v>100</c:v>
                </c:pt>
                <c:pt idx="11">
                  <c:v>4</c:v>
                </c:pt>
                <c:pt idx="12">
                  <c:v>4</c:v>
                </c:pt>
                <c:pt idx="13">
                  <c:v>100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25</c:v>
                </c:pt>
                <c:pt idx="18">
                  <c:v>25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25</c:v>
                </c:pt>
                <c:pt idx="23">
                  <c:v>8</c:v>
                </c:pt>
                <c:pt idx="24">
                  <c:v>8</c:v>
                </c:pt>
                <c:pt idx="25">
                  <c:v>100</c:v>
                </c:pt>
                <c:pt idx="26">
                  <c:v>100</c:v>
                </c:pt>
                <c:pt idx="27">
                  <c:v>25</c:v>
                </c:pt>
                <c:pt idx="28">
                  <c:v>4</c:v>
                </c:pt>
                <c:pt idx="29">
                  <c:v>100</c:v>
                </c:pt>
                <c:pt idx="30">
                  <c:v>8</c:v>
                </c:pt>
                <c:pt idx="31">
                  <c:v>100</c:v>
                </c:pt>
                <c:pt idx="32">
                  <c:v>4</c:v>
                </c:pt>
                <c:pt idx="33">
                  <c:v>100</c:v>
                </c:pt>
                <c:pt idx="34">
                  <c:v>100</c:v>
                </c:pt>
                <c:pt idx="35">
                  <c:v>8</c:v>
                </c:pt>
                <c:pt idx="36">
                  <c:v>25</c:v>
                </c:pt>
                <c:pt idx="37">
                  <c:v>25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25</c:v>
                </c:pt>
                <c:pt idx="42">
                  <c:v>100</c:v>
                </c:pt>
                <c:pt idx="43">
                  <c:v>25</c:v>
                </c:pt>
                <c:pt idx="44">
                  <c:v>100</c:v>
                </c:pt>
                <c:pt idx="45">
                  <c:v>25</c:v>
                </c:pt>
                <c:pt idx="46">
                  <c:v>25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4</c:v>
                </c:pt>
                <c:pt idx="52">
                  <c:v>100</c:v>
                </c:pt>
                <c:pt idx="53">
                  <c:v>8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4</c:v>
                </c:pt>
                <c:pt idx="58">
                  <c:v>25</c:v>
                </c:pt>
                <c:pt idx="59">
                  <c:v>8</c:v>
                </c:pt>
                <c:pt idx="60">
                  <c:v>100</c:v>
                </c:pt>
                <c:pt idx="61">
                  <c:v>100</c:v>
                </c:pt>
                <c:pt idx="62">
                  <c:v>25</c:v>
                </c:pt>
                <c:pt idx="63">
                  <c:v>4</c:v>
                </c:pt>
                <c:pt idx="64">
                  <c:v>4</c:v>
                </c:pt>
                <c:pt idx="65">
                  <c:v>8</c:v>
                </c:pt>
                <c:pt idx="66">
                  <c:v>4</c:v>
                </c:pt>
                <c:pt idx="67">
                  <c:v>8</c:v>
                </c:pt>
                <c:pt idx="68">
                  <c:v>25</c:v>
                </c:pt>
                <c:pt idx="69">
                  <c:v>4</c:v>
                </c:pt>
                <c:pt idx="70">
                  <c:v>100</c:v>
                </c:pt>
                <c:pt idx="71">
                  <c:v>8</c:v>
                </c:pt>
                <c:pt idx="72">
                  <c:v>8</c:v>
                </c:pt>
                <c:pt idx="73">
                  <c:v>25</c:v>
                </c:pt>
                <c:pt idx="74">
                  <c:v>4</c:v>
                </c:pt>
                <c:pt idx="75">
                  <c:v>8</c:v>
                </c:pt>
                <c:pt idx="76">
                  <c:v>25</c:v>
                </c:pt>
                <c:pt idx="77">
                  <c:v>25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4</c:v>
                </c:pt>
                <c:pt idx="83">
                  <c:v>100</c:v>
                </c:pt>
                <c:pt idx="84">
                  <c:v>4</c:v>
                </c:pt>
                <c:pt idx="85">
                  <c:v>8</c:v>
                </c:pt>
                <c:pt idx="86">
                  <c:v>25</c:v>
                </c:pt>
                <c:pt idx="87">
                  <c:v>8</c:v>
                </c:pt>
                <c:pt idx="88">
                  <c:v>25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4</c:v>
                </c:pt>
                <c:pt idx="93">
                  <c:v>100</c:v>
                </c:pt>
                <c:pt idx="94">
                  <c:v>4</c:v>
                </c:pt>
                <c:pt idx="95">
                  <c:v>100</c:v>
                </c:pt>
                <c:pt idx="96">
                  <c:v>25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100</c:v>
                </c:pt>
                <c:pt idx="101">
                  <c:v>100</c:v>
                </c:pt>
                <c:pt idx="102">
                  <c:v>25</c:v>
                </c:pt>
                <c:pt idx="103">
                  <c:v>8</c:v>
                </c:pt>
                <c:pt idx="104">
                  <c:v>25</c:v>
                </c:pt>
                <c:pt idx="105">
                  <c:v>4</c:v>
                </c:pt>
                <c:pt idx="106">
                  <c:v>25</c:v>
                </c:pt>
                <c:pt idx="107">
                  <c:v>8</c:v>
                </c:pt>
                <c:pt idx="108">
                  <c:v>100</c:v>
                </c:pt>
                <c:pt idx="109">
                  <c:v>4</c:v>
                </c:pt>
                <c:pt idx="110">
                  <c:v>25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100</c:v>
                </c:pt>
                <c:pt idx="117">
                  <c:v>25</c:v>
                </c:pt>
                <c:pt idx="118">
                  <c:v>4</c:v>
                </c:pt>
                <c:pt idx="119">
                  <c:v>100</c:v>
                </c:pt>
                <c:pt idx="120">
                  <c:v>100</c:v>
                </c:pt>
                <c:pt idx="121">
                  <c:v>25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4</c:v>
                </c:pt>
                <c:pt idx="126">
                  <c:v>100</c:v>
                </c:pt>
                <c:pt idx="127">
                  <c:v>100</c:v>
                </c:pt>
                <c:pt idx="128">
                  <c:v>8</c:v>
                </c:pt>
                <c:pt idx="129">
                  <c:v>100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100</c:v>
                </c:pt>
                <c:pt idx="134">
                  <c:v>25</c:v>
                </c:pt>
                <c:pt idx="135">
                  <c:v>8</c:v>
                </c:pt>
                <c:pt idx="136">
                  <c:v>100</c:v>
                </c:pt>
                <c:pt idx="137">
                  <c:v>8</c:v>
                </c:pt>
                <c:pt idx="138">
                  <c:v>8</c:v>
                </c:pt>
                <c:pt idx="139">
                  <c:v>100</c:v>
                </c:pt>
                <c:pt idx="140">
                  <c:v>4</c:v>
                </c:pt>
                <c:pt idx="141">
                  <c:v>25</c:v>
                </c:pt>
                <c:pt idx="142">
                  <c:v>4</c:v>
                </c:pt>
                <c:pt idx="143">
                  <c:v>4</c:v>
                </c:pt>
                <c:pt idx="144">
                  <c:v>8</c:v>
                </c:pt>
                <c:pt idx="145">
                  <c:v>25</c:v>
                </c:pt>
                <c:pt idx="146">
                  <c:v>25</c:v>
                </c:pt>
                <c:pt idx="147">
                  <c:v>4</c:v>
                </c:pt>
                <c:pt idx="148">
                  <c:v>100</c:v>
                </c:pt>
                <c:pt idx="149">
                  <c:v>8</c:v>
                </c:pt>
                <c:pt idx="150">
                  <c:v>25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100</c:v>
                </c:pt>
                <c:pt idx="155">
                  <c:v>4</c:v>
                </c:pt>
                <c:pt idx="156">
                  <c:v>8</c:v>
                </c:pt>
                <c:pt idx="157">
                  <c:v>100</c:v>
                </c:pt>
                <c:pt idx="158">
                  <c:v>25</c:v>
                </c:pt>
                <c:pt idx="159">
                  <c:v>4</c:v>
                </c:pt>
                <c:pt idx="160">
                  <c:v>25</c:v>
                </c:pt>
                <c:pt idx="161">
                  <c:v>100</c:v>
                </c:pt>
                <c:pt idx="162">
                  <c:v>100</c:v>
                </c:pt>
                <c:pt idx="163">
                  <c:v>4</c:v>
                </c:pt>
                <c:pt idx="164">
                  <c:v>25</c:v>
                </c:pt>
                <c:pt idx="165">
                  <c:v>4</c:v>
                </c:pt>
                <c:pt idx="166">
                  <c:v>25</c:v>
                </c:pt>
                <c:pt idx="167">
                  <c:v>4</c:v>
                </c:pt>
                <c:pt idx="168">
                  <c:v>100</c:v>
                </c:pt>
                <c:pt idx="169">
                  <c:v>4</c:v>
                </c:pt>
                <c:pt idx="170">
                  <c:v>8</c:v>
                </c:pt>
                <c:pt idx="171">
                  <c:v>100</c:v>
                </c:pt>
                <c:pt idx="172">
                  <c:v>100</c:v>
                </c:pt>
                <c:pt idx="173">
                  <c:v>8</c:v>
                </c:pt>
                <c:pt idx="174">
                  <c:v>4</c:v>
                </c:pt>
                <c:pt idx="175">
                  <c:v>8</c:v>
                </c:pt>
                <c:pt idx="176">
                  <c:v>4</c:v>
                </c:pt>
                <c:pt idx="177">
                  <c:v>25</c:v>
                </c:pt>
                <c:pt idx="178">
                  <c:v>4</c:v>
                </c:pt>
                <c:pt idx="179">
                  <c:v>25</c:v>
                </c:pt>
                <c:pt idx="180">
                  <c:v>8</c:v>
                </c:pt>
                <c:pt idx="181">
                  <c:v>8</c:v>
                </c:pt>
                <c:pt idx="182">
                  <c:v>100</c:v>
                </c:pt>
                <c:pt idx="183">
                  <c:v>4</c:v>
                </c:pt>
                <c:pt idx="184">
                  <c:v>4</c:v>
                </c:pt>
                <c:pt idx="185">
                  <c:v>25</c:v>
                </c:pt>
                <c:pt idx="186">
                  <c:v>25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100</c:v>
                </c:pt>
                <c:pt idx="191">
                  <c:v>4</c:v>
                </c:pt>
                <c:pt idx="192">
                  <c:v>100</c:v>
                </c:pt>
                <c:pt idx="193">
                  <c:v>25</c:v>
                </c:pt>
                <c:pt idx="194">
                  <c:v>100</c:v>
                </c:pt>
                <c:pt idx="195">
                  <c:v>25</c:v>
                </c:pt>
                <c:pt idx="196">
                  <c:v>100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100</c:v>
                </c:pt>
                <c:pt idx="201">
                  <c:v>8</c:v>
                </c:pt>
                <c:pt idx="202">
                  <c:v>8</c:v>
                </c:pt>
                <c:pt idx="203">
                  <c:v>100</c:v>
                </c:pt>
                <c:pt idx="204">
                  <c:v>25</c:v>
                </c:pt>
                <c:pt idx="205">
                  <c:v>100</c:v>
                </c:pt>
                <c:pt idx="206">
                  <c:v>4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4</c:v>
                </c:pt>
                <c:pt idx="212">
                  <c:v>25</c:v>
                </c:pt>
                <c:pt idx="213">
                  <c:v>25</c:v>
                </c:pt>
                <c:pt idx="214">
                  <c:v>8</c:v>
                </c:pt>
                <c:pt idx="215">
                  <c:v>100</c:v>
                </c:pt>
                <c:pt idx="216">
                  <c:v>4</c:v>
                </c:pt>
                <c:pt idx="217">
                  <c:v>25</c:v>
                </c:pt>
                <c:pt idx="218">
                  <c:v>100</c:v>
                </c:pt>
                <c:pt idx="219">
                  <c:v>4</c:v>
                </c:pt>
                <c:pt idx="220">
                  <c:v>100</c:v>
                </c:pt>
                <c:pt idx="221">
                  <c:v>4</c:v>
                </c:pt>
                <c:pt idx="222">
                  <c:v>8</c:v>
                </c:pt>
                <c:pt idx="223">
                  <c:v>100</c:v>
                </c:pt>
                <c:pt idx="224">
                  <c:v>4</c:v>
                </c:pt>
                <c:pt idx="225">
                  <c:v>25</c:v>
                </c:pt>
                <c:pt idx="226">
                  <c:v>8</c:v>
                </c:pt>
                <c:pt idx="227">
                  <c:v>4</c:v>
                </c:pt>
                <c:pt idx="228">
                  <c:v>8</c:v>
                </c:pt>
                <c:pt idx="229">
                  <c:v>8</c:v>
                </c:pt>
                <c:pt idx="230">
                  <c:v>25</c:v>
                </c:pt>
                <c:pt idx="231">
                  <c:v>25</c:v>
                </c:pt>
                <c:pt idx="232">
                  <c:v>4</c:v>
                </c:pt>
                <c:pt idx="233">
                  <c:v>100</c:v>
                </c:pt>
                <c:pt idx="234">
                  <c:v>4</c:v>
                </c:pt>
                <c:pt idx="235">
                  <c:v>100</c:v>
                </c:pt>
                <c:pt idx="236">
                  <c:v>100</c:v>
                </c:pt>
                <c:pt idx="237">
                  <c:v>4</c:v>
                </c:pt>
                <c:pt idx="238">
                  <c:v>8</c:v>
                </c:pt>
                <c:pt idx="239">
                  <c:v>4</c:v>
                </c:pt>
                <c:pt idx="240">
                  <c:v>8</c:v>
                </c:pt>
                <c:pt idx="241">
                  <c:v>8</c:v>
                </c:pt>
                <c:pt idx="242">
                  <c:v>25</c:v>
                </c:pt>
                <c:pt idx="243">
                  <c:v>8</c:v>
                </c:pt>
                <c:pt idx="244">
                  <c:v>8</c:v>
                </c:pt>
                <c:pt idx="245">
                  <c:v>100</c:v>
                </c:pt>
                <c:pt idx="246">
                  <c:v>25</c:v>
                </c:pt>
                <c:pt idx="247">
                  <c:v>8</c:v>
                </c:pt>
                <c:pt idx="248">
                  <c:v>4</c:v>
                </c:pt>
                <c:pt idx="249">
                  <c:v>8</c:v>
                </c:pt>
                <c:pt idx="250">
                  <c:v>4</c:v>
                </c:pt>
                <c:pt idx="251">
                  <c:v>4</c:v>
                </c:pt>
                <c:pt idx="252">
                  <c:v>100</c:v>
                </c:pt>
                <c:pt idx="253">
                  <c:v>100</c:v>
                </c:pt>
                <c:pt idx="254">
                  <c:v>8</c:v>
                </c:pt>
                <c:pt idx="255">
                  <c:v>4</c:v>
                </c:pt>
                <c:pt idx="256">
                  <c:v>25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100</c:v>
                </c:pt>
                <c:pt idx="261">
                  <c:v>4</c:v>
                </c:pt>
                <c:pt idx="262">
                  <c:v>8</c:v>
                </c:pt>
                <c:pt idx="263">
                  <c:v>8</c:v>
                </c:pt>
                <c:pt idx="264">
                  <c:v>4</c:v>
                </c:pt>
                <c:pt idx="265">
                  <c:v>4</c:v>
                </c:pt>
                <c:pt idx="266">
                  <c:v>8</c:v>
                </c:pt>
                <c:pt idx="267">
                  <c:v>25</c:v>
                </c:pt>
                <c:pt idx="268">
                  <c:v>4</c:v>
                </c:pt>
                <c:pt idx="269">
                  <c:v>4</c:v>
                </c:pt>
                <c:pt idx="270">
                  <c:v>25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4</c:v>
                </c:pt>
                <c:pt idx="275">
                  <c:v>25</c:v>
                </c:pt>
                <c:pt idx="276">
                  <c:v>4</c:v>
                </c:pt>
                <c:pt idx="277">
                  <c:v>8</c:v>
                </c:pt>
                <c:pt idx="278">
                  <c:v>4</c:v>
                </c:pt>
                <c:pt idx="279">
                  <c:v>8</c:v>
                </c:pt>
                <c:pt idx="280">
                  <c:v>25</c:v>
                </c:pt>
                <c:pt idx="281">
                  <c:v>100</c:v>
                </c:pt>
                <c:pt idx="282">
                  <c:v>4</c:v>
                </c:pt>
                <c:pt idx="283">
                  <c:v>4</c:v>
                </c:pt>
                <c:pt idx="284">
                  <c:v>100</c:v>
                </c:pt>
                <c:pt idx="285">
                  <c:v>100</c:v>
                </c:pt>
                <c:pt idx="286">
                  <c:v>8</c:v>
                </c:pt>
                <c:pt idx="287">
                  <c:v>25</c:v>
                </c:pt>
                <c:pt idx="288">
                  <c:v>8</c:v>
                </c:pt>
                <c:pt idx="289">
                  <c:v>4</c:v>
                </c:pt>
                <c:pt idx="290">
                  <c:v>8</c:v>
                </c:pt>
                <c:pt idx="291">
                  <c:v>4</c:v>
                </c:pt>
                <c:pt idx="292">
                  <c:v>4</c:v>
                </c:pt>
                <c:pt idx="293">
                  <c:v>8</c:v>
                </c:pt>
                <c:pt idx="294">
                  <c:v>25</c:v>
                </c:pt>
                <c:pt idx="295">
                  <c:v>100</c:v>
                </c:pt>
                <c:pt idx="296">
                  <c:v>4</c:v>
                </c:pt>
                <c:pt idx="297">
                  <c:v>25</c:v>
                </c:pt>
                <c:pt idx="298">
                  <c:v>100</c:v>
                </c:pt>
                <c:pt idx="299">
                  <c:v>8</c:v>
                </c:pt>
                <c:pt idx="300">
                  <c:v>100</c:v>
                </c:pt>
                <c:pt idx="301">
                  <c:v>25</c:v>
                </c:pt>
                <c:pt idx="302">
                  <c:v>100</c:v>
                </c:pt>
                <c:pt idx="303">
                  <c:v>100</c:v>
                </c:pt>
                <c:pt idx="304">
                  <c:v>4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8</c:v>
                </c:pt>
                <c:pt idx="315">
                  <c:v>25</c:v>
                </c:pt>
                <c:pt idx="316">
                  <c:v>100</c:v>
                </c:pt>
                <c:pt idx="317">
                  <c:v>25</c:v>
                </c:pt>
                <c:pt idx="318">
                  <c:v>8</c:v>
                </c:pt>
                <c:pt idx="319">
                  <c:v>25</c:v>
                </c:pt>
                <c:pt idx="320">
                  <c:v>4</c:v>
                </c:pt>
                <c:pt idx="321">
                  <c:v>8</c:v>
                </c:pt>
                <c:pt idx="322">
                  <c:v>100</c:v>
                </c:pt>
                <c:pt idx="323">
                  <c:v>25</c:v>
                </c:pt>
                <c:pt idx="324">
                  <c:v>25</c:v>
                </c:pt>
                <c:pt idx="325">
                  <c:v>100</c:v>
                </c:pt>
                <c:pt idx="326">
                  <c:v>4</c:v>
                </c:pt>
                <c:pt idx="327">
                  <c:v>100</c:v>
                </c:pt>
                <c:pt idx="328">
                  <c:v>100</c:v>
                </c:pt>
                <c:pt idx="329">
                  <c:v>4</c:v>
                </c:pt>
                <c:pt idx="330">
                  <c:v>8</c:v>
                </c:pt>
                <c:pt idx="331">
                  <c:v>25</c:v>
                </c:pt>
                <c:pt idx="332">
                  <c:v>100</c:v>
                </c:pt>
                <c:pt idx="333">
                  <c:v>8</c:v>
                </c:pt>
                <c:pt idx="334">
                  <c:v>8</c:v>
                </c:pt>
                <c:pt idx="335">
                  <c:v>25</c:v>
                </c:pt>
                <c:pt idx="336">
                  <c:v>25</c:v>
                </c:pt>
                <c:pt idx="337">
                  <c:v>8</c:v>
                </c:pt>
                <c:pt idx="338">
                  <c:v>25</c:v>
                </c:pt>
                <c:pt idx="339">
                  <c:v>100</c:v>
                </c:pt>
                <c:pt idx="340">
                  <c:v>4</c:v>
                </c:pt>
                <c:pt idx="341">
                  <c:v>8</c:v>
                </c:pt>
                <c:pt idx="342">
                  <c:v>4</c:v>
                </c:pt>
                <c:pt idx="343">
                  <c:v>25</c:v>
                </c:pt>
                <c:pt idx="344">
                  <c:v>100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100</c:v>
                </c:pt>
                <c:pt idx="349">
                  <c:v>4</c:v>
                </c:pt>
                <c:pt idx="350">
                  <c:v>25</c:v>
                </c:pt>
                <c:pt idx="351">
                  <c:v>8</c:v>
                </c:pt>
                <c:pt idx="352">
                  <c:v>100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8</c:v>
                </c:pt>
                <c:pt idx="357">
                  <c:v>100</c:v>
                </c:pt>
                <c:pt idx="358">
                  <c:v>100</c:v>
                </c:pt>
                <c:pt idx="359">
                  <c:v>4</c:v>
                </c:pt>
                <c:pt idx="360">
                  <c:v>25</c:v>
                </c:pt>
                <c:pt idx="361">
                  <c:v>25</c:v>
                </c:pt>
                <c:pt idx="362">
                  <c:v>4</c:v>
                </c:pt>
                <c:pt idx="363">
                  <c:v>100</c:v>
                </c:pt>
                <c:pt idx="364">
                  <c:v>4</c:v>
                </c:pt>
                <c:pt idx="365">
                  <c:v>25</c:v>
                </c:pt>
                <c:pt idx="366">
                  <c:v>100</c:v>
                </c:pt>
                <c:pt idx="367">
                  <c:v>8</c:v>
                </c:pt>
                <c:pt idx="368">
                  <c:v>25</c:v>
                </c:pt>
                <c:pt idx="369">
                  <c:v>25</c:v>
                </c:pt>
                <c:pt idx="370">
                  <c:v>8</c:v>
                </c:pt>
                <c:pt idx="371">
                  <c:v>100</c:v>
                </c:pt>
                <c:pt idx="372">
                  <c:v>4</c:v>
                </c:pt>
                <c:pt idx="373">
                  <c:v>4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100</c:v>
                </c:pt>
                <c:pt idx="378">
                  <c:v>4</c:v>
                </c:pt>
                <c:pt idx="379">
                  <c:v>8</c:v>
                </c:pt>
                <c:pt idx="380">
                  <c:v>100</c:v>
                </c:pt>
                <c:pt idx="381">
                  <c:v>4</c:v>
                </c:pt>
                <c:pt idx="382">
                  <c:v>4</c:v>
                </c:pt>
                <c:pt idx="383">
                  <c:v>8</c:v>
                </c:pt>
                <c:pt idx="384">
                  <c:v>4</c:v>
                </c:pt>
                <c:pt idx="385">
                  <c:v>4</c:v>
                </c:pt>
                <c:pt idx="386">
                  <c:v>8</c:v>
                </c:pt>
                <c:pt idx="387">
                  <c:v>100</c:v>
                </c:pt>
                <c:pt idx="388">
                  <c:v>25</c:v>
                </c:pt>
                <c:pt idx="389">
                  <c:v>25</c:v>
                </c:pt>
                <c:pt idx="390">
                  <c:v>8</c:v>
                </c:pt>
                <c:pt idx="391">
                  <c:v>8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100</c:v>
                </c:pt>
                <c:pt idx="396">
                  <c:v>8</c:v>
                </c:pt>
                <c:pt idx="397">
                  <c:v>4</c:v>
                </c:pt>
                <c:pt idx="398">
                  <c:v>4</c:v>
                </c:pt>
                <c:pt idx="399">
                  <c:v>100</c:v>
                </c:pt>
                <c:pt idx="400">
                  <c:v>4</c:v>
                </c:pt>
                <c:pt idx="401">
                  <c:v>4</c:v>
                </c:pt>
                <c:pt idx="402">
                  <c:v>25</c:v>
                </c:pt>
                <c:pt idx="403">
                  <c:v>100</c:v>
                </c:pt>
                <c:pt idx="404">
                  <c:v>4</c:v>
                </c:pt>
                <c:pt idx="405">
                  <c:v>25</c:v>
                </c:pt>
                <c:pt idx="406">
                  <c:v>4</c:v>
                </c:pt>
                <c:pt idx="407">
                  <c:v>100</c:v>
                </c:pt>
                <c:pt idx="408">
                  <c:v>8</c:v>
                </c:pt>
                <c:pt idx="409">
                  <c:v>4</c:v>
                </c:pt>
                <c:pt idx="410">
                  <c:v>4</c:v>
                </c:pt>
                <c:pt idx="411">
                  <c:v>8</c:v>
                </c:pt>
                <c:pt idx="412">
                  <c:v>100</c:v>
                </c:pt>
                <c:pt idx="413">
                  <c:v>8</c:v>
                </c:pt>
                <c:pt idx="414">
                  <c:v>4</c:v>
                </c:pt>
                <c:pt idx="415">
                  <c:v>100</c:v>
                </c:pt>
                <c:pt idx="416">
                  <c:v>25</c:v>
                </c:pt>
                <c:pt idx="417">
                  <c:v>8</c:v>
                </c:pt>
                <c:pt idx="418">
                  <c:v>8</c:v>
                </c:pt>
                <c:pt idx="419">
                  <c:v>4</c:v>
                </c:pt>
                <c:pt idx="420">
                  <c:v>25</c:v>
                </c:pt>
                <c:pt idx="421">
                  <c:v>4</c:v>
                </c:pt>
                <c:pt idx="422">
                  <c:v>100</c:v>
                </c:pt>
                <c:pt idx="423">
                  <c:v>25</c:v>
                </c:pt>
                <c:pt idx="424">
                  <c:v>4</c:v>
                </c:pt>
                <c:pt idx="425">
                  <c:v>25</c:v>
                </c:pt>
                <c:pt idx="426">
                  <c:v>8</c:v>
                </c:pt>
                <c:pt idx="427">
                  <c:v>8</c:v>
                </c:pt>
                <c:pt idx="428">
                  <c:v>25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25</c:v>
                </c:pt>
                <c:pt idx="433">
                  <c:v>8</c:v>
                </c:pt>
                <c:pt idx="434">
                  <c:v>8</c:v>
                </c:pt>
                <c:pt idx="435">
                  <c:v>100</c:v>
                </c:pt>
                <c:pt idx="436">
                  <c:v>25</c:v>
                </c:pt>
                <c:pt idx="437">
                  <c:v>25</c:v>
                </c:pt>
                <c:pt idx="438">
                  <c:v>8</c:v>
                </c:pt>
                <c:pt idx="439">
                  <c:v>100</c:v>
                </c:pt>
                <c:pt idx="440">
                  <c:v>25</c:v>
                </c:pt>
                <c:pt idx="441">
                  <c:v>100</c:v>
                </c:pt>
                <c:pt idx="442">
                  <c:v>8</c:v>
                </c:pt>
                <c:pt idx="443">
                  <c:v>4</c:v>
                </c:pt>
                <c:pt idx="444">
                  <c:v>100</c:v>
                </c:pt>
                <c:pt idx="445">
                  <c:v>4</c:v>
                </c:pt>
                <c:pt idx="446">
                  <c:v>8</c:v>
                </c:pt>
                <c:pt idx="447">
                  <c:v>100</c:v>
                </c:pt>
                <c:pt idx="448">
                  <c:v>4</c:v>
                </c:pt>
                <c:pt idx="449">
                  <c:v>25</c:v>
                </c:pt>
                <c:pt idx="450">
                  <c:v>8</c:v>
                </c:pt>
                <c:pt idx="451">
                  <c:v>8</c:v>
                </c:pt>
                <c:pt idx="452">
                  <c:v>25</c:v>
                </c:pt>
                <c:pt idx="453">
                  <c:v>8</c:v>
                </c:pt>
                <c:pt idx="454">
                  <c:v>8</c:v>
                </c:pt>
                <c:pt idx="455">
                  <c:v>25</c:v>
                </c:pt>
                <c:pt idx="456">
                  <c:v>100</c:v>
                </c:pt>
                <c:pt idx="457">
                  <c:v>4</c:v>
                </c:pt>
                <c:pt idx="458">
                  <c:v>8</c:v>
                </c:pt>
                <c:pt idx="459">
                  <c:v>25</c:v>
                </c:pt>
                <c:pt idx="460">
                  <c:v>25</c:v>
                </c:pt>
                <c:pt idx="461">
                  <c:v>4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25</c:v>
                </c:pt>
                <c:pt idx="466">
                  <c:v>8</c:v>
                </c:pt>
                <c:pt idx="467">
                  <c:v>4</c:v>
                </c:pt>
                <c:pt idx="468">
                  <c:v>25</c:v>
                </c:pt>
                <c:pt idx="469">
                  <c:v>4</c:v>
                </c:pt>
                <c:pt idx="470">
                  <c:v>100</c:v>
                </c:pt>
                <c:pt idx="471">
                  <c:v>100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25</c:v>
                </c:pt>
                <c:pt idx="476">
                  <c:v>25</c:v>
                </c:pt>
                <c:pt idx="477">
                  <c:v>100</c:v>
                </c:pt>
                <c:pt idx="478">
                  <c:v>100</c:v>
                </c:pt>
                <c:pt idx="479">
                  <c:v>4</c:v>
                </c:pt>
                <c:pt idx="480">
                  <c:v>8</c:v>
                </c:pt>
                <c:pt idx="481">
                  <c:v>4</c:v>
                </c:pt>
                <c:pt idx="482">
                  <c:v>4</c:v>
                </c:pt>
                <c:pt idx="483">
                  <c:v>100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100</c:v>
                </c:pt>
                <c:pt idx="488">
                  <c:v>8</c:v>
                </c:pt>
                <c:pt idx="489">
                  <c:v>100</c:v>
                </c:pt>
                <c:pt idx="490">
                  <c:v>8</c:v>
                </c:pt>
                <c:pt idx="491">
                  <c:v>4</c:v>
                </c:pt>
                <c:pt idx="492">
                  <c:v>100</c:v>
                </c:pt>
                <c:pt idx="493">
                  <c:v>25</c:v>
                </c:pt>
                <c:pt idx="494">
                  <c:v>100</c:v>
                </c:pt>
                <c:pt idx="495">
                  <c:v>25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100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100</c:v>
                </c:pt>
                <c:pt idx="504">
                  <c:v>25</c:v>
                </c:pt>
                <c:pt idx="505">
                  <c:v>100</c:v>
                </c:pt>
                <c:pt idx="506">
                  <c:v>8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100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8</c:v>
                </c:pt>
                <c:pt idx="515">
                  <c:v>8</c:v>
                </c:pt>
                <c:pt idx="516">
                  <c:v>100</c:v>
                </c:pt>
                <c:pt idx="517">
                  <c:v>4</c:v>
                </c:pt>
                <c:pt idx="518">
                  <c:v>8</c:v>
                </c:pt>
                <c:pt idx="519">
                  <c:v>4</c:v>
                </c:pt>
                <c:pt idx="520">
                  <c:v>100</c:v>
                </c:pt>
                <c:pt idx="521">
                  <c:v>4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8</c:v>
                </c:pt>
                <c:pt idx="526">
                  <c:v>100</c:v>
                </c:pt>
                <c:pt idx="527">
                  <c:v>25</c:v>
                </c:pt>
                <c:pt idx="528">
                  <c:v>100</c:v>
                </c:pt>
                <c:pt idx="529">
                  <c:v>100</c:v>
                </c:pt>
                <c:pt idx="530">
                  <c:v>8</c:v>
                </c:pt>
                <c:pt idx="531">
                  <c:v>8</c:v>
                </c:pt>
                <c:pt idx="532">
                  <c:v>100</c:v>
                </c:pt>
                <c:pt idx="533">
                  <c:v>4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25</c:v>
                </c:pt>
                <c:pt idx="538">
                  <c:v>100</c:v>
                </c:pt>
                <c:pt idx="539">
                  <c:v>25</c:v>
                </c:pt>
                <c:pt idx="540">
                  <c:v>8</c:v>
                </c:pt>
                <c:pt idx="541">
                  <c:v>100</c:v>
                </c:pt>
                <c:pt idx="542">
                  <c:v>4</c:v>
                </c:pt>
                <c:pt idx="543">
                  <c:v>4</c:v>
                </c:pt>
                <c:pt idx="544">
                  <c:v>100</c:v>
                </c:pt>
                <c:pt idx="545">
                  <c:v>25</c:v>
                </c:pt>
                <c:pt idx="546">
                  <c:v>4</c:v>
                </c:pt>
                <c:pt idx="547">
                  <c:v>25</c:v>
                </c:pt>
                <c:pt idx="548">
                  <c:v>8</c:v>
                </c:pt>
                <c:pt idx="549">
                  <c:v>100</c:v>
                </c:pt>
                <c:pt idx="550">
                  <c:v>100</c:v>
                </c:pt>
                <c:pt idx="551">
                  <c:v>8</c:v>
                </c:pt>
                <c:pt idx="552">
                  <c:v>4</c:v>
                </c:pt>
                <c:pt idx="553">
                  <c:v>8</c:v>
                </c:pt>
                <c:pt idx="554">
                  <c:v>4</c:v>
                </c:pt>
                <c:pt idx="555">
                  <c:v>8</c:v>
                </c:pt>
                <c:pt idx="556">
                  <c:v>4</c:v>
                </c:pt>
                <c:pt idx="557">
                  <c:v>100</c:v>
                </c:pt>
                <c:pt idx="558">
                  <c:v>100</c:v>
                </c:pt>
                <c:pt idx="559">
                  <c:v>8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25</c:v>
                </c:pt>
                <c:pt idx="567">
                  <c:v>100</c:v>
                </c:pt>
                <c:pt idx="568">
                  <c:v>100</c:v>
                </c:pt>
                <c:pt idx="569">
                  <c:v>4</c:v>
                </c:pt>
                <c:pt idx="570">
                  <c:v>100</c:v>
                </c:pt>
                <c:pt idx="571">
                  <c:v>100</c:v>
                </c:pt>
                <c:pt idx="572">
                  <c:v>25</c:v>
                </c:pt>
                <c:pt idx="573">
                  <c:v>4</c:v>
                </c:pt>
                <c:pt idx="574">
                  <c:v>8</c:v>
                </c:pt>
                <c:pt idx="575">
                  <c:v>25</c:v>
                </c:pt>
                <c:pt idx="576">
                  <c:v>25</c:v>
                </c:pt>
                <c:pt idx="577">
                  <c:v>4</c:v>
                </c:pt>
                <c:pt idx="578">
                  <c:v>4</c:v>
                </c:pt>
                <c:pt idx="579">
                  <c:v>8</c:v>
                </c:pt>
                <c:pt idx="580">
                  <c:v>25</c:v>
                </c:pt>
                <c:pt idx="581">
                  <c:v>100</c:v>
                </c:pt>
                <c:pt idx="582">
                  <c:v>8</c:v>
                </c:pt>
                <c:pt idx="583">
                  <c:v>25</c:v>
                </c:pt>
                <c:pt idx="584">
                  <c:v>4</c:v>
                </c:pt>
                <c:pt idx="585">
                  <c:v>25</c:v>
                </c:pt>
                <c:pt idx="586">
                  <c:v>8</c:v>
                </c:pt>
                <c:pt idx="587">
                  <c:v>100</c:v>
                </c:pt>
                <c:pt idx="588">
                  <c:v>25</c:v>
                </c:pt>
                <c:pt idx="589">
                  <c:v>100</c:v>
                </c:pt>
                <c:pt idx="590">
                  <c:v>25</c:v>
                </c:pt>
                <c:pt idx="591">
                  <c:v>25</c:v>
                </c:pt>
                <c:pt idx="592">
                  <c:v>100</c:v>
                </c:pt>
                <c:pt idx="593">
                  <c:v>8</c:v>
                </c:pt>
                <c:pt idx="594">
                  <c:v>25</c:v>
                </c:pt>
                <c:pt idx="595">
                  <c:v>8</c:v>
                </c:pt>
                <c:pt idx="596">
                  <c:v>4</c:v>
                </c:pt>
                <c:pt idx="597">
                  <c:v>25</c:v>
                </c:pt>
                <c:pt idx="598">
                  <c:v>8</c:v>
                </c:pt>
                <c:pt idx="599">
                  <c:v>8</c:v>
                </c:pt>
                <c:pt idx="600">
                  <c:v>4</c:v>
                </c:pt>
                <c:pt idx="601">
                  <c:v>100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100</c:v>
                </c:pt>
                <c:pt idx="607">
                  <c:v>100</c:v>
                </c:pt>
                <c:pt idx="608">
                  <c:v>4</c:v>
                </c:pt>
                <c:pt idx="609">
                  <c:v>4</c:v>
                </c:pt>
                <c:pt idx="610">
                  <c:v>8</c:v>
                </c:pt>
                <c:pt idx="611">
                  <c:v>100</c:v>
                </c:pt>
                <c:pt idx="612">
                  <c:v>4</c:v>
                </c:pt>
                <c:pt idx="613">
                  <c:v>8</c:v>
                </c:pt>
                <c:pt idx="614">
                  <c:v>25</c:v>
                </c:pt>
                <c:pt idx="615">
                  <c:v>8</c:v>
                </c:pt>
                <c:pt idx="616">
                  <c:v>100</c:v>
                </c:pt>
                <c:pt idx="617">
                  <c:v>4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4</c:v>
                </c:pt>
                <c:pt idx="622">
                  <c:v>4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4</c:v>
                </c:pt>
                <c:pt idx="628">
                  <c:v>8</c:v>
                </c:pt>
                <c:pt idx="629">
                  <c:v>100</c:v>
                </c:pt>
                <c:pt idx="630">
                  <c:v>8</c:v>
                </c:pt>
                <c:pt idx="631">
                  <c:v>25</c:v>
                </c:pt>
                <c:pt idx="632">
                  <c:v>4</c:v>
                </c:pt>
                <c:pt idx="633">
                  <c:v>100</c:v>
                </c:pt>
                <c:pt idx="634">
                  <c:v>25</c:v>
                </c:pt>
                <c:pt idx="635">
                  <c:v>100</c:v>
                </c:pt>
                <c:pt idx="636">
                  <c:v>4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4</c:v>
                </c:pt>
                <c:pt idx="642">
                  <c:v>100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8</c:v>
                </c:pt>
                <c:pt idx="648">
                  <c:v>8</c:v>
                </c:pt>
                <c:pt idx="649">
                  <c:v>25</c:v>
                </c:pt>
                <c:pt idx="650">
                  <c:v>8</c:v>
                </c:pt>
                <c:pt idx="651">
                  <c:v>4</c:v>
                </c:pt>
                <c:pt idx="652">
                  <c:v>8</c:v>
                </c:pt>
                <c:pt idx="653">
                  <c:v>100</c:v>
                </c:pt>
                <c:pt idx="654">
                  <c:v>100</c:v>
                </c:pt>
                <c:pt idx="655">
                  <c:v>25</c:v>
                </c:pt>
                <c:pt idx="656">
                  <c:v>8</c:v>
                </c:pt>
                <c:pt idx="657">
                  <c:v>100</c:v>
                </c:pt>
                <c:pt idx="658">
                  <c:v>100</c:v>
                </c:pt>
                <c:pt idx="659">
                  <c:v>25</c:v>
                </c:pt>
                <c:pt idx="660">
                  <c:v>4</c:v>
                </c:pt>
                <c:pt idx="661">
                  <c:v>25</c:v>
                </c:pt>
                <c:pt idx="662">
                  <c:v>4</c:v>
                </c:pt>
                <c:pt idx="663">
                  <c:v>8</c:v>
                </c:pt>
                <c:pt idx="664">
                  <c:v>4</c:v>
                </c:pt>
                <c:pt idx="665">
                  <c:v>25</c:v>
                </c:pt>
                <c:pt idx="666">
                  <c:v>4</c:v>
                </c:pt>
                <c:pt idx="667">
                  <c:v>8</c:v>
                </c:pt>
                <c:pt idx="668">
                  <c:v>8</c:v>
                </c:pt>
                <c:pt idx="669">
                  <c:v>4</c:v>
                </c:pt>
                <c:pt idx="670">
                  <c:v>100</c:v>
                </c:pt>
                <c:pt idx="671">
                  <c:v>4</c:v>
                </c:pt>
                <c:pt idx="672">
                  <c:v>4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100</c:v>
                </c:pt>
                <c:pt idx="677">
                  <c:v>100</c:v>
                </c:pt>
                <c:pt idx="678">
                  <c:v>8</c:v>
                </c:pt>
                <c:pt idx="679">
                  <c:v>8</c:v>
                </c:pt>
                <c:pt idx="680">
                  <c:v>4</c:v>
                </c:pt>
                <c:pt idx="681">
                  <c:v>8</c:v>
                </c:pt>
                <c:pt idx="682">
                  <c:v>100</c:v>
                </c:pt>
                <c:pt idx="683">
                  <c:v>100</c:v>
                </c:pt>
                <c:pt idx="684">
                  <c:v>8</c:v>
                </c:pt>
                <c:pt idx="685">
                  <c:v>8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100</c:v>
                </c:pt>
                <c:pt idx="691">
                  <c:v>4</c:v>
                </c:pt>
                <c:pt idx="692">
                  <c:v>25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25</c:v>
                </c:pt>
                <c:pt idx="697">
                  <c:v>25</c:v>
                </c:pt>
                <c:pt idx="698">
                  <c:v>8</c:v>
                </c:pt>
                <c:pt idx="699">
                  <c:v>25</c:v>
                </c:pt>
                <c:pt idx="700">
                  <c:v>4</c:v>
                </c:pt>
                <c:pt idx="701">
                  <c:v>4</c:v>
                </c:pt>
                <c:pt idx="702">
                  <c:v>25</c:v>
                </c:pt>
                <c:pt idx="703">
                  <c:v>100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25</c:v>
                </c:pt>
                <c:pt idx="709">
                  <c:v>100</c:v>
                </c:pt>
                <c:pt idx="710">
                  <c:v>100</c:v>
                </c:pt>
                <c:pt idx="711">
                  <c:v>8</c:v>
                </c:pt>
                <c:pt idx="712">
                  <c:v>8</c:v>
                </c:pt>
                <c:pt idx="713">
                  <c:v>4</c:v>
                </c:pt>
                <c:pt idx="714">
                  <c:v>25</c:v>
                </c:pt>
                <c:pt idx="715">
                  <c:v>100</c:v>
                </c:pt>
                <c:pt idx="716">
                  <c:v>8</c:v>
                </c:pt>
                <c:pt idx="717">
                  <c:v>4</c:v>
                </c:pt>
                <c:pt idx="718">
                  <c:v>25</c:v>
                </c:pt>
                <c:pt idx="719">
                  <c:v>4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25</c:v>
                </c:pt>
                <c:pt idx="724">
                  <c:v>8</c:v>
                </c:pt>
                <c:pt idx="725">
                  <c:v>100</c:v>
                </c:pt>
                <c:pt idx="726">
                  <c:v>8</c:v>
                </c:pt>
                <c:pt idx="727">
                  <c:v>8</c:v>
                </c:pt>
                <c:pt idx="728">
                  <c:v>100</c:v>
                </c:pt>
                <c:pt idx="729">
                  <c:v>4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4</c:v>
                </c:pt>
                <c:pt idx="734">
                  <c:v>25</c:v>
                </c:pt>
                <c:pt idx="735">
                  <c:v>100</c:v>
                </c:pt>
                <c:pt idx="736">
                  <c:v>25</c:v>
                </c:pt>
                <c:pt idx="737">
                  <c:v>4</c:v>
                </c:pt>
                <c:pt idx="738">
                  <c:v>100</c:v>
                </c:pt>
                <c:pt idx="739">
                  <c:v>4</c:v>
                </c:pt>
                <c:pt idx="740">
                  <c:v>100</c:v>
                </c:pt>
                <c:pt idx="741">
                  <c:v>100</c:v>
                </c:pt>
                <c:pt idx="742">
                  <c:v>25</c:v>
                </c:pt>
                <c:pt idx="743">
                  <c:v>4</c:v>
                </c:pt>
                <c:pt idx="744">
                  <c:v>8</c:v>
                </c:pt>
                <c:pt idx="745">
                  <c:v>4</c:v>
                </c:pt>
                <c:pt idx="746">
                  <c:v>8</c:v>
                </c:pt>
                <c:pt idx="747">
                  <c:v>4</c:v>
                </c:pt>
                <c:pt idx="748">
                  <c:v>100</c:v>
                </c:pt>
                <c:pt idx="749">
                  <c:v>8</c:v>
                </c:pt>
                <c:pt idx="750">
                  <c:v>25</c:v>
                </c:pt>
                <c:pt idx="751">
                  <c:v>25</c:v>
                </c:pt>
                <c:pt idx="752">
                  <c:v>100</c:v>
                </c:pt>
                <c:pt idx="753">
                  <c:v>8</c:v>
                </c:pt>
                <c:pt idx="754">
                  <c:v>4</c:v>
                </c:pt>
                <c:pt idx="755">
                  <c:v>25</c:v>
                </c:pt>
                <c:pt idx="756">
                  <c:v>100</c:v>
                </c:pt>
                <c:pt idx="757">
                  <c:v>8</c:v>
                </c:pt>
                <c:pt idx="758">
                  <c:v>25</c:v>
                </c:pt>
                <c:pt idx="759">
                  <c:v>8</c:v>
                </c:pt>
                <c:pt idx="760">
                  <c:v>8</c:v>
                </c:pt>
                <c:pt idx="761">
                  <c:v>100</c:v>
                </c:pt>
                <c:pt idx="762">
                  <c:v>25</c:v>
                </c:pt>
                <c:pt idx="763">
                  <c:v>8</c:v>
                </c:pt>
                <c:pt idx="764">
                  <c:v>25</c:v>
                </c:pt>
                <c:pt idx="765">
                  <c:v>4</c:v>
                </c:pt>
                <c:pt idx="766">
                  <c:v>8</c:v>
                </c:pt>
                <c:pt idx="767">
                  <c:v>100</c:v>
                </c:pt>
                <c:pt idx="768">
                  <c:v>8</c:v>
                </c:pt>
                <c:pt idx="769">
                  <c:v>8</c:v>
                </c:pt>
                <c:pt idx="770">
                  <c:v>100</c:v>
                </c:pt>
                <c:pt idx="771">
                  <c:v>8</c:v>
                </c:pt>
                <c:pt idx="772">
                  <c:v>100</c:v>
                </c:pt>
                <c:pt idx="773">
                  <c:v>100</c:v>
                </c:pt>
                <c:pt idx="774">
                  <c:v>8</c:v>
                </c:pt>
                <c:pt idx="775">
                  <c:v>4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25</c:v>
                </c:pt>
                <c:pt idx="780">
                  <c:v>4</c:v>
                </c:pt>
                <c:pt idx="781">
                  <c:v>25</c:v>
                </c:pt>
                <c:pt idx="782">
                  <c:v>4</c:v>
                </c:pt>
                <c:pt idx="783">
                  <c:v>8</c:v>
                </c:pt>
                <c:pt idx="784">
                  <c:v>100</c:v>
                </c:pt>
                <c:pt idx="785">
                  <c:v>8</c:v>
                </c:pt>
                <c:pt idx="786">
                  <c:v>4</c:v>
                </c:pt>
                <c:pt idx="787">
                  <c:v>25</c:v>
                </c:pt>
                <c:pt idx="788">
                  <c:v>25</c:v>
                </c:pt>
                <c:pt idx="789">
                  <c:v>100</c:v>
                </c:pt>
                <c:pt idx="790">
                  <c:v>100</c:v>
                </c:pt>
                <c:pt idx="791">
                  <c:v>25</c:v>
                </c:pt>
                <c:pt idx="792">
                  <c:v>8</c:v>
                </c:pt>
                <c:pt idx="793">
                  <c:v>8</c:v>
                </c:pt>
                <c:pt idx="794">
                  <c:v>25</c:v>
                </c:pt>
                <c:pt idx="795">
                  <c:v>25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4</c:v>
                </c:pt>
                <c:pt idx="800">
                  <c:v>100</c:v>
                </c:pt>
                <c:pt idx="801">
                  <c:v>4</c:v>
                </c:pt>
                <c:pt idx="802">
                  <c:v>25</c:v>
                </c:pt>
                <c:pt idx="803">
                  <c:v>100</c:v>
                </c:pt>
                <c:pt idx="804">
                  <c:v>100</c:v>
                </c:pt>
                <c:pt idx="805">
                  <c:v>8</c:v>
                </c:pt>
                <c:pt idx="806">
                  <c:v>4</c:v>
                </c:pt>
                <c:pt idx="807">
                  <c:v>25</c:v>
                </c:pt>
                <c:pt idx="808">
                  <c:v>25</c:v>
                </c:pt>
                <c:pt idx="809">
                  <c:v>8</c:v>
                </c:pt>
                <c:pt idx="810">
                  <c:v>4</c:v>
                </c:pt>
                <c:pt idx="811">
                  <c:v>25</c:v>
                </c:pt>
                <c:pt idx="812">
                  <c:v>25</c:v>
                </c:pt>
                <c:pt idx="813">
                  <c:v>4</c:v>
                </c:pt>
                <c:pt idx="814">
                  <c:v>4</c:v>
                </c:pt>
                <c:pt idx="815">
                  <c:v>100</c:v>
                </c:pt>
                <c:pt idx="816">
                  <c:v>4</c:v>
                </c:pt>
                <c:pt idx="817">
                  <c:v>25</c:v>
                </c:pt>
                <c:pt idx="818">
                  <c:v>25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25</c:v>
                </c:pt>
                <c:pt idx="824">
                  <c:v>25</c:v>
                </c:pt>
                <c:pt idx="825">
                  <c:v>100</c:v>
                </c:pt>
                <c:pt idx="826">
                  <c:v>4</c:v>
                </c:pt>
                <c:pt idx="827">
                  <c:v>8</c:v>
                </c:pt>
                <c:pt idx="828">
                  <c:v>4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25</c:v>
                </c:pt>
                <c:pt idx="833">
                  <c:v>25</c:v>
                </c:pt>
                <c:pt idx="834">
                  <c:v>8</c:v>
                </c:pt>
                <c:pt idx="835">
                  <c:v>8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25</c:v>
                </c:pt>
                <c:pt idx="843">
                  <c:v>100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100</c:v>
                </c:pt>
                <c:pt idx="848">
                  <c:v>100</c:v>
                </c:pt>
                <c:pt idx="849">
                  <c:v>25</c:v>
                </c:pt>
                <c:pt idx="850">
                  <c:v>25</c:v>
                </c:pt>
                <c:pt idx="851">
                  <c:v>4</c:v>
                </c:pt>
                <c:pt idx="852">
                  <c:v>8</c:v>
                </c:pt>
                <c:pt idx="853">
                  <c:v>25</c:v>
                </c:pt>
                <c:pt idx="854">
                  <c:v>8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8</c:v>
                </c:pt>
                <c:pt idx="859">
                  <c:v>100</c:v>
                </c:pt>
                <c:pt idx="860">
                  <c:v>8</c:v>
                </c:pt>
                <c:pt idx="861">
                  <c:v>8</c:v>
                </c:pt>
                <c:pt idx="862">
                  <c:v>25</c:v>
                </c:pt>
                <c:pt idx="863">
                  <c:v>100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0-458F-A730-B6526A8D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7464"/>
        <c:axId val="701887792"/>
      </c:scatterChart>
      <c:valAx>
        <c:axId val="7018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792"/>
        <c:crosses val="autoZero"/>
        <c:crossBetween val="midCat"/>
      </c:valAx>
      <c:valAx>
        <c:axId val="70188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min_epsilon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params_relevant!$E$2:$E$865</c:f>
              <c:numCache>
                <c:formatCode>General</c:formatCode>
                <c:ptCount val="864"/>
                <c:pt idx="0">
                  <c:v>0.01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0.01</c:v>
                </c:pt>
                <c:pt idx="17">
                  <c:v>0.01</c:v>
                </c:pt>
                <c:pt idx="18">
                  <c:v>1E-3</c:v>
                </c:pt>
                <c:pt idx="19">
                  <c:v>1E-3</c:v>
                </c:pt>
                <c:pt idx="20">
                  <c:v>4.0000000000000001E-3</c:v>
                </c:pt>
                <c:pt idx="21">
                  <c:v>0.01</c:v>
                </c:pt>
                <c:pt idx="22">
                  <c:v>1E-3</c:v>
                </c:pt>
                <c:pt idx="23">
                  <c:v>4.0000000000000001E-3</c:v>
                </c:pt>
                <c:pt idx="24">
                  <c:v>0.01</c:v>
                </c:pt>
                <c:pt idx="25">
                  <c:v>1E-3</c:v>
                </c:pt>
                <c:pt idx="26">
                  <c:v>1E-3</c:v>
                </c:pt>
                <c:pt idx="27">
                  <c:v>0.01</c:v>
                </c:pt>
                <c:pt idx="28">
                  <c:v>4.0000000000000001E-3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1E-3</c:v>
                </c:pt>
                <c:pt idx="33">
                  <c:v>4.0000000000000001E-3</c:v>
                </c:pt>
                <c:pt idx="34">
                  <c:v>1E-3</c:v>
                </c:pt>
                <c:pt idx="35">
                  <c:v>4.0000000000000001E-3</c:v>
                </c:pt>
                <c:pt idx="36">
                  <c:v>0.01</c:v>
                </c:pt>
                <c:pt idx="37">
                  <c:v>1E-3</c:v>
                </c:pt>
                <c:pt idx="38">
                  <c:v>0.01</c:v>
                </c:pt>
                <c:pt idx="39">
                  <c:v>0.01</c:v>
                </c:pt>
                <c:pt idx="40">
                  <c:v>1E-3</c:v>
                </c:pt>
                <c:pt idx="41">
                  <c:v>1E-3</c:v>
                </c:pt>
                <c:pt idx="42">
                  <c:v>0.01</c:v>
                </c:pt>
                <c:pt idx="43">
                  <c:v>1E-3</c:v>
                </c:pt>
                <c:pt idx="44">
                  <c:v>4.0000000000000001E-3</c:v>
                </c:pt>
                <c:pt idx="45">
                  <c:v>0.01</c:v>
                </c:pt>
                <c:pt idx="46">
                  <c:v>4.0000000000000001E-3</c:v>
                </c:pt>
                <c:pt idx="47">
                  <c:v>1E-3</c:v>
                </c:pt>
                <c:pt idx="48">
                  <c:v>0.01</c:v>
                </c:pt>
                <c:pt idx="49">
                  <c:v>4.0000000000000001E-3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4.0000000000000001E-3</c:v>
                </c:pt>
                <c:pt idx="55">
                  <c:v>0.01</c:v>
                </c:pt>
                <c:pt idx="56">
                  <c:v>1E-3</c:v>
                </c:pt>
                <c:pt idx="57">
                  <c:v>1E-3</c:v>
                </c:pt>
                <c:pt idx="58">
                  <c:v>0.01</c:v>
                </c:pt>
                <c:pt idx="59">
                  <c:v>4.0000000000000001E-3</c:v>
                </c:pt>
                <c:pt idx="60">
                  <c:v>1E-3</c:v>
                </c:pt>
                <c:pt idx="61">
                  <c:v>4.0000000000000001E-3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4.0000000000000001E-3</c:v>
                </c:pt>
                <c:pt idx="67">
                  <c:v>1E-3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4.0000000000000001E-3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4.0000000000000001E-3</c:v>
                </c:pt>
                <c:pt idx="81">
                  <c:v>1E-3</c:v>
                </c:pt>
                <c:pt idx="82">
                  <c:v>4.0000000000000001E-3</c:v>
                </c:pt>
                <c:pt idx="83">
                  <c:v>0.01</c:v>
                </c:pt>
                <c:pt idx="84">
                  <c:v>4.0000000000000001E-3</c:v>
                </c:pt>
                <c:pt idx="85">
                  <c:v>0.01</c:v>
                </c:pt>
                <c:pt idx="86">
                  <c:v>1E-3</c:v>
                </c:pt>
                <c:pt idx="87">
                  <c:v>0.01</c:v>
                </c:pt>
                <c:pt idx="88">
                  <c:v>4.0000000000000001E-3</c:v>
                </c:pt>
                <c:pt idx="89">
                  <c:v>1E-3</c:v>
                </c:pt>
                <c:pt idx="90">
                  <c:v>0.01</c:v>
                </c:pt>
                <c:pt idx="91">
                  <c:v>0.01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0.01</c:v>
                </c:pt>
                <c:pt idx="96">
                  <c:v>0.01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0.01</c:v>
                </c:pt>
                <c:pt idx="100">
                  <c:v>1E-3</c:v>
                </c:pt>
                <c:pt idx="101">
                  <c:v>0.01</c:v>
                </c:pt>
                <c:pt idx="102">
                  <c:v>0.01</c:v>
                </c:pt>
                <c:pt idx="103">
                  <c:v>1E-3</c:v>
                </c:pt>
                <c:pt idx="104">
                  <c:v>1E-3</c:v>
                </c:pt>
                <c:pt idx="105">
                  <c:v>4.0000000000000001E-3</c:v>
                </c:pt>
                <c:pt idx="106">
                  <c:v>0.01</c:v>
                </c:pt>
                <c:pt idx="107">
                  <c:v>4.0000000000000001E-3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0.01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0.01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0.01</c:v>
                </c:pt>
                <c:pt idx="127">
                  <c:v>4.0000000000000001E-3</c:v>
                </c:pt>
                <c:pt idx="128">
                  <c:v>0.01</c:v>
                </c:pt>
                <c:pt idx="129">
                  <c:v>0.01</c:v>
                </c:pt>
                <c:pt idx="130">
                  <c:v>4.0000000000000001E-3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4.0000000000000001E-3</c:v>
                </c:pt>
                <c:pt idx="137">
                  <c:v>0.01</c:v>
                </c:pt>
                <c:pt idx="138">
                  <c:v>4.0000000000000001E-3</c:v>
                </c:pt>
                <c:pt idx="139">
                  <c:v>0.01</c:v>
                </c:pt>
                <c:pt idx="140">
                  <c:v>4.0000000000000001E-3</c:v>
                </c:pt>
                <c:pt idx="141">
                  <c:v>0.01</c:v>
                </c:pt>
                <c:pt idx="142">
                  <c:v>1E-3</c:v>
                </c:pt>
                <c:pt idx="143">
                  <c:v>0.01</c:v>
                </c:pt>
                <c:pt idx="144">
                  <c:v>1E-3</c:v>
                </c:pt>
                <c:pt idx="145">
                  <c:v>0.01</c:v>
                </c:pt>
                <c:pt idx="146">
                  <c:v>4.0000000000000001E-3</c:v>
                </c:pt>
                <c:pt idx="147">
                  <c:v>0.01</c:v>
                </c:pt>
                <c:pt idx="148">
                  <c:v>0.01</c:v>
                </c:pt>
                <c:pt idx="149">
                  <c:v>1E-3</c:v>
                </c:pt>
                <c:pt idx="150">
                  <c:v>0.01</c:v>
                </c:pt>
                <c:pt idx="151">
                  <c:v>0.01</c:v>
                </c:pt>
                <c:pt idx="152">
                  <c:v>4.0000000000000001E-3</c:v>
                </c:pt>
                <c:pt idx="153">
                  <c:v>0.01</c:v>
                </c:pt>
                <c:pt idx="154">
                  <c:v>4.0000000000000001E-3</c:v>
                </c:pt>
                <c:pt idx="155">
                  <c:v>1E-3</c:v>
                </c:pt>
                <c:pt idx="156">
                  <c:v>1E-3</c:v>
                </c:pt>
                <c:pt idx="157">
                  <c:v>0.01</c:v>
                </c:pt>
                <c:pt idx="158">
                  <c:v>0.01</c:v>
                </c:pt>
                <c:pt idx="159">
                  <c:v>1E-3</c:v>
                </c:pt>
                <c:pt idx="160">
                  <c:v>4.0000000000000001E-3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1E-3</c:v>
                </c:pt>
                <c:pt idx="165">
                  <c:v>1E-3</c:v>
                </c:pt>
                <c:pt idx="166">
                  <c:v>4.0000000000000001E-3</c:v>
                </c:pt>
                <c:pt idx="167">
                  <c:v>1E-3</c:v>
                </c:pt>
                <c:pt idx="168">
                  <c:v>0.01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0.01</c:v>
                </c:pt>
                <c:pt idx="172">
                  <c:v>1E-3</c:v>
                </c:pt>
                <c:pt idx="173">
                  <c:v>4.0000000000000001E-3</c:v>
                </c:pt>
                <c:pt idx="174">
                  <c:v>0.01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0.01</c:v>
                </c:pt>
                <c:pt idx="180">
                  <c:v>1E-3</c:v>
                </c:pt>
                <c:pt idx="181">
                  <c:v>0.01</c:v>
                </c:pt>
                <c:pt idx="182">
                  <c:v>4.0000000000000001E-3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1E-3</c:v>
                </c:pt>
                <c:pt idx="186">
                  <c:v>0.01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1E-3</c:v>
                </c:pt>
                <c:pt idx="192">
                  <c:v>0.01</c:v>
                </c:pt>
                <c:pt idx="193">
                  <c:v>4.0000000000000001E-3</c:v>
                </c:pt>
                <c:pt idx="194">
                  <c:v>1E-3</c:v>
                </c:pt>
                <c:pt idx="195">
                  <c:v>4.0000000000000001E-3</c:v>
                </c:pt>
                <c:pt idx="196">
                  <c:v>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0.01</c:v>
                </c:pt>
                <c:pt idx="200">
                  <c:v>4.0000000000000001E-3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0.01</c:v>
                </c:pt>
                <c:pt idx="207">
                  <c:v>4.0000000000000001E-3</c:v>
                </c:pt>
                <c:pt idx="208">
                  <c:v>1E-3</c:v>
                </c:pt>
                <c:pt idx="209">
                  <c:v>0.01</c:v>
                </c:pt>
                <c:pt idx="210">
                  <c:v>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1E-3</c:v>
                </c:pt>
                <c:pt idx="214">
                  <c:v>4.0000000000000001E-3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1E-3</c:v>
                </c:pt>
                <c:pt idx="219">
                  <c:v>1E-3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1E-3</c:v>
                </c:pt>
                <c:pt idx="224">
                  <c:v>4.0000000000000001E-3</c:v>
                </c:pt>
                <c:pt idx="225">
                  <c:v>0.01</c:v>
                </c:pt>
                <c:pt idx="226">
                  <c:v>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0.01</c:v>
                </c:pt>
                <c:pt idx="232">
                  <c:v>4.0000000000000001E-3</c:v>
                </c:pt>
                <c:pt idx="233">
                  <c:v>0.01</c:v>
                </c:pt>
                <c:pt idx="234">
                  <c:v>4.0000000000000001E-3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0.01</c:v>
                </c:pt>
                <c:pt idx="240">
                  <c:v>4.0000000000000001E-3</c:v>
                </c:pt>
                <c:pt idx="241">
                  <c:v>0.01</c:v>
                </c:pt>
                <c:pt idx="242">
                  <c:v>1E-3</c:v>
                </c:pt>
                <c:pt idx="243">
                  <c:v>1E-3</c:v>
                </c:pt>
                <c:pt idx="244">
                  <c:v>4.0000000000000001E-3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4.0000000000000001E-3</c:v>
                </c:pt>
                <c:pt idx="249">
                  <c:v>1E-3</c:v>
                </c:pt>
                <c:pt idx="250">
                  <c:v>0.01</c:v>
                </c:pt>
                <c:pt idx="251">
                  <c:v>0.01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1E-3</c:v>
                </c:pt>
                <c:pt idx="255">
                  <c:v>0.01</c:v>
                </c:pt>
                <c:pt idx="256">
                  <c:v>4.0000000000000001E-3</c:v>
                </c:pt>
                <c:pt idx="257">
                  <c:v>0.01</c:v>
                </c:pt>
                <c:pt idx="258">
                  <c:v>1E-3</c:v>
                </c:pt>
                <c:pt idx="259">
                  <c:v>1E-3</c:v>
                </c:pt>
                <c:pt idx="260">
                  <c:v>4.0000000000000001E-3</c:v>
                </c:pt>
                <c:pt idx="261">
                  <c:v>0.01</c:v>
                </c:pt>
                <c:pt idx="262">
                  <c:v>0.01</c:v>
                </c:pt>
                <c:pt idx="263">
                  <c:v>1E-3</c:v>
                </c:pt>
                <c:pt idx="264">
                  <c:v>1E-3</c:v>
                </c:pt>
                <c:pt idx="265">
                  <c:v>4.0000000000000001E-3</c:v>
                </c:pt>
                <c:pt idx="266">
                  <c:v>0.01</c:v>
                </c:pt>
                <c:pt idx="267">
                  <c:v>4.0000000000000001E-3</c:v>
                </c:pt>
                <c:pt idx="268">
                  <c:v>0.01</c:v>
                </c:pt>
                <c:pt idx="269">
                  <c:v>4.0000000000000001E-3</c:v>
                </c:pt>
                <c:pt idx="270">
                  <c:v>1E-3</c:v>
                </c:pt>
                <c:pt idx="271">
                  <c:v>4.0000000000000001E-3</c:v>
                </c:pt>
                <c:pt idx="272">
                  <c:v>1E-3</c:v>
                </c:pt>
                <c:pt idx="273">
                  <c:v>4.0000000000000001E-3</c:v>
                </c:pt>
                <c:pt idx="274">
                  <c:v>1E-3</c:v>
                </c:pt>
                <c:pt idx="275">
                  <c:v>4.0000000000000001E-3</c:v>
                </c:pt>
                <c:pt idx="276">
                  <c:v>0.01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1E-3</c:v>
                </c:pt>
                <c:pt idx="283">
                  <c:v>0.01</c:v>
                </c:pt>
                <c:pt idx="284">
                  <c:v>1E-3</c:v>
                </c:pt>
                <c:pt idx="285">
                  <c:v>0.01</c:v>
                </c:pt>
                <c:pt idx="286">
                  <c:v>0.01</c:v>
                </c:pt>
                <c:pt idx="287">
                  <c:v>1E-3</c:v>
                </c:pt>
                <c:pt idx="288">
                  <c:v>0.01</c:v>
                </c:pt>
                <c:pt idx="289">
                  <c:v>0.01</c:v>
                </c:pt>
                <c:pt idx="290">
                  <c:v>4.0000000000000001E-3</c:v>
                </c:pt>
                <c:pt idx="291">
                  <c:v>0.01</c:v>
                </c:pt>
                <c:pt idx="292">
                  <c:v>1E-3</c:v>
                </c:pt>
                <c:pt idx="293">
                  <c:v>0.01</c:v>
                </c:pt>
                <c:pt idx="294">
                  <c:v>0.01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0.01</c:v>
                </c:pt>
                <c:pt idx="299">
                  <c:v>4.0000000000000001E-3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4.0000000000000001E-3</c:v>
                </c:pt>
                <c:pt idx="304">
                  <c:v>0.01</c:v>
                </c:pt>
                <c:pt idx="305">
                  <c:v>0.01</c:v>
                </c:pt>
                <c:pt idx="306">
                  <c:v>1E-3</c:v>
                </c:pt>
                <c:pt idx="307">
                  <c:v>4.0000000000000001E-3</c:v>
                </c:pt>
                <c:pt idx="308">
                  <c:v>1E-3</c:v>
                </c:pt>
                <c:pt idx="309">
                  <c:v>4.0000000000000001E-3</c:v>
                </c:pt>
                <c:pt idx="310">
                  <c:v>1E-3</c:v>
                </c:pt>
                <c:pt idx="311">
                  <c:v>4.0000000000000001E-3</c:v>
                </c:pt>
                <c:pt idx="312">
                  <c:v>1E-3</c:v>
                </c:pt>
                <c:pt idx="313">
                  <c:v>4.0000000000000001E-3</c:v>
                </c:pt>
                <c:pt idx="314">
                  <c:v>1E-3</c:v>
                </c:pt>
                <c:pt idx="315">
                  <c:v>0.01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0.01</c:v>
                </c:pt>
                <c:pt idx="320">
                  <c:v>0.01</c:v>
                </c:pt>
                <c:pt idx="321">
                  <c:v>4.0000000000000001E-3</c:v>
                </c:pt>
                <c:pt idx="322">
                  <c:v>0.01</c:v>
                </c:pt>
                <c:pt idx="323">
                  <c:v>0.01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1E-3</c:v>
                </c:pt>
                <c:pt idx="327">
                  <c:v>0.01</c:v>
                </c:pt>
                <c:pt idx="328">
                  <c:v>1E-3</c:v>
                </c:pt>
                <c:pt idx="329">
                  <c:v>4.0000000000000001E-3</c:v>
                </c:pt>
                <c:pt idx="330">
                  <c:v>1E-3</c:v>
                </c:pt>
                <c:pt idx="331">
                  <c:v>4.0000000000000001E-3</c:v>
                </c:pt>
                <c:pt idx="332">
                  <c:v>1E-3</c:v>
                </c:pt>
                <c:pt idx="333">
                  <c:v>4.0000000000000001E-3</c:v>
                </c:pt>
                <c:pt idx="334">
                  <c:v>0.01</c:v>
                </c:pt>
                <c:pt idx="335">
                  <c:v>4.0000000000000001E-3</c:v>
                </c:pt>
                <c:pt idx="336">
                  <c:v>1E-3</c:v>
                </c:pt>
                <c:pt idx="337">
                  <c:v>0.01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0.01</c:v>
                </c:pt>
                <c:pt idx="341">
                  <c:v>0.01</c:v>
                </c:pt>
                <c:pt idx="342">
                  <c:v>1E-3</c:v>
                </c:pt>
                <c:pt idx="343">
                  <c:v>0.01</c:v>
                </c:pt>
                <c:pt idx="344">
                  <c:v>4.0000000000000001E-3</c:v>
                </c:pt>
                <c:pt idx="345">
                  <c:v>1E-3</c:v>
                </c:pt>
                <c:pt idx="346">
                  <c:v>0.01</c:v>
                </c:pt>
                <c:pt idx="347">
                  <c:v>0.01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1E-3</c:v>
                </c:pt>
                <c:pt idx="355">
                  <c:v>1E-3</c:v>
                </c:pt>
                <c:pt idx="356">
                  <c:v>4.0000000000000001E-3</c:v>
                </c:pt>
                <c:pt idx="357">
                  <c:v>0.01</c:v>
                </c:pt>
                <c:pt idx="358">
                  <c:v>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0.01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0.01</c:v>
                </c:pt>
                <c:pt idx="372">
                  <c:v>1E-3</c:v>
                </c:pt>
                <c:pt idx="373">
                  <c:v>1E-3</c:v>
                </c:pt>
                <c:pt idx="374">
                  <c:v>4.0000000000000001E-3</c:v>
                </c:pt>
                <c:pt idx="375">
                  <c:v>1E-3</c:v>
                </c:pt>
                <c:pt idx="376">
                  <c:v>0.01</c:v>
                </c:pt>
                <c:pt idx="377">
                  <c:v>4.0000000000000001E-3</c:v>
                </c:pt>
                <c:pt idx="378">
                  <c:v>0.01</c:v>
                </c:pt>
                <c:pt idx="379">
                  <c:v>1E-3</c:v>
                </c:pt>
                <c:pt idx="380">
                  <c:v>1E-3</c:v>
                </c:pt>
                <c:pt idx="381">
                  <c:v>4.0000000000000001E-3</c:v>
                </c:pt>
                <c:pt idx="382">
                  <c:v>1E-3</c:v>
                </c:pt>
                <c:pt idx="383">
                  <c:v>1E-3</c:v>
                </c:pt>
                <c:pt idx="384">
                  <c:v>0.01</c:v>
                </c:pt>
                <c:pt idx="385">
                  <c:v>1E-3</c:v>
                </c:pt>
                <c:pt idx="386">
                  <c:v>0.01</c:v>
                </c:pt>
                <c:pt idx="387">
                  <c:v>1E-3</c:v>
                </c:pt>
                <c:pt idx="388">
                  <c:v>1E-3</c:v>
                </c:pt>
                <c:pt idx="389">
                  <c:v>4.0000000000000001E-3</c:v>
                </c:pt>
                <c:pt idx="390">
                  <c:v>1E-3</c:v>
                </c:pt>
                <c:pt idx="391">
                  <c:v>4.0000000000000001E-3</c:v>
                </c:pt>
                <c:pt idx="392">
                  <c:v>1E-3</c:v>
                </c:pt>
                <c:pt idx="393">
                  <c:v>0.01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1E-3</c:v>
                </c:pt>
                <c:pt idx="402">
                  <c:v>4.0000000000000001E-3</c:v>
                </c:pt>
                <c:pt idx="403">
                  <c:v>0.01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1E-3</c:v>
                </c:pt>
                <c:pt idx="408">
                  <c:v>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1E-3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4.0000000000000001E-3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0.01</c:v>
                </c:pt>
                <c:pt idx="420">
                  <c:v>4.0000000000000001E-3</c:v>
                </c:pt>
                <c:pt idx="421">
                  <c:v>0.01</c:v>
                </c:pt>
                <c:pt idx="422">
                  <c:v>4.0000000000000001E-3</c:v>
                </c:pt>
                <c:pt idx="423">
                  <c:v>0.01</c:v>
                </c:pt>
                <c:pt idx="424">
                  <c:v>4.0000000000000001E-3</c:v>
                </c:pt>
                <c:pt idx="425">
                  <c:v>0.01</c:v>
                </c:pt>
                <c:pt idx="426">
                  <c:v>1E-3</c:v>
                </c:pt>
                <c:pt idx="427">
                  <c:v>0.01</c:v>
                </c:pt>
                <c:pt idx="428">
                  <c:v>0.01</c:v>
                </c:pt>
                <c:pt idx="429">
                  <c:v>1E-3</c:v>
                </c:pt>
                <c:pt idx="430">
                  <c:v>4.0000000000000001E-3</c:v>
                </c:pt>
                <c:pt idx="431">
                  <c:v>1E-3</c:v>
                </c:pt>
                <c:pt idx="432">
                  <c:v>4.0000000000000001E-3</c:v>
                </c:pt>
                <c:pt idx="433">
                  <c:v>1E-3</c:v>
                </c:pt>
                <c:pt idx="434">
                  <c:v>4.0000000000000001E-3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4.0000000000000001E-3</c:v>
                </c:pt>
                <c:pt idx="440">
                  <c:v>1E-3</c:v>
                </c:pt>
                <c:pt idx="441">
                  <c:v>1E-3</c:v>
                </c:pt>
                <c:pt idx="442">
                  <c:v>0.01</c:v>
                </c:pt>
                <c:pt idx="443">
                  <c:v>1E-3</c:v>
                </c:pt>
                <c:pt idx="444">
                  <c:v>0.01</c:v>
                </c:pt>
                <c:pt idx="445">
                  <c:v>4.0000000000000001E-3</c:v>
                </c:pt>
                <c:pt idx="446">
                  <c:v>0.01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1E-3</c:v>
                </c:pt>
                <c:pt idx="455">
                  <c:v>4.0000000000000001E-3</c:v>
                </c:pt>
                <c:pt idx="456">
                  <c:v>0.01</c:v>
                </c:pt>
                <c:pt idx="457">
                  <c:v>0.01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1E-3</c:v>
                </c:pt>
                <c:pt idx="461">
                  <c:v>4.0000000000000001E-3</c:v>
                </c:pt>
                <c:pt idx="462">
                  <c:v>1E-3</c:v>
                </c:pt>
                <c:pt idx="463">
                  <c:v>1E-3</c:v>
                </c:pt>
                <c:pt idx="464">
                  <c:v>0.01</c:v>
                </c:pt>
                <c:pt idx="465">
                  <c:v>0.01</c:v>
                </c:pt>
                <c:pt idx="466">
                  <c:v>1E-3</c:v>
                </c:pt>
                <c:pt idx="467">
                  <c:v>1E-3</c:v>
                </c:pt>
                <c:pt idx="468">
                  <c:v>4.0000000000000001E-3</c:v>
                </c:pt>
                <c:pt idx="469">
                  <c:v>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0.01</c:v>
                </c:pt>
                <c:pt idx="475">
                  <c:v>1E-3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4.0000000000000001E-3</c:v>
                </c:pt>
                <c:pt idx="480">
                  <c:v>1E-3</c:v>
                </c:pt>
                <c:pt idx="481">
                  <c:v>0.01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0.01</c:v>
                </c:pt>
                <c:pt idx="486">
                  <c:v>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0.01</c:v>
                </c:pt>
                <c:pt idx="495">
                  <c:v>0.01</c:v>
                </c:pt>
                <c:pt idx="496">
                  <c:v>1E-3</c:v>
                </c:pt>
                <c:pt idx="497">
                  <c:v>0.01</c:v>
                </c:pt>
                <c:pt idx="498">
                  <c:v>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1E-3</c:v>
                </c:pt>
                <c:pt idx="502">
                  <c:v>1E-3</c:v>
                </c:pt>
                <c:pt idx="503">
                  <c:v>0.01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1E-3</c:v>
                </c:pt>
                <c:pt idx="507">
                  <c:v>1E-3</c:v>
                </c:pt>
                <c:pt idx="508">
                  <c:v>0.01</c:v>
                </c:pt>
                <c:pt idx="509">
                  <c:v>0.01</c:v>
                </c:pt>
                <c:pt idx="510">
                  <c:v>1E-3</c:v>
                </c:pt>
                <c:pt idx="511">
                  <c:v>0.01</c:v>
                </c:pt>
                <c:pt idx="512">
                  <c:v>0.01</c:v>
                </c:pt>
                <c:pt idx="513">
                  <c:v>1E-3</c:v>
                </c:pt>
                <c:pt idx="514">
                  <c:v>0.01</c:v>
                </c:pt>
                <c:pt idx="515">
                  <c:v>0.01</c:v>
                </c:pt>
                <c:pt idx="516">
                  <c:v>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0.01</c:v>
                </c:pt>
                <c:pt idx="520">
                  <c:v>0.01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1E-3</c:v>
                </c:pt>
                <c:pt idx="524">
                  <c:v>0.01</c:v>
                </c:pt>
                <c:pt idx="525">
                  <c:v>4.0000000000000001E-3</c:v>
                </c:pt>
                <c:pt idx="526">
                  <c:v>1E-3</c:v>
                </c:pt>
                <c:pt idx="527">
                  <c:v>4.0000000000000001E-3</c:v>
                </c:pt>
                <c:pt idx="528">
                  <c:v>1E-3</c:v>
                </c:pt>
                <c:pt idx="529">
                  <c:v>0.01</c:v>
                </c:pt>
                <c:pt idx="530">
                  <c:v>1E-3</c:v>
                </c:pt>
                <c:pt idx="531">
                  <c:v>4.0000000000000001E-3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4.0000000000000001E-3</c:v>
                </c:pt>
                <c:pt idx="537">
                  <c:v>1E-3</c:v>
                </c:pt>
                <c:pt idx="538">
                  <c:v>0.01</c:v>
                </c:pt>
                <c:pt idx="539">
                  <c:v>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1E-3</c:v>
                </c:pt>
                <c:pt idx="544">
                  <c:v>4.0000000000000001E-3</c:v>
                </c:pt>
                <c:pt idx="545">
                  <c:v>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1E-3</c:v>
                </c:pt>
                <c:pt idx="550">
                  <c:v>4.0000000000000001E-3</c:v>
                </c:pt>
                <c:pt idx="551">
                  <c:v>0.01</c:v>
                </c:pt>
                <c:pt idx="552">
                  <c:v>1E-3</c:v>
                </c:pt>
                <c:pt idx="553">
                  <c:v>0.01</c:v>
                </c:pt>
                <c:pt idx="554">
                  <c:v>0.01</c:v>
                </c:pt>
                <c:pt idx="555">
                  <c:v>4.0000000000000001E-3</c:v>
                </c:pt>
                <c:pt idx="556">
                  <c:v>0.01</c:v>
                </c:pt>
                <c:pt idx="557">
                  <c:v>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0.01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1E-3</c:v>
                </c:pt>
                <c:pt idx="564">
                  <c:v>1E-3</c:v>
                </c:pt>
                <c:pt idx="565">
                  <c:v>0.01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4.0000000000000001E-3</c:v>
                </c:pt>
                <c:pt idx="569">
                  <c:v>4.0000000000000001E-3</c:v>
                </c:pt>
                <c:pt idx="570">
                  <c:v>0.01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4.0000000000000001E-3</c:v>
                </c:pt>
                <c:pt idx="581">
                  <c:v>1E-3</c:v>
                </c:pt>
                <c:pt idx="582">
                  <c:v>0.01</c:v>
                </c:pt>
                <c:pt idx="583">
                  <c:v>1E-3</c:v>
                </c:pt>
                <c:pt idx="584">
                  <c:v>4.0000000000000001E-3</c:v>
                </c:pt>
                <c:pt idx="585">
                  <c:v>1E-3</c:v>
                </c:pt>
                <c:pt idx="586">
                  <c:v>0.01</c:v>
                </c:pt>
                <c:pt idx="587">
                  <c:v>4.0000000000000001E-3</c:v>
                </c:pt>
                <c:pt idx="588">
                  <c:v>1E-3</c:v>
                </c:pt>
                <c:pt idx="589">
                  <c:v>1E-3</c:v>
                </c:pt>
                <c:pt idx="590">
                  <c:v>4.0000000000000001E-3</c:v>
                </c:pt>
                <c:pt idx="591">
                  <c:v>0.01</c:v>
                </c:pt>
                <c:pt idx="592">
                  <c:v>1E-3</c:v>
                </c:pt>
                <c:pt idx="593">
                  <c:v>4.0000000000000001E-3</c:v>
                </c:pt>
                <c:pt idx="594">
                  <c:v>0.01</c:v>
                </c:pt>
                <c:pt idx="595">
                  <c:v>1E-3</c:v>
                </c:pt>
                <c:pt idx="596">
                  <c:v>0.01</c:v>
                </c:pt>
                <c:pt idx="597">
                  <c:v>1E-3</c:v>
                </c:pt>
                <c:pt idx="598">
                  <c:v>1E-3</c:v>
                </c:pt>
                <c:pt idx="599">
                  <c:v>0.01</c:v>
                </c:pt>
                <c:pt idx="600">
                  <c:v>1E-3</c:v>
                </c:pt>
                <c:pt idx="601">
                  <c:v>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1E-3</c:v>
                </c:pt>
                <c:pt idx="606">
                  <c:v>4.0000000000000001E-3</c:v>
                </c:pt>
                <c:pt idx="607">
                  <c:v>0.01</c:v>
                </c:pt>
                <c:pt idx="608">
                  <c:v>4.0000000000000001E-3</c:v>
                </c:pt>
                <c:pt idx="609">
                  <c:v>1E-3</c:v>
                </c:pt>
                <c:pt idx="610">
                  <c:v>0.01</c:v>
                </c:pt>
                <c:pt idx="611">
                  <c:v>1E-3</c:v>
                </c:pt>
                <c:pt idx="612">
                  <c:v>0.01</c:v>
                </c:pt>
                <c:pt idx="613">
                  <c:v>1E-3</c:v>
                </c:pt>
                <c:pt idx="614">
                  <c:v>1E-3</c:v>
                </c:pt>
                <c:pt idx="615">
                  <c:v>4.0000000000000001E-3</c:v>
                </c:pt>
                <c:pt idx="616">
                  <c:v>1E-3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1E-3</c:v>
                </c:pt>
                <c:pt idx="621">
                  <c:v>0.01</c:v>
                </c:pt>
                <c:pt idx="622">
                  <c:v>1E-3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1E-3</c:v>
                </c:pt>
                <c:pt idx="628">
                  <c:v>0.01</c:v>
                </c:pt>
                <c:pt idx="629">
                  <c:v>1E-3</c:v>
                </c:pt>
                <c:pt idx="630">
                  <c:v>4.0000000000000001E-3</c:v>
                </c:pt>
                <c:pt idx="631">
                  <c:v>0.01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0.01</c:v>
                </c:pt>
                <c:pt idx="638">
                  <c:v>1E-3</c:v>
                </c:pt>
                <c:pt idx="639">
                  <c:v>1E-3</c:v>
                </c:pt>
                <c:pt idx="640">
                  <c:v>4.0000000000000001E-3</c:v>
                </c:pt>
                <c:pt idx="641">
                  <c:v>1E-3</c:v>
                </c:pt>
                <c:pt idx="642">
                  <c:v>4.0000000000000001E-3</c:v>
                </c:pt>
                <c:pt idx="643">
                  <c:v>1E-3</c:v>
                </c:pt>
                <c:pt idx="644">
                  <c:v>0.01</c:v>
                </c:pt>
                <c:pt idx="645">
                  <c:v>0.01</c:v>
                </c:pt>
                <c:pt idx="646">
                  <c:v>4.0000000000000001E-3</c:v>
                </c:pt>
                <c:pt idx="647">
                  <c:v>4.0000000000000001E-3</c:v>
                </c:pt>
                <c:pt idx="648">
                  <c:v>1E-3</c:v>
                </c:pt>
                <c:pt idx="649">
                  <c:v>0.01</c:v>
                </c:pt>
                <c:pt idx="650">
                  <c:v>4.0000000000000001E-3</c:v>
                </c:pt>
                <c:pt idx="651">
                  <c:v>1E-3</c:v>
                </c:pt>
                <c:pt idx="652">
                  <c:v>4.0000000000000001E-3</c:v>
                </c:pt>
                <c:pt idx="653">
                  <c:v>0.01</c:v>
                </c:pt>
                <c:pt idx="654">
                  <c:v>0.01</c:v>
                </c:pt>
                <c:pt idx="655">
                  <c:v>4.0000000000000001E-3</c:v>
                </c:pt>
                <c:pt idx="656">
                  <c:v>1E-3</c:v>
                </c:pt>
                <c:pt idx="657">
                  <c:v>1E-3</c:v>
                </c:pt>
                <c:pt idx="658">
                  <c:v>0.01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1E-3</c:v>
                </c:pt>
                <c:pt idx="667">
                  <c:v>4.0000000000000001E-3</c:v>
                </c:pt>
                <c:pt idx="668">
                  <c:v>4.0000000000000001E-3</c:v>
                </c:pt>
                <c:pt idx="669">
                  <c:v>4.0000000000000001E-3</c:v>
                </c:pt>
                <c:pt idx="670">
                  <c:v>4.0000000000000001E-3</c:v>
                </c:pt>
                <c:pt idx="671">
                  <c:v>0.01</c:v>
                </c:pt>
                <c:pt idx="672">
                  <c:v>1E-3</c:v>
                </c:pt>
                <c:pt idx="673">
                  <c:v>4.0000000000000001E-3</c:v>
                </c:pt>
                <c:pt idx="674">
                  <c:v>4.0000000000000001E-3</c:v>
                </c:pt>
                <c:pt idx="675">
                  <c:v>0.01</c:v>
                </c:pt>
                <c:pt idx="676">
                  <c:v>0.01</c:v>
                </c:pt>
                <c:pt idx="677">
                  <c:v>4.0000000000000001E-3</c:v>
                </c:pt>
                <c:pt idx="678">
                  <c:v>1E-3</c:v>
                </c:pt>
                <c:pt idx="679">
                  <c:v>1E-3</c:v>
                </c:pt>
                <c:pt idx="680">
                  <c:v>0.01</c:v>
                </c:pt>
                <c:pt idx="681">
                  <c:v>1E-3</c:v>
                </c:pt>
                <c:pt idx="682">
                  <c:v>4.0000000000000001E-3</c:v>
                </c:pt>
                <c:pt idx="683">
                  <c:v>0.01</c:v>
                </c:pt>
                <c:pt idx="684">
                  <c:v>0.01</c:v>
                </c:pt>
                <c:pt idx="685">
                  <c:v>1E-3</c:v>
                </c:pt>
                <c:pt idx="686">
                  <c:v>0.01</c:v>
                </c:pt>
                <c:pt idx="687">
                  <c:v>1E-3</c:v>
                </c:pt>
                <c:pt idx="688">
                  <c:v>0.01</c:v>
                </c:pt>
                <c:pt idx="689">
                  <c:v>0.01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1E-3</c:v>
                </c:pt>
                <c:pt idx="702">
                  <c:v>1E-3</c:v>
                </c:pt>
                <c:pt idx="703">
                  <c:v>4.0000000000000001E-3</c:v>
                </c:pt>
                <c:pt idx="704">
                  <c:v>1E-3</c:v>
                </c:pt>
                <c:pt idx="705">
                  <c:v>0.01</c:v>
                </c:pt>
                <c:pt idx="706">
                  <c:v>1E-3</c:v>
                </c:pt>
                <c:pt idx="707">
                  <c:v>4.0000000000000001E-3</c:v>
                </c:pt>
                <c:pt idx="708">
                  <c:v>0.01</c:v>
                </c:pt>
                <c:pt idx="709">
                  <c:v>4.0000000000000001E-3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4.0000000000000001E-3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1E-3</c:v>
                </c:pt>
                <c:pt idx="723">
                  <c:v>4.0000000000000001E-3</c:v>
                </c:pt>
                <c:pt idx="724">
                  <c:v>1E-3</c:v>
                </c:pt>
                <c:pt idx="725">
                  <c:v>0.01</c:v>
                </c:pt>
                <c:pt idx="726">
                  <c:v>4.0000000000000001E-3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0.01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0.01</c:v>
                </c:pt>
                <c:pt idx="733">
                  <c:v>0.01</c:v>
                </c:pt>
                <c:pt idx="734">
                  <c:v>4.0000000000000001E-3</c:v>
                </c:pt>
                <c:pt idx="735">
                  <c:v>1E-3</c:v>
                </c:pt>
                <c:pt idx="736">
                  <c:v>4.0000000000000001E-3</c:v>
                </c:pt>
                <c:pt idx="737">
                  <c:v>4.0000000000000001E-3</c:v>
                </c:pt>
                <c:pt idx="738">
                  <c:v>1E-3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1E-3</c:v>
                </c:pt>
                <c:pt idx="743">
                  <c:v>0.01</c:v>
                </c:pt>
                <c:pt idx="744">
                  <c:v>4.0000000000000001E-3</c:v>
                </c:pt>
                <c:pt idx="745">
                  <c:v>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0.01</c:v>
                </c:pt>
                <c:pt idx="749">
                  <c:v>0.01</c:v>
                </c:pt>
                <c:pt idx="750">
                  <c:v>4.0000000000000001E-3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4.0000000000000001E-3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4.0000000000000001E-3</c:v>
                </c:pt>
                <c:pt idx="759">
                  <c:v>0.01</c:v>
                </c:pt>
                <c:pt idx="760">
                  <c:v>0.01</c:v>
                </c:pt>
                <c:pt idx="761">
                  <c:v>1E-3</c:v>
                </c:pt>
                <c:pt idx="762">
                  <c:v>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1E-3</c:v>
                </c:pt>
                <c:pt idx="766">
                  <c:v>0.01</c:v>
                </c:pt>
                <c:pt idx="767">
                  <c:v>1E-3</c:v>
                </c:pt>
                <c:pt idx="768">
                  <c:v>1E-3</c:v>
                </c:pt>
                <c:pt idx="769">
                  <c:v>4.0000000000000001E-3</c:v>
                </c:pt>
                <c:pt idx="770">
                  <c:v>1E-3</c:v>
                </c:pt>
                <c:pt idx="771">
                  <c:v>0.01</c:v>
                </c:pt>
                <c:pt idx="772">
                  <c:v>0.01</c:v>
                </c:pt>
                <c:pt idx="773">
                  <c:v>1E-3</c:v>
                </c:pt>
                <c:pt idx="774">
                  <c:v>0.01</c:v>
                </c:pt>
                <c:pt idx="775">
                  <c:v>1E-3</c:v>
                </c:pt>
                <c:pt idx="776">
                  <c:v>0.01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4.0000000000000001E-3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0.01</c:v>
                </c:pt>
                <c:pt idx="783">
                  <c:v>4.0000000000000001E-3</c:v>
                </c:pt>
                <c:pt idx="784">
                  <c:v>4.0000000000000001E-3</c:v>
                </c:pt>
                <c:pt idx="785">
                  <c:v>0.01</c:v>
                </c:pt>
                <c:pt idx="786">
                  <c:v>1E-3</c:v>
                </c:pt>
                <c:pt idx="787">
                  <c:v>0.01</c:v>
                </c:pt>
                <c:pt idx="788">
                  <c:v>0.01</c:v>
                </c:pt>
                <c:pt idx="789">
                  <c:v>1E-3</c:v>
                </c:pt>
                <c:pt idx="790">
                  <c:v>0.01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4.0000000000000001E-3</c:v>
                </c:pt>
                <c:pt idx="798">
                  <c:v>0.01</c:v>
                </c:pt>
                <c:pt idx="799">
                  <c:v>4.0000000000000001E-3</c:v>
                </c:pt>
                <c:pt idx="800">
                  <c:v>1E-3</c:v>
                </c:pt>
                <c:pt idx="801">
                  <c:v>4.0000000000000001E-3</c:v>
                </c:pt>
                <c:pt idx="802">
                  <c:v>0.01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1E-3</c:v>
                </c:pt>
                <c:pt idx="806">
                  <c:v>4.0000000000000001E-3</c:v>
                </c:pt>
                <c:pt idx="807">
                  <c:v>1E-3</c:v>
                </c:pt>
                <c:pt idx="808">
                  <c:v>4.0000000000000001E-3</c:v>
                </c:pt>
                <c:pt idx="809">
                  <c:v>0.01</c:v>
                </c:pt>
                <c:pt idx="810">
                  <c:v>4.0000000000000001E-3</c:v>
                </c:pt>
                <c:pt idx="811">
                  <c:v>0.01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0.01</c:v>
                </c:pt>
                <c:pt idx="815">
                  <c:v>1E-3</c:v>
                </c:pt>
                <c:pt idx="816">
                  <c:v>0.01</c:v>
                </c:pt>
                <c:pt idx="817">
                  <c:v>1E-3</c:v>
                </c:pt>
                <c:pt idx="818">
                  <c:v>0.01</c:v>
                </c:pt>
                <c:pt idx="819">
                  <c:v>4.0000000000000001E-3</c:v>
                </c:pt>
                <c:pt idx="820">
                  <c:v>0.01</c:v>
                </c:pt>
                <c:pt idx="821">
                  <c:v>4.0000000000000001E-3</c:v>
                </c:pt>
                <c:pt idx="822">
                  <c:v>0.01</c:v>
                </c:pt>
                <c:pt idx="823">
                  <c:v>1E-3</c:v>
                </c:pt>
                <c:pt idx="824">
                  <c:v>0.01</c:v>
                </c:pt>
                <c:pt idx="825">
                  <c:v>0.01</c:v>
                </c:pt>
                <c:pt idx="826">
                  <c:v>4.0000000000000001E-3</c:v>
                </c:pt>
                <c:pt idx="827">
                  <c:v>0.01</c:v>
                </c:pt>
                <c:pt idx="828">
                  <c:v>1E-3</c:v>
                </c:pt>
                <c:pt idx="829">
                  <c:v>4.0000000000000001E-3</c:v>
                </c:pt>
                <c:pt idx="830">
                  <c:v>0.01</c:v>
                </c:pt>
                <c:pt idx="831">
                  <c:v>1E-3</c:v>
                </c:pt>
                <c:pt idx="832">
                  <c:v>0.01</c:v>
                </c:pt>
                <c:pt idx="833">
                  <c:v>1E-3</c:v>
                </c:pt>
                <c:pt idx="834">
                  <c:v>4.0000000000000001E-3</c:v>
                </c:pt>
                <c:pt idx="835">
                  <c:v>0.01</c:v>
                </c:pt>
                <c:pt idx="836">
                  <c:v>1E-3</c:v>
                </c:pt>
                <c:pt idx="837">
                  <c:v>1E-3</c:v>
                </c:pt>
                <c:pt idx="838">
                  <c:v>0.01</c:v>
                </c:pt>
                <c:pt idx="839">
                  <c:v>0.01</c:v>
                </c:pt>
                <c:pt idx="840">
                  <c:v>1E-3</c:v>
                </c:pt>
                <c:pt idx="841">
                  <c:v>1E-3</c:v>
                </c:pt>
                <c:pt idx="842">
                  <c:v>4.0000000000000001E-3</c:v>
                </c:pt>
                <c:pt idx="843">
                  <c:v>0.01</c:v>
                </c:pt>
                <c:pt idx="844">
                  <c:v>4.0000000000000001E-3</c:v>
                </c:pt>
                <c:pt idx="845">
                  <c:v>4.0000000000000001E-3</c:v>
                </c:pt>
                <c:pt idx="846">
                  <c:v>0.01</c:v>
                </c:pt>
                <c:pt idx="847">
                  <c:v>4.0000000000000001E-3</c:v>
                </c:pt>
                <c:pt idx="848">
                  <c:v>1E-3</c:v>
                </c:pt>
                <c:pt idx="849">
                  <c:v>1E-3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1E-3</c:v>
                </c:pt>
                <c:pt idx="854">
                  <c:v>4.0000000000000001E-3</c:v>
                </c:pt>
                <c:pt idx="855">
                  <c:v>1E-3</c:v>
                </c:pt>
                <c:pt idx="856">
                  <c:v>4.0000000000000001E-3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4.0000000000000001E-3</c:v>
                </c:pt>
                <c:pt idx="861">
                  <c:v>4.0000000000000001E-3</c:v>
                </c:pt>
                <c:pt idx="862">
                  <c:v>4.0000000000000001E-3</c:v>
                </c:pt>
                <c:pt idx="863">
                  <c:v>4.0000000000000001E-3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F-4284-AE0E-3F27B030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1560"/>
        <c:axId val="701884512"/>
      </c:scatterChart>
      <c:valAx>
        <c:axId val="70188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min_epsilon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4512"/>
        <c:crosses val="autoZero"/>
        <c:crossBetween val="midCat"/>
      </c:valAx>
      <c:valAx>
        <c:axId val="7018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1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epsilon_decay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82245188101485"/>
          <c:y val="0.27637148804675277"/>
          <c:w val="0.7480265748031496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params_relevant!$F$2:$F$865</c:f>
              <c:numCache>
                <c:formatCode>General</c:formatCode>
                <c:ptCount val="864"/>
                <c:pt idx="0">
                  <c:v>4.0000000000000002E-4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1.6000000000000001E-3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1.6000000000000001E-3</c:v>
                </c:pt>
                <c:pt idx="7">
                  <c:v>1.6000000000000001E-3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1.6000000000000001E-3</c:v>
                </c:pt>
                <c:pt idx="11">
                  <c:v>1.6000000000000001E-3</c:v>
                </c:pt>
                <c:pt idx="12">
                  <c:v>1.6000000000000001E-3</c:v>
                </c:pt>
                <c:pt idx="13">
                  <c:v>8.0000000000000004E-4</c:v>
                </c:pt>
                <c:pt idx="14">
                  <c:v>1.6000000000000001E-3</c:v>
                </c:pt>
                <c:pt idx="15">
                  <c:v>8.0000000000000004E-4</c:v>
                </c:pt>
                <c:pt idx="16">
                  <c:v>1.6000000000000001E-3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1.6000000000000001E-3</c:v>
                </c:pt>
                <c:pt idx="20">
                  <c:v>8.0000000000000004E-4</c:v>
                </c:pt>
                <c:pt idx="21">
                  <c:v>1.6000000000000001E-3</c:v>
                </c:pt>
                <c:pt idx="22">
                  <c:v>1.6000000000000001E-3</c:v>
                </c:pt>
                <c:pt idx="23">
                  <c:v>8.0000000000000004E-4</c:v>
                </c:pt>
                <c:pt idx="24">
                  <c:v>1.6000000000000001E-3</c:v>
                </c:pt>
                <c:pt idx="25">
                  <c:v>1.6000000000000001E-3</c:v>
                </c:pt>
                <c:pt idx="26">
                  <c:v>1.6000000000000001E-3</c:v>
                </c:pt>
                <c:pt idx="27">
                  <c:v>4.0000000000000002E-4</c:v>
                </c:pt>
                <c:pt idx="28">
                  <c:v>1.6000000000000001E-3</c:v>
                </c:pt>
                <c:pt idx="29">
                  <c:v>4.0000000000000002E-4</c:v>
                </c:pt>
                <c:pt idx="30">
                  <c:v>1.6000000000000001E-3</c:v>
                </c:pt>
                <c:pt idx="31">
                  <c:v>8.0000000000000004E-4</c:v>
                </c:pt>
                <c:pt idx="32">
                  <c:v>1.6000000000000001E-3</c:v>
                </c:pt>
                <c:pt idx="33">
                  <c:v>1.6000000000000001E-3</c:v>
                </c:pt>
                <c:pt idx="34">
                  <c:v>1.6000000000000001E-3</c:v>
                </c:pt>
                <c:pt idx="35">
                  <c:v>4.0000000000000002E-4</c:v>
                </c:pt>
                <c:pt idx="36">
                  <c:v>1.6000000000000001E-3</c:v>
                </c:pt>
                <c:pt idx="37">
                  <c:v>1.6000000000000001E-3</c:v>
                </c:pt>
                <c:pt idx="38">
                  <c:v>4.0000000000000002E-4</c:v>
                </c:pt>
                <c:pt idx="39">
                  <c:v>1.6000000000000001E-3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1.6000000000000001E-3</c:v>
                </c:pt>
                <c:pt idx="43">
                  <c:v>4.0000000000000002E-4</c:v>
                </c:pt>
                <c:pt idx="44">
                  <c:v>1.6000000000000001E-3</c:v>
                </c:pt>
                <c:pt idx="45">
                  <c:v>4.0000000000000002E-4</c:v>
                </c:pt>
                <c:pt idx="46">
                  <c:v>8.0000000000000004E-4</c:v>
                </c:pt>
                <c:pt idx="47">
                  <c:v>4.0000000000000002E-4</c:v>
                </c:pt>
                <c:pt idx="48">
                  <c:v>8.0000000000000004E-4</c:v>
                </c:pt>
                <c:pt idx="49">
                  <c:v>8.0000000000000004E-4</c:v>
                </c:pt>
                <c:pt idx="50">
                  <c:v>4.0000000000000002E-4</c:v>
                </c:pt>
                <c:pt idx="51">
                  <c:v>8.0000000000000004E-4</c:v>
                </c:pt>
                <c:pt idx="52">
                  <c:v>1.6000000000000001E-3</c:v>
                </c:pt>
                <c:pt idx="53">
                  <c:v>4.0000000000000002E-4</c:v>
                </c:pt>
                <c:pt idx="54">
                  <c:v>1.6000000000000001E-3</c:v>
                </c:pt>
                <c:pt idx="55">
                  <c:v>8.0000000000000004E-4</c:v>
                </c:pt>
                <c:pt idx="56">
                  <c:v>1.6000000000000001E-3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8.0000000000000004E-4</c:v>
                </c:pt>
                <c:pt idx="60">
                  <c:v>1.6000000000000001E-3</c:v>
                </c:pt>
                <c:pt idx="61">
                  <c:v>4.0000000000000002E-4</c:v>
                </c:pt>
                <c:pt idx="62">
                  <c:v>8.0000000000000004E-4</c:v>
                </c:pt>
                <c:pt idx="63">
                  <c:v>1.6000000000000001E-3</c:v>
                </c:pt>
                <c:pt idx="64">
                  <c:v>8.0000000000000004E-4</c:v>
                </c:pt>
                <c:pt idx="65">
                  <c:v>1.6000000000000001E-3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1.6000000000000001E-3</c:v>
                </c:pt>
                <c:pt idx="70">
                  <c:v>1.6000000000000001E-3</c:v>
                </c:pt>
                <c:pt idx="71">
                  <c:v>1.6000000000000001E-3</c:v>
                </c:pt>
                <c:pt idx="72">
                  <c:v>8.0000000000000004E-4</c:v>
                </c:pt>
                <c:pt idx="73">
                  <c:v>4.0000000000000002E-4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1.6000000000000001E-3</c:v>
                </c:pt>
                <c:pt idx="80">
                  <c:v>4.0000000000000002E-4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4.0000000000000002E-4</c:v>
                </c:pt>
                <c:pt idx="84">
                  <c:v>1.6000000000000001E-3</c:v>
                </c:pt>
                <c:pt idx="85">
                  <c:v>8.0000000000000004E-4</c:v>
                </c:pt>
                <c:pt idx="86">
                  <c:v>1.6000000000000001E-3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4.0000000000000002E-4</c:v>
                </c:pt>
                <c:pt idx="90">
                  <c:v>8.0000000000000004E-4</c:v>
                </c:pt>
                <c:pt idx="91">
                  <c:v>4.0000000000000002E-4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4.0000000000000002E-4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1.6000000000000001E-3</c:v>
                </c:pt>
                <c:pt idx="98">
                  <c:v>8.0000000000000004E-4</c:v>
                </c:pt>
                <c:pt idx="99">
                  <c:v>1.6000000000000001E-3</c:v>
                </c:pt>
                <c:pt idx="100">
                  <c:v>8.0000000000000004E-4</c:v>
                </c:pt>
                <c:pt idx="101">
                  <c:v>1.6000000000000001E-3</c:v>
                </c:pt>
                <c:pt idx="102">
                  <c:v>1.6000000000000001E-3</c:v>
                </c:pt>
                <c:pt idx="103">
                  <c:v>8.0000000000000004E-4</c:v>
                </c:pt>
                <c:pt idx="104">
                  <c:v>1.6000000000000001E-3</c:v>
                </c:pt>
                <c:pt idx="105">
                  <c:v>8.0000000000000004E-4</c:v>
                </c:pt>
                <c:pt idx="106">
                  <c:v>8.0000000000000004E-4</c:v>
                </c:pt>
                <c:pt idx="107">
                  <c:v>8.0000000000000004E-4</c:v>
                </c:pt>
                <c:pt idx="108">
                  <c:v>4.0000000000000002E-4</c:v>
                </c:pt>
                <c:pt idx="109">
                  <c:v>8.0000000000000004E-4</c:v>
                </c:pt>
                <c:pt idx="110">
                  <c:v>8.0000000000000004E-4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4.0000000000000002E-4</c:v>
                </c:pt>
                <c:pt idx="115">
                  <c:v>8.0000000000000004E-4</c:v>
                </c:pt>
                <c:pt idx="116">
                  <c:v>4.0000000000000002E-4</c:v>
                </c:pt>
                <c:pt idx="117">
                  <c:v>8.0000000000000004E-4</c:v>
                </c:pt>
                <c:pt idx="118">
                  <c:v>8.0000000000000004E-4</c:v>
                </c:pt>
                <c:pt idx="119">
                  <c:v>4.0000000000000002E-4</c:v>
                </c:pt>
                <c:pt idx="120">
                  <c:v>8.0000000000000004E-4</c:v>
                </c:pt>
                <c:pt idx="121">
                  <c:v>4.0000000000000002E-4</c:v>
                </c:pt>
                <c:pt idx="122">
                  <c:v>1.6000000000000001E-3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4.0000000000000002E-4</c:v>
                </c:pt>
                <c:pt idx="130">
                  <c:v>1.6000000000000001E-3</c:v>
                </c:pt>
                <c:pt idx="131">
                  <c:v>1.6000000000000001E-3</c:v>
                </c:pt>
                <c:pt idx="132">
                  <c:v>8.0000000000000004E-4</c:v>
                </c:pt>
                <c:pt idx="133">
                  <c:v>8.0000000000000004E-4</c:v>
                </c:pt>
                <c:pt idx="134">
                  <c:v>1.6000000000000001E-3</c:v>
                </c:pt>
                <c:pt idx="135">
                  <c:v>1.6000000000000001E-3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1.6000000000000001E-3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4.0000000000000002E-4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1.6000000000000001E-3</c:v>
                </c:pt>
                <c:pt idx="146">
                  <c:v>1.6000000000000001E-3</c:v>
                </c:pt>
                <c:pt idx="147">
                  <c:v>1.6000000000000001E-3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1.6000000000000001E-3</c:v>
                </c:pt>
                <c:pt idx="153">
                  <c:v>1.6000000000000001E-3</c:v>
                </c:pt>
                <c:pt idx="154">
                  <c:v>1.6000000000000001E-3</c:v>
                </c:pt>
                <c:pt idx="155">
                  <c:v>1.6000000000000001E-3</c:v>
                </c:pt>
                <c:pt idx="156">
                  <c:v>1.6000000000000001E-3</c:v>
                </c:pt>
                <c:pt idx="157">
                  <c:v>4.0000000000000002E-4</c:v>
                </c:pt>
                <c:pt idx="158">
                  <c:v>1.6000000000000001E-3</c:v>
                </c:pt>
                <c:pt idx="159">
                  <c:v>8.0000000000000004E-4</c:v>
                </c:pt>
                <c:pt idx="160">
                  <c:v>4.0000000000000002E-4</c:v>
                </c:pt>
                <c:pt idx="161">
                  <c:v>1.6000000000000001E-3</c:v>
                </c:pt>
                <c:pt idx="162">
                  <c:v>1.6000000000000001E-3</c:v>
                </c:pt>
                <c:pt idx="163">
                  <c:v>4.0000000000000002E-4</c:v>
                </c:pt>
                <c:pt idx="164">
                  <c:v>1.6000000000000001E-3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1.6000000000000001E-3</c:v>
                </c:pt>
                <c:pt idx="168">
                  <c:v>1.6000000000000001E-3</c:v>
                </c:pt>
                <c:pt idx="169">
                  <c:v>1.6000000000000001E-3</c:v>
                </c:pt>
                <c:pt idx="170">
                  <c:v>1.6000000000000001E-3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8.0000000000000004E-4</c:v>
                </c:pt>
                <c:pt idx="175">
                  <c:v>8.0000000000000004E-4</c:v>
                </c:pt>
                <c:pt idx="176">
                  <c:v>1.6000000000000001E-3</c:v>
                </c:pt>
                <c:pt idx="177">
                  <c:v>8.0000000000000004E-4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1.6000000000000001E-3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8.0000000000000004E-4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8.0000000000000004E-4</c:v>
                </c:pt>
                <c:pt idx="187">
                  <c:v>4.0000000000000002E-4</c:v>
                </c:pt>
                <c:pt idx="188">
                  <c:v>8.0000000000000004E-4</c:v>
                </c:pt>
                <c:pt idx="189">
                  <c:v>4.0000000000000002E-4</c:v>
                </c:pt>
                <c:pt idx="190">
                  <c:v>8.0000000000000004E-4</c:v>
                </c:pt>
                <c:pt idx="191">
                  <c:v>1.6000000000000001E-3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8.0000000000000004E-4</c:v>
                </c:pt>
                <c:pt idx="195">
                  <c:v>1.6000000000000001E-3</c:v>
                </c:pt>
                <c:pt idx="196">
                  <c:v>8.0000000000000004E-4</c:v>
                </c:pt>
                <c:pt idx="197">
                  <c:v>4.0000000000000002E-4</c:v>
                </c:pt>
                <c:pt idx="198">
                  <c:v>8.0000000000000004E-4</c:v>
                </c:pt>
                <c:pt idx="199">
                  <c:v>1.6000000000000001E-3</c:v>
                </c:pt>
                <c:pt idx="200">
                  <c:v>8.0000000000000004E-4</c:v>
                </c:pt>
                <c:pt idx="201">
                  <c:v>8.0000000000000004E-4</c:v>
                </c:pt>
                <c:pt idx="202">
                  <c:v>1.6000000000000001E-3</c:v>
                </c:pt>
                <c:pt idx="203">
                  <c:v>4.0000000000000002E-4</c:v>
                </c:pt>
                <c:pt idx="204">
                  <c:v>8.0000000000000004E-4</c:v>
                </c:pt>
                <c:pt idx="205">
                  <c:v>4.0000000000000002E-4</c:v>
                </c:pt>
                <c:pt idx="206">
                  <c:v>4.0000000000000002E-4</c:v>
                </c:pt>
                <c:pt idx="207">
                  <c:v>1.6000000000000001E-3</c:v>
                </c:pt>
                <c:pt idx="208">
                  <c:v>1.6000000000000001E-3</c:v>
                </c:pt>
                <c:pt idx="209">
                  <c:v>8.0000000000000004E-4</c:v>
                </c:pt>
                <c:pt idx="210">
                  <c:v>1.6000000000000001E-3</c:v>
                </c:pt>
                <c:pt idx="211">
                  <c:v>8.0000000000000004E-4</c:v>
                </c:pt>
                <c:pt idx="212">
                  <c:v>4.0000000000000002E-4</c:v>
                </c:pt>
                <c:pt idx="213">
                  <c:v>1.6000000000000001E-3</c:v>
                </c:pt>
                <c:pt idx="214">
                  <c:v>8.0000000000000004E-4</c:v>
                </c:pt>
                <c:pt idx="215">
                  <c:v>1.6000000000000001E-3</c:v>
                </c:pt>
                <c:pt idx="216">
                  <c:v>1.6000000000000001E-3</c:v>
                </c:pt>
                <c:pt idx="217">
                  <c:v>8.0000000000000004E-4</c:v>
                </c:pt>
                <c:pt idx="218">
                  <c:v>8.0000000000000004E-4</c:v>
                </c:pt>
                <c:pt idx="219">
                  <c:v>4.0000000000000002E-4</c:v>
                </c:pt>
                <c:pt idx="220">
                  <c:v>8.0000000000000004E-4</c:v>
                </c:pt>
                <c:pt idx="221">
                  <c:v>4.0000000000000002E-4</c:v>
                </c:pt>
                <c:pt idx="222">
                  <c:v>1.6000000000000001E-3</c:v>
                </c:pt>
                <c:pt idx="223">
                  <c:v>4.0000000000000002E-4</c:v>
                </c:pt>
                <c:pt idx="224">
                  <c:v>8.0000000000000004E-4</c:v>
                </c:pt>
                <c:pt idx="225">
                  <c:v>1.6000000000000001E-3</c:v>
                </c:pt>
                <c:pt idx="226">
                  <c:v>4.0000000000000002E-4</c:v>
                </c:pt>
                <c:pt idx="227">
                  <c:v>1.6000000000000001E-3</c:v>
                </c:pt>
                <c:pt idx="228">
                  <c:v>4.0000000000000002E-4</c:v>
                </c:pt>
                <c:pt idx="229">
                  <c:v>8.0000000000000004E-4</c:v>
                </c:pt>
                <c:pt idx="230">
                  <c:v>1.6000000000000001E-3</c:v>
                </c:pt>
                <c:pt idx="231">
                  <c:v>8.0000000000000004E-4</c:v>
                </c:pt>
                <c:pt idx="232">
                  <c:v>4.0000000000000002E-4</c:v>
                </c:pt>
                <c:pt idx="233">
                  <c:v>4.0000000000000002E-4</c:v>
                </c:pt>
                <c:pt idx="234">
                  <c:v>8.0000000000000004E-4</c:v>
                </c:pt>
                <c:pt idx="235">
                  <c:v>4.0000000000000002E-4</c:v>
                </c:pt>
                <c:pt idx="236">
                  <c:v>8.0000000000000004E-4</c:v>
                </c:pt>
                <c:pt idx="237">
                  <c:v>1.6000000000000001E-3</c:v>
                </c:pt>
                <c:pt idx="238">
                  <c:v>8.0000000000000004E-4</c:v>
                </c:pt>
                <c:pt idx="239">
                  <c:v>8.0000000000000004E-4</c:v>
                </c:pt>
                <c:pt idx="240">
                  <c:v>4.0000000000000002E-4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8.0000000000000004E-4</c:v>
                </c:pt>
                <c:pt idx="244">
                  <c:v>8.0000000000000004E-4</c:v>
                </c:pt>
                <c:pt idx="245">
                  <c:v>1.6000000000000001E-3</c:v>
                </c:pt>
                <c:pt idx="246">
                  <c:v>4.0000000000000002E-4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8.0000000000000004E-4</c:v>
                </c:pt>
                <c:pt idx="250">
                  <c:v>8.0000000000000004E-4</c:v>
                </c:pt>
                <c:pt idx="251">
                  <c:v>1.6000000000000001E-3</c:v>
                </c:pt>
                <c:pt idx="252">
                  <c:v>4.0000000000000002E-4</c:v>
                </c:pt>
                <c:pt idx="253">
                  <c:v>1.6000000000000001E-3</c:v>
                </c:pt>
                <c:pt idx="254">
                  <c:v>8.0000000000000004E-4</c:v>
                </c:pt>
                <c:pt idx="255">
                  <c:v>8.0000000000000004E-4</c:v>
                </c:pt>
                <c:pt idx="256">
                  <c:v>1.6000000000000001E-3</c:v>
                </c:pt>
                <c:pt idx="257">
                  <c:v>4.0000000000000002E-4</c:v>
                </c:pt>
                <c:pt idx="258">
                  <c:v>4.0000000000000002E-4</c:v>
                </c:pt>
                <c:pt idx="259">
                  <c:v>1.6000000000000001E-3</c:v>
                </c:pt>
                <c:pt idx="260">
                  <c:v>1.6000000000000001E-3</c:v>
                </c:pt>
                <c:pt idx="261">
                  <c:v>4.0000000000000002E-4</c:v>
                </c:pt>
                <c:pt idx="262">
                  <c:v>8.0000000000000004E-4</c:v>
                </c:pt>
                <c:pt idx="263">
                  <c:v>4.0000000000000002E-4</c:v>
                </c:pt>
                <c:pt idx="264">
                  <c:v>1.6000000000000001E-3</c:v>
                </c:pt>
                <c:pt idx="265">
                  <c:v>4.0000000000000002E-4</c:v>
                </c:pt>
                <c:pt idx="266">
                  <c:v>8.0000000000000004E-4</c:v>
                </c:pt>
                <c:pt idx="267">
                  <c:v>4.0000000000000002E-4</c:v>
                </c:pt>
                <c:pt idx="268">
                  <c:v>8.0000000000000004E-4</c:v>
                </c:pt>
                <c:pt idx="269">
                  <c:v>4.0000000000000002E-4</c:v>
                </c:pt>
                <c:pt idx="270">
                  <c:v>4.0000000000000002E-4</c:v>
                </c:pt>
                <c:pt idx="271">
                  <c:v>8.0000000000000004E-4</c:v>
                </c:pt>
                <c:pt idx="272">
                  <c:v>4.0000000000000002E-4</c:v>
                </c:pt>
                <c:pt idx="273">
                  <c:v>1.6000000000000001E-3</c:v>
                </c:pt>
                <c:pt idx="274">
                  <c:v>8.0000000000000004E-4</c:v>
                </c:pt>
                <c:pt idx="275">
                  <c:v>4.0000000000000002E-4</c:v>
                </c:pt>
                <c:pt idx="276">
                  <c:v>1.6000000000000001E-3</c:v>
                </c:pt>
                <c:pt idx="277">
                  <c:v>4.0000000000000002E-4</c:v>
                </c:pt>
                <c:pt idx="278">
                  <c:v>4.0000000000000002E-4</c:v>
                </c:pt>
                <c:pt idx="279">
                  <c:v>4.0000000000000002E-4</c:v>
                </c:pt>
                <c:pt idx="280">
                  <c:v>8.0000000000000004E-4</c:v>
                </c:pt>
                <c:pt idx="281">
                  <c:v>4.0000000000000002E-4</c:v>
                </c:pt>
                <c:pt idx="282">
                  <c:v>4.0000000000000002E-4</c:v>
                </c:pt>
                <c:pt idx="283">
                  <c:v>4.0000000000000002E-4</c:v>
                </c:pt>
                <c:pt idx="284">
                  <c:v>8.0000000000000004E-4</c:v>
                </c:pt>
                <c:pt idx="285">
                  <c:v>1.6000000000000001E-3</c:v>
                </c:pt>
                <c:pt idx="286">
                  <c:v>1.6000000000000001E-3</c:v>
                </c:pt>
                <c:pt idx="287">
                  <c:v>8.0000000000000004E-4</c:v>
                </c:pt>
                <c:pt idx="288">
                  <c:v>4.0000000000000002E-4</c:v>
                </c:pt>
                <c:pt idx="289">
                  <c:v>8.0000000000000004E-4</c:v>
                </c:pt>
                <c:pt idx="290">
                  <c:v>8.0000000000000004E-4</c:v>
                </c:pt>
                <c:pt idx="291">
                  <c:v>8.0000000000000004E-4</c:v>
                </c:pt>
                <c:pt idx="292">
                  <c:v>8.0000000000000004E-4</c:v>
                </c:pt>
                <c:pt idx="293">
                  <c:v>8.0000000000000004E-4</c:v>
                </c:pt>
                <c:pt idx="294">
                  <c:v>4.0000000000000002E-4</c:v>
                </c:pt>
                <c:pt idx="295">
                  <c:v>8.0000000000000004E-4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1.6000000000000001E-3</c:v>
                </c:pt>
                <c:pt idx="299">
                  <c:v>8.0000000000000004E-4</c:v>
                </c:pt>
                <c:pt idx="300">
                  <c:v>4.0000000000000002E-4</c:v>
                </c:pt>
                <c:pt idx="301">
                  <c:v>4.0000000000000002E-4</c:v>
                </c:pt>
                <c:pt idx="302">
                  <c:v>1.6000000000000001E-3</c:v>
                </c:pt>
                <c:pt idx="303">
                  <c:v>1.6000000000000001E-3</c:v>
                </c:pt>
                <c:pt idx="304">
                  <c:v>4.0000000000000002E-4</c:v>
                </c:pt>
                <c:pt idx="305">
                  <c:v>4.0000000000000002E-4</c:v>
                </c:pt>
                <c:pt idx="306">
                  <c:v>8.0000000000000004E-4</c:v>
                </c:pt>
                <c:pt idx="307">
                  <c:v>1.6000000000000001E-3</c:v>
                </c:pt>
                <c:pt idx="308">
                  <c:v>8.0000000000000004E-4</c:v>
                </c:pt>
                <c:pt idx="309">
                  <c:v>4.0000000000000002E-4</c:v>
                </c:pt>
                <c:pt idx="310">
                  <c:v>4.0000000000000002E-4</c:v>
                </c:pt>
                <c:pt idx="311">
                  <c:v>8.0000000000000004E-4</c:v>
                </c:pt>
                <c:pt idx="312">
                  <c:v>8.0000000000000004E-4</c:v>
                </c:pt>
                <c:pt idx="313">
                  <c:v>1.6000000000000001E-3</c:v>
                </c:pt>
                <c:pt idx="314">
                  <c:v>1.6000000000000001E-3</c:v>
                </c:pt>
                <c:pt idx="315">
                  <c:v>1.6000000000000001E-3</c:v>
                </c:pt>
                <c:pt idx="316">
                  <c:v>1.6000000000000001E-3</c:v>
                </c:pt>
                <c:pt idx="317">
                  <c:v>8.0000000000000004E-4</c:v>
                </c:pt>
                <c:pt idx="318">
                  <c:v>1.6000000000000001E-3</c:v>
                </c:pt>
                <c:pt idx="319">
                  <c:v>4.0000000000000002E-4</c:v>
                </c:pt>
                <c:pt idx="320">
                  <c:v>8.0000000000000004E-4</c:v>
                </c:pt>
                <c:pt idx="321">
                  <c:v>1.6000000000000001E-3</c:v>
                </c:pt>
                <c:pt idx="322">
                  <c:v>4.0000000000000002E-4</c:v>
                </c:pt>
                <c:pt idx="323">
                  <c:v>1.6000000000000001E-3</c:v>
                </c:pt>
                <c:pt idx="324">
                  <c:v>4.0000000000000002E-4</c:v>
                </c:pt>
                <c:pt idx="325">
                  <c:v>4.0000000000000002E-4</c:v>
                </c:pt>
                <c:pt idx="326">
                  <c:v>1.6000000000000001E-3</c:v>
                </c:pt>
                <c:pt idx="327">
                  <c:v>8.0000000000000004E-4</c:v>
                </c:pt>
                <c:pt idx="328">
                  <c:v>1.6000000000000001E-3</c:v>
                </c:pt>
                <c:pt idx="329">
                  <c:v>4.0000000000000002E-4</c:v>
                </c:pt>
                <c:pt idx="330">
                  <c:v>1.6000000000000001E-3</c:v>
                </c:pt>
                <c:pt idx="331">
                  <c:v>1.6000000000000001E-3</c:v>
                </c:pt>
                <c:pt idx="332">
                  <c:v>4.0000000000000002E-4</c:v>
                </c:pt>
                <c:pt idx="333">
                  <c:v>4.0000000000000002E-4</c:v>
                </c:pt>
                <c:pt idx="334">
                  <c:v>4.0000000000000002E-4</c:v>
                </c:pt>
                <c:pt idx="335">
                  <c:v>4.0000000000000002E-4</c:v>
                </c:pt>
                <c:pt idx="336">
                  <c:v>4.0000000000000002E-4</c:v>
                </c:pt>
                <c:pt idx="337">
                  <c:v>4.0000000000000002E-4</c:v>
                </c:pt>
                <c:pt idx="338">
                  <c:v>8.0000000000000004E-4</c:v>
                </c:pt>
                <c:pt idx="339">
                  <c:v>8.0000000000000004E-4</c:v>
                </c:pt>
                <c:pt idx="340">
                  <c:v>1.6000000000000001E-3</c:v>
                </c:pt>
                <c:pt idx="341">
                  <c:v>8.0000000000000004E-4</c:v>
                </c:pt>
                <c:pt idx="342">
                  <c:v>4.0000000000000002E-4</c:v>
                </c:pt>
                <c:pt idx="343">
                  <c:v>4.0000000000000002E-4</c:v>
                </c:pt>
                <c:pt idx="344">
                  <c:v>1.6000000000000001E-3</c:v>
                </c:pt>
                <c:pt idx="345">
                  <c:v>1.6000000000000001E-3</c:v>
                </c:pt>
                <c:pt idx="346">
                  <c:v>1.6000000000000001E-3</c:v>
                </c:pt>
                <c:pt idx="347">
                  <c:v>4.0000000000000002E-4</c:v>
                </c:pt>
                <c:pt idx="348">
                  <c:v>1.6000000000000001E-3</c:v>
                </c:pt>
                <c:pt idx="349">
                  <c:v>8.0000000000000004E-4</c:v>
                </c:pt>
                <c:pt idx="350">
                  <c:v>1.6000000000000001E-3</c:v>
                </c:pt>
                <c:pt idx="351">
                  <c:v>1.6000000000000001E-3</c:v>
                </c:pt>
                <c:pt idx="352">
                  <c:v>8.0000000000000004E-4</c:v>
                </c:pt>
                <c:pt idx="353">
                  <c:v>4.0000000000000002E-4</c:v>
                </c:pt>
                <c:pt idx="354">
                  <c:v>4.0000000000000002E-4</c:v>
                </c:pt>
                <c:pt idx="355">
                  <c:v>4.0000000000000002E-4</c:v>
                </c:pt>
                <c:pt idx="356">
                  <c:v>1.6000000000000001E-3</c:v>
                </c:pt>
                <c:pt idx="357">
                  <c:v>8.0000000000000004E-4</c:v>
                </c:pt>
                <c:pt idx="358">
                  <c:v>8.0000000000000004E-4</c:v>
                </c:pt>
                <c:pt idx="359">
                  <c:v>4.0000000000000002E-4</c:v>
                </c:pt>
                <c:pt idx="360">
                  <c:v>8.0000000000000004E-4</c:v>
                </c:pt>
                <c:pt idx="361">
                  <c:v>4.0000000000000002E-4</c:v>
                </c:pt>
                <c:pt idx="362">
                  <c:v>8.0000000000000004E-4</c:v>
                </c:pt>
                <c:pt idx="363">
                  <c:v>8.0000000000000004E-4</c:v>
                </c:pt>
                <c:pt idx="364">
                  <c:v>8.0000000000000004E-4</c:v>
                </c:pt>
                <c:pt idx="365">
                  <c:v>4.0000000000000002E-4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8.0000000000000004E-4</c:v>
                </c:pt>
                <c:pt idx="369">
                  <c:v>8.0000000000000004E-4</c:v>
                </c:pt>
                <c:pt idx="370">
                  <c:v>1.6000000000000001E-3</c:v>
                </c:pt>
                <c:pt idx="371">
                  <c:v>4.0000000000000002E-4</c:v>
                </c:pt>
                <c:pt idx="372">
                  <c:v>8.0000000000000004E-4</c:v>
                </c:pt>
                <c:pt idx="373">
                  <c:v>4.0000000000000002E-4</c:v>
                </c:pt>
                <c:pt idx="374">
                  <c:v>1.6000000000000001E-3</c:v>
                </c:pt>
                <c:pt idx="375">
                  <c:v>4.0000000000000002E-4</c:v>
                </c:pt>
                <c:pt idx="376">
                  <c:v>4.0000000000000002E-4</c:v>
                </c:pt>
                <c:pt idx="377">
                  <c:v>1.6000000000000001E-3</c:v>
                </c:pt>
                <c:pt idx="378">
                  <c:v>4.0000000000000002E-4</c:v>
                </c:pt>
                <c:pt idx="379">
                  <c:v>1.6000000000000001E-3</c:v>
                </c:pt>
                <c:pt idx="380">
                  <c:v>1.6000000000000001E-3</c:v>
                </c:pt>
                <c:pt idx="381">
                  <c:v>8.0000000000000004E-4</c:v>
                </c:pt>
                <c:pt idx="382">
                  <c:v>8.0000000000000004E-4</c:v>
                </c:pt>
                <c:pt idx="383">
                  <c:v>8.0000000000000004E-4</c:v>
                </c:pt>
                <c:pt idx="384">
                  <c:v>4.0000000000000002E-4</c:v>
                </c:pt>
                <c:pt idx="385">
                  <c:v>4.0000000000000002E-4</c:v>
                </c:pt>
                <c:pt idx="386">
                  <c:v>8.0000000000000004E-4</c:v>
                </c:pt>
                <c:pt idx="387">
                  <c:v>8.0000000000000004E-4</c:v>
                </c:pt>
                <c:pt idx="388">
                  <c:v>8.0000000000000004E-4</c:v>
                </c:pt>
                <c:pt idx="389">
                  <c:v>8.0000000000000004E-4</c:v>
                </c:pt>
                <c:pt idx="390">
                  <c:v>8.0000000000000004E-4</c:v>
                </c:pt>
                <c:pt idx="391">
                  <c:v>4.0000000000000002E-4</c:v>
                </c:pt>
                <c:pt idx="392">
                  <c:v>1.6000000000000001E-3</c:v>
                </c:pt>
                <c:pt idx="393">
                  <c:v>8.0000000000000004E-4</c:v>
                </c:pt>
                <c:pt idx="394">
                  <c:v>4.0000000000000002E-4</c:v>
                </c:pt>
                <c:pt idx="395">
                  <c:v>4.0000000000000002E-4</c:v>
                </c:pt>
                <c:pt idx="396">
                  <c:v>8.0000000000000004E-4</c:v>
                </c:pt>
                <c:pt idx="397">
                  <c:v>4.0000000000000002E-4</c:v>
                </c:pt>
                <c:pt idx="398">
                  <c:v>8.0000000000000004E-4</c:v>
                </c:pt>
                <c:pt idx="399">
                  <c:v>8.0000000000000004E-4</c:v>
                </c:pt>
                <c:pt idx="400">
                  <c:v>8.0000000000000004E-4</c:v>
                </c:pt>
                <c:pt idx="401">
                  <c:v>4.0000000000000002E-4</c:v>
                </c:pt>
                <c:pt idx="402">
                  <c:v>1.6000000000000001E-3</c:v>
                </c:pt>
                <c:pt idx="403">
                  <c:v>8.0000000000000004E-4</c:v>
                </c:pt>
                <c:pt idx="404">
                  <c:v>4.0000000000000002E-4</c:v>
                </c:pt>
                <c:pt idx="405">
                  <c:v>4.0000000000000002E-4</c:v>
                </c:pt>
                <c:pt idx="406">
                  <c:v>1.6000000000000001E-3</c:v>
                </c:pt>
                <c:pt idx="407">
                  <c:v>4.0000000000000002E-4</c:v>
                </c:pt>
                <c:pt idx="408">
                  <c:v>1.6000000000000001E-3</c:v>
                </c:pt>
                <c:pt idx="409">
                  <c:v>1.6000000000000001E-3</c:v>
                </c:pt>
                <c:pt idx="410">
                  <c:v>1.6000000000000001E-3</c:v>
                </c:pt>
                <c:pt idx="411">
                  <c:v>4.0000000000000002E-4</c:v>
                </c:pt>
                <c:pt idx="412">
                  <c:v>8.0000000000000004E-4</c:v>
                </c:pt>
                <c:pt idx="413">
                  <c:v>1.6000000000000001E-3</c:v>
                </c:pt>
                <c:pt idx="414">
                  <c:v>1.6000000000000001E-3</c:v>
                </c:pt>
                <c:pt idx="415">
                  <c:v>4.0000000000000002E-4</c:v>
                </c:pt>
                <c:pt idx="416">
                  <c:v>8.0000000000000004E-4</c:v>
                </c:pt>
                <c:pt idx="417">
                  <c:v>8.0000000000000004E-4</c:v>
                </c:pt>
                <c:pt idx="418">
                  <c:v>4.0000000000000002E-4</c:v>
                </c:pt>
                <c:pt idx="419">
                  <c:v>4.0000000000000002E-4</c:v>
                </c:pt>
                <c:pt idx="420">
                  <c:v>8.0000000000000004E-4</c:v>
                </c:pt>
                <c:pt idx="421">
                  <c:v>1.6000000000000001E-3</c:v>
                </c:pt>
                <c:pt idx="422">
                  <c:v>4.0000000000000002E-4</c:v>
                </c:pt>
                <c:pt idx="423">
                  <c:v>8.0000000000000004E-4</c:v>
                </c:pt>
                <c:pt idx="424">
                  <c:v>8.0000000000000004E-4</c:v>
                </c:pt>
                <c:pt idx="425">
                  <c:v>8.0000000000000004E-4</c:v>
                </c:pt>
                <c:pt idx="426">
                  <c:v>1.6000000000000001E-3</c:v>
                </c:pt>
                <c:pt idx="427">
                  <c:v>4.0000000000000002E-4</c:v>
                </c:pt>
                <c:pt idx="428">
                  <c:v>1.6000000000000001E-3</c:v>
                </c:pt>
                <c:pt idx="429">
                  <c:v>4.0000000000000002E-4</c:v>
                </c:pt>
                <c:pt idx="430">
                  <c:v>1.6000000000000001E-3</c:v>
                </c:pt>
                <c:pt idx="431">
                  <c:v>1.6000000000000001E-3</c:v>
                </c:pt>
                <c:pt idx="432">
                  <c:v>1.6000000000000001E-3</c:v>
                </c:pt>
                <c:pt idx="433">
                  <c:v>1.6000000000000001E-3</c:v>
                </c:pt>
                <c:pt idx="434">
                  <c:v>1.6000000000000001E-3</c:v>
                </c:pt>
                <c:pt idx="435">
                  <c:v>4.0000000000000002E-4</c:v>
                </c:pt>
                <c:pt idx="436">
                  <c:v>4.0000000000000002E-4</c:v>
                </c:pt>
                <c:pt idx="437">
                  <c:v>8.0000000000000004E-4</c:v>
                </c:pt>
                <c:pt idx="438">
                  <c:v>4.0000000000000002E-4</c:v>
                </c:pt>
                <c:pt idx="439">
                  <c:v>8.0000000000000004E-4</c:v>
                </c:pt>
                <c:pt idx="440">
                  <c:v>8.0000000000000004E-4</c:v>
                </c:pt>
                <c:pt idx="441">
                  <c:v>4.0000000000000002E-4</c:v>
                </c:pt>
                <c:pt idx="442">
                  <c:v>4.0000000000000002E-4</c:v>
                </c:pt>
                <c:pt idx="443">
                  <c:v>8.0000000000000004E-4</c:v>
                </c:pt>
                <c:pt idx="444">
                  <c:v>8.0000000000000004E-4</c:v>
                </c:pt>
                <c:pt idx="445">
                  <c:v>1.6000000000000001E-3</c:v>
                </c:pt>
                <c:pt idx="446">
                  <c:v>1.6000000000000001E-3</c:v>
                </c:pt>
                <c:pt idx="447">
                  <c:v>8.0000000000000004E-4</c:v>
                </c:pt>
                <c:pt idx="448">
                  <c:v>1.6000000000000001E-3</c:v>
                </c:pt>
                <c:pt idx="449">
                  <c:v>4.0000000000000002E-4</c:v>
                </c:pt>
                <c:pt idx="450">
                  <c:v>4.0000000000000002E-4</c:v>
                </c:pt>
                <c:pt idx="451">
                  <c:v>4.0000000000000002E-4</c:v>
                </c:pt>
                <c:pt idx="452">
                  <c:v>1.6000000000000001E-3</c:v>
                </c:pt>
                <c:pt idx="453">
                  <c:v>1.6000000000000001E-3</c:v>
                </c:pt>
                <c:pt idx="454">
                  <c:v>1.6000000000000001E-3</c:v>
                </c:pt>
                <c:pt idx="455">
                  <c:v>1.6000000000000001E-3</c:v>
                </c:pt>
                <c:pt idx="456">
                  <c:v>4.0000000000000002E-4</c:v>
                </c:pt>
                <c:pt idx="457">
                  <c:v>4.0000000000000002E-4</c:v>
                </c:pt>
                <c:pt idx="458">
                  <c:v>4.0000000000000002E-4</c:v>
                </c:pt>
                <c:pt idx="459">
                  <c:v>1.6000000000000001E-3</c:v>
                </c:pt>
                <c:pt idx="460">
                  <c:v>4.0000000000000002E-4</c:v>
                </c:pt>
                <c:pt idx="461">
                  <c:v>4.0000000000000002E-4</c:v>
                </c:pt>
                <c:pt idx="462">
                  <c:v>8.0000000000000004E-4</c:v>
                </c:pt>
                <c:pt idx="463">
                  <c:v>1.6000000000000001E-3</c:v>
                </c:pt>
                <c:pt idx="464">
                  <c:v>1.6000000000000001E-3</c:v>
                </c:pt>
                <c:pt idx="465">
                  <c:v>8.0000000000000004E-4</c:v>
                </c:pt>
                <c:pt idx="466">
                  <c:v>4.0000000000000002E-4</c:v>
                </c:pt>
                <c:pt idx="467">
                  <c:v>4.0000000000000002E-4</c:v>
                </c:pt>
                <c:pt idx="468">
                  <c:v>1.6000000000000001E-3</c:v>
                </c:pt>
                <c:pt idx="469">
                  <c:v>4.0000000000000002E-4</c:v>
                </c:pt>
                <c:pt idx="470">
                  <c:v>8.0000000000000004E-4</c:v>
                </c:pt>
                <c:pt idx="471">
                  <c:v>1.6000000000000001E-3</c:v>
                </c:pt>
                <c:pt idx="472">
                  <c:v>1.6000000000000001E-3</c:v>
                </c:pt>
                <c:pt idx="473">
                  <c:v>1.6000000000000001E-3</c:v>
                </c:pt>
                <c:pt idx="474">
                  <c:v>8.0000000000000004E-4</c:v>
                </c:pt>
                <c:pt idx="475">
                  <c:v>4.0000000000000002E-4</c:v>
                </c:pt>
                <c:pt idx="476">
                  <c:v>1.6000000000000001E-3</c:v>
                </c:pt>
                <c:pt idx="477">
                  <c:v>1.6000000000000001E-3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4.0000000000000002E-4</c:v>
                </c:pt>
                <c:pt idx="481">
                  <c:v>4.0000000000000002E-4</c:v>
                </c:pt>
                <c:pt idx="482">
                  <c:v>1.6000000000000001E-3</c:v>
                </c:pt>
                <c:pt idx="483">
                  <c:v>1.6000000000000001E-3</c:v>
                </c:pt>
                <c:pt idx="484">
                  <c:v>4.0000000000000002E-4</c:v>
                </c:pt>
                <c:pt idx="485">
                  <c:v>1.6000000000000001E-3</c:v>
                </c:pt>
                <c:pt idx="486">
                  <c:v>1.6000000000000001E-3</c:v>
                </c:pt>
                <c:pt idx="487">
                  <c:v>8.0000000000000004E-4</c:v>
                </c:pt>
                <c:pt idx="488">
                  <c:v>8.0000000000000004E-4</c:v>
                </c:pt>
                <c:pt idx="489">
                  <c:v>1.6000000000000001E-3</c:v>
                </c:pt>
                <c:pt idx="490">
                  <c:v>4.0000000000000002E-4</c:v>
                </c:pt>
                <c:pt idx="491">
                  <c:v>8.0000000000000004E-4</c:v>
                </c:pt>
                <c:pt idx="492">
                  <c:v>4.0000000000000002E-4</c:v>
                </c:pt>
                <c:pt idx="493">
                  <c:v>4.0000000000000002E-4</c:v>
                </c:pt>
                <c:pt idx="494">
                  <c:v>8.0000000000000004E-4</c:v>
                </c:pt>
                <c:pt idx="495">
                  <c:v>4.0000000000000002E-4</c:v>
                </c:pt>
                <c:pt idx="496">
                  <c:v>4.0000000000000002E-4</c:v>
                </c:pt>
                <c:pt idx="497">
                  <c:v>4.0000000000000002E-4</c:v>
                </c:pt>
                <c:pt idx="498">
                  <c:v>4.0000000000000002E-4</c:v>
                </c:pt>
                <c:pt idx="499">
                  <c:v>4.0000000000000002E-4</c:v>
                </c:pt>
                <c:pt idx="500">
                  <c:v>4.0000000000000002E-4</c:v>
                </c:pt>
                <c:pt idx="501">
                  <c:v>8.0000000000000004E-4</c:v>
                </c:pt>
                <c:pt idx="502">
                  <c:v>1.6000000000000001E-3</c:v>
                </c:pt>
                <c:pt idx="503">
                  <c:v>4.0000000000000002E-4</c:v>
                </c:pt>
                <c:pt idx="504">
                  <c:v>4.0000000000000002E-4</c:v>
                </c:pt>
                <c:pt idx="505">
                  <c:v>8.0000000000000004E-4</c:v>
                </c:pt>
                <c:pt idx="506">
                  <c:v>4.0000000000000002E-4</c:v>
                </c:pt>
                <c:pt idx="507">
                  <c:v>4.0000000000000002E-4</c:v>
                </c:pt>
                <c:pt idx="508">
                  <c:v>1.6000000000000001E-3</c:v>
                </c:pt>
                <c:pt idx="509">
                  <c:v>1.6000000000000001E-3</c:v>
                </c:pt>
                <c:pt idx="510">
                  <c:v>8.0000000000000004E-4</c:v>
                </c:pt>
                <c:pt idx="511">
                  <c:v>4.0000000000000002E-4</c:v>
                </c:pt>
                <c:pt idx="512">
                  <c:v>1.6000000000000001E-3</c:v>
                </c:pt>
                <c:pt idx="513">
                  <c:v>8.0000000000000004E-4</c:v>
                </c:pt>
                <c:pt idx="514">
                  <c:v>1.6000000000000001E-3</c:v>
                </c:pt>
                <c:pt idx="515">
                  <c:v>8.0000000000000004E-4</c:v>
                </c:pt>
                <c:pt idx="516">
                  <c:v>8.0000000000000004E-4</c:v>
                </c:pt>
                <c:pt idx="517">
                  <c:v>8.0000000000000004E-4</c:v>
                </c:pt>
                <c:pt idx="518">
                  <c:v>4.0000000000000002E-4</c:v>
                </c:pt>
                <c:pt idx="519">
                  <c:v>8.0000000000000004E-4</c:v>
                </c:pt>
                <c:pt idx="520">
                  <c:v>8.0000000000000004E-4</c:v>
                </c:pt>
                <c:pt idx="521">
                  <c:v>1.6000000000000001E-3</c:v>
                </c:pt>
                <c:pt idx="522">
                  <c:v>8.0000000000000004E-4</c:v>
                </c:pt>
                <c:pt idx="523">
                  <c:v>8.0000000000000004E-4</c:v>
                </c:pt>
                <c:pt idx="524">
                  <c:v>8.0000000000000004E-4</c:v>
                </c:pt>
                <c:pt idx="525">
                  <c:v>8.0000000000000004E-4</c:v>
                </c:pt>
                <c:pt idx="526">
                  <c:v>8.0000000000000004E-4</c:v>
                </c:pt>
                <c:pt idx="527">
                  <c:v>8.0000000000000004E-4</c:v>
                </c:pt>
                <c:pt idx="528">
                  <c:v>1.6000000000000001E-3</c:v>
                </c:pt>
                <c:pt idx="529">
                  <c:v>8.0000000000000004E-4</c:v>
                </c:pt>
                <c:pt idx="530">
                  <c:v>4.0000000000000002E-4</c:v>
                </c:pt>
                <c:pt idx="531">
                  <c:v>8.0000000000000004E-4</c:v>
                </c:pt>
                <c:pt idx="532">
                  <c:v>1.6000000000000001E-3</c:v>
                </c:pt>
                <c:pt idx="533">
                  <c:v>8.0000000000000004E-4</c:v>
                </c:pt>
                <c:pt idx="534">
                  <c:v>8.0000000000000004E-4</c:v>
                </c:pt>
                <c:pt idx="535">
                  <c:v>1.6000000000000001E-3</c:v>
                </c:pt>
                <c:pt idx="536">
                  <c:v>4.0000000000000002E-4</c:v>
                </c:pt>
                <c:pt idx="537">
                  <c:v>8.0000000000000004E-4</c:v>
                </c:pt>
                <c:pt idx="538">
                  <c:v>8.0000000000000004E-4</c:v>
                </c:pt>
                <c:pt idx="539">
                  <c:v>8.0000000000000004E-4</c:v>
                </c:pt>
                <c:pt idx="540">
                  <c:v>4.0000000000000002E-4</c:v>
                </c:pt>
                <c:pt idx="541">
                  <c:v>4.0000000000000002E-4</c:v>
                </c:pt>
                <c:pt idx="542">
                  <c:v>8.0000000000000004E-4</c:v>
                </c:pt>
                <c:pt idx="543">
                  <c:v>1.6000000000000001E-3</c:v>
                </c:pt>
                <c:pt idx="544">
                  <c:v>8.0000000000000004E-4</c:v>
                </c:pt>
                <c:pt idx="545">
                  <c:v>8.0000000000000004E-4</c:v>
                </c:pt>
                <c:pt idx="546">
                  <c:v>4.0000000000000002E-4</c:v>
                </c:pt>
                <c:pt idx="547">
                  <c:v>4.0000000000000002E-4</c:v>
                </c:pt>
                <c:pt idx="548">
                  <c:v>4.0000000000000002E-4</c:v>
                </c:pt>
                <c:pt idx="549">
                  <c:v>1.6000000000000001E-3</c:v>
                </c:pt>
                <c:pt idx="550">
                  <c:v>4.0000000000000002E-4</c:v>
                </c:pt>
                <c:pt idx="551">
                  <c:v>4.0000000000000002E-4</c:v>
                </c:pt>
                <c:pt idx="552">
                  <c:v>4.0000000000000002E-4</c:v>
                </c:pt>
                <c:pt idx="553">
                  <c:v>4.0000000000000002E-4</c:v>
                </c:pt>
                <c:pt idx="554">
                  <c:v>4.0000000000000002E-4</c:v>
                </c:pt>
                <c:pt idx="555">
                  <c:v>4.0000000000000002E-4</c:v>
                </c:pt>
                <c:pt idx="556">
                  <c:v>1.6000000000000001E-3</c:v>
                </c:pt>
                <c:pt idx="557">
                  <c:v>4.0000000000000002E-4</c:v>
                </c:pt>
                <c:pt idx="558">
                  <c:v>1.6000000000000001E-3</c:v>
                </c:pt>
                <c:pt idx="559">
                  <c:v>1.6000000000000001E-3</c:v>
                </c:pt>
                <c:pt idx="560">
                  <c:v>4.0000000000000002E-4</c:v>
                </c:pt>
                <c:pt idx="561">
                  <c:v>4.0000000000000002E-4</c:v>
                </c:pt>
                <c:pt idx="562">
                  <c:v>8.0000000000000004E-4</c:v>
                </c:pt>
                <c:pt idx="563">
                  <c:v>8.0000000000000004E-4</c:v>
                </c:pt>
                <c:pt idx="564">
                  <c:v>8.0000000000000004E-4</c:v>
                </c:pt>
                <c:pt idx="565">
                  <c:v>4.0000000000000002E-4</c:v>
                </c:pt>
                <c:pt idx="566">
                  <c:v>4.0000000000000002E-4</c:v>
                </c:pt>
                <c:pt idx="567">
                  <c:v>8.0000000000000004E-4</c:v>
                </c:pt>
                <c:pt idx="568">
                  <c:v>4.0000000000000002E-4</c:v>
                </c:pt>
                <c:pt idx="569">
                  <c:v>4.0000000000000002E-4</c:v>
                </c:pt>
                <c:pt idx="570">
                  <c:v>1.6000000000000001E-3</c:v>
                </c:pt>
                <c:pt idx="571">
                  <c:v>4.0000000000000002E-4</c:v>
                </c:pt>
                <c:pt idx="572">
                  <c:v>4.0000000000000002E-4</c:v>
                </c:pt>
                <c:pt idx="573">
                  <c:v>4.0000000000000002E-4</c:v>
                </c:pt>
                <c:pt idx="574">
                  <c:v>8.0000000000000004E-4</c:v>
                </c:pt>
                <c:pt idx="575">
                  <c:v>1.6000000000000001E-3</c:v>
                </c:pt>
                <c:pt idx="576">
                  <c:v>4.0000000000000002E-4</c:v>
                </c:pt>
                <c:pt idx="577">
                  <c:v>8.0000000000000004E-4</c:v>
                </c:pt>
                <c:pt idx="578">
                  <c:v>4.0000000000000002E-4</c:v>
                </c:pt>
                <c:pt idx="579">
                  <c:v>4.0000000000000002E-4</c:v>
                </c:pt>
                <c:pt idx="580">
                  <c:v>8.0000000000000004E-4</c:v>
                </c:pt>
                <c:pt idx="581">
                  <c:v>8.0000000000000004E-4</c:v>
                </c:pt>
                <c:pt idx="582">
                  <c:v>8.0000000000000004E-4</c:v>
                </c:pt>
                <c:pt idx="583">
                  <c:v>1.6000000000000001E-3</c:v>
                </c:pt>
                <c:pt idx="584">
                  <c:v>4.0000000000000002E-4</c:v>
                </c:pt>
                <c:pt idx="585">
                  <c:v>1.6000000000000001E-3</c:v>
                </c:pt>
                <c:pt idx="586">
                  <c:v>8.0000000000000004E-4</c:v>
                </c:pt>
                <c:pt idx="587">
                  <c:v>1.6000000000000001E-3</c:v>
                </c:pt>
                <c:pt idx="588">
                  <c:v>1.6000000000000001E-3</c:v>
                </c:pt>
                <c:pt idx="589">
                  <c:v>4.0000000000000002E-4</c:v>
                </c:pt>
                <c:pt idx="590">
                  <c:v>8.0000000000000004E-4</c:v>
                </c:pt>
                <c:pt idx="591">
                  <c:v>1.6000000000000001E-3</c:v>
                </c:pt>
                <c:pt idx="592">
                  <c:v>4.0000000000000002E-4</c:v>
                </c:pt>
                <c:pt idx="593">
                  <c:v>1.6000000000000001E-3</c:v>
                </c:pt>
                <c:pt idx="594">
                  <c:v>1.6000000000000001E-3</c:v>
                </c:pt>
                <c:pt idx="595">
                  <c:v>8.0000000000000004E-4</c:v>
                </c:pt>
                <c:pt idx="596">
                  <c:v>4.0000000000000002E-4</c:v>
                </c:pt>
                <c:pt idx="597">
                  <c:v>4.0000000000000002E-4</c:v>
                </c:pt>
                <c:pt idx="598">
                  <c:v>1.6000000000000001E-3</c:v>
                </c:pt>
                <c:pt idx="599">
                  <c:v>1.6000000000000001E-3</c:v>
                </c:pt>
                <c:pt idx="600">
                  <c:v>8.0000000000000004E-4</c:v>
                </c:pt>
                <c:pt idx="601">
                  <c:v>1.6000000000000001E-3</c:v>
                </c:pt>
                <c:pt idx="602">
                  <c:v>4.0000000000000002E-4</c:v>
                </c:pt>
                <c:pt idx="603">
                  <c:v>4.0000000000000002E-4</c:v>
                </c:pt>
                <c:pt idx="604">
                  <c:v>4.0000000000000002E-4</c:v>
                </c:pt>
                <c:pt idx="605">
                  <c:v>8.0000000000000004E-4</c:v>
                </c:pt>
                <c:pt idx="606">
                  <c:v>4.0000000000000002E-4</c:v>
                </c:pt>
                <c:pt idx="607">
                  <c:v>1.6000000000000001E-3</c:v>
                </c:pt>
                <c:pt idx="608">
                  <c:v>4.0000000000000002E-4</c:v>
                </c:pt>
                <c:pt idx="609">
                  <c:v>8.0000000000000004E-4</c:v>
                </c:pt>
                <c:pt idx="610">
                  <c:v>1.6000000000000001E-3</c:v>
                </c:pt>
                <c:pt idx="611">
                  <c:v>4.0000000000000002E-4</c:v>
                </c:pt>
                <c:pt idx="612">
                  <c:v>4.0000000000000002E-4</c:v>
                </c:pt>
                <c:pt idx="613">
                  <c:v>1.6000000000000001E-3</c:v>
                </c:pt>
                <c:pt idx="614">
                  <c:v>8.0000000000000004E-4</c:v>
                </c:pt>
                <c:pt idx="615">
                  <c:v>1.6000000000000001E-3</c:v>
                </c:pt>
                <c:pt idx="616">
                  <c:v>1.6000000000000001E-3</c:v>
                </c:pt>
                <c:pt idx="617">
                  <c:v>4.0000000000000002E-4</c:v>
                </c:pt>
                <c:pt idx="618">
                  <c:v>8.0000000000000004E-4</c:v>
                </c:pt>
                <c:pt idx="619">
                  <c:v>1.6000000000000001E-3</c:v>
                </c:pt>
                <c:pt idx="620">
                  <c:v>1.6000000000000001E-3</c:v>
                </c:pt>
                <c:pt idx="621">
                  <c:v>1.6000000000000001E-3</c:v>
                </c:pt>
                <c:pt idx="622">
                  <c:v>8.0000000000000004E-4</c:v>
                </c:pt>
                <c:pt idx="623">
                  <c:v>4.0000000000000002E-4</c:v>
                </c:pt>
                <c:pt idx="624">
                  <c:v>8.0000000000000004E-4</c:v>
                </c:pt>
                <c:pt idx="625">
                  <c:v>4.0000000000000002E-4</c:v>
                </c:pt>
                <c:pt idx="626">
                  <c:v>8.0000000000000004E-4</c:v>
                </c:pt>
                <c:pt idx="627">
                  <c:v>8.0000000000000004E-4</c:v>
                </c:pt>
                <c:pt idx="628">
                  <c:v>8.0000000000000004E-4</c:v>
                </c:pt>
                <c:pt idx="629">
                  <c:v>8.0000000000000004E-4</c:v>
                </c:pt>
                <c:pt idx="630">
                  <c:v>1.6000000000000001E-3</c:v>
                </c:pt>
                <c:pt idx="631">
                  <c:v>1.6000000000000001E-3</c:v>
                </c:pt>
                <c:pt idx="632">
                  <c:v>1.6000000000000001E-3</c:v>
                </c:pt>
                <c:pt idx="633">
                  <c:v>8.0000000000000004E-4</c:v>
                </c:pt>
                <c:pt idx="634">
                  <c:v>4.0000000000000002E-4</c:v>
                </c:pt>
                <c:pt idx="635">
                  <c:v>8.0000000000000004E-4</c:v>
                </c:pt>
                <c:pt idx="636">
                  <c:v>4.0000000000000002E-4</c:v>
                </c:pt>
                <c:pt idx="637">
                  <c:v>1.6000000000000001E-3</c:v>
                </c:pt>
                <c:pt idx="638">
                  <c:v>4.0000000000000002E-4</c:v>
                </c:pt>
                <c:pt idx="639">
                  <c:v>1.6000000000000001E-3</c:v>
                </c:pt>
                <c:pt idx="640">
                  <c:v>8.0000000000000004E-4</c:v>
                </c:pt>
                <c:pt idx="641">
                  <c:v>1.6000000000000001E-3</c:v>
                </c:pt>
                <c:pt idx="642">
                  <c:v>4.0000000000000002E-4</c:v>
                </c:pt>
                <c:pt idx="643">
                  <c:v>8.0000000000000004E-4</c:v>
                </c:pt>
                <c:pt idx="644">
                  <c:v>8.0000000000000004E-4</c:v>
                </c:pt>
                <c:pt idx="645">
                  <c:v>1.6000000000000001E-3</c:v>
                </c:pt>
                <c:pt idx="646">
                  <c:v>1.6000000000000001E-3</c:v>
                </c:pt>
                <c:pt idx="647">
                  <c:v>8.0000000000000004E-4</c:v>
                </c:pt>
                <c:pt idx="648">
                  <c:v>8.0000000000000004E-4</c:v>
                </c:pt>
                <c:pt idx="649">
                  <c:v>8.0000000000000004E-4</c:v>
                </c:pt>
                <c:pt idx="650">
                  <c:v>8.0000000000000004E-4</c:v>
                </c:pt>
                <c:pt idx="651">
                  <c:v>1.6000000000000001E-3</c:v>
                </c:pt>
                <c:pt idx="652">
                  <c:v>4.0000000000000002E-4</c:v>
                </c:pt>
                <c:pt idx="653">
                  <c:v>8.0000000000000004E-4</c:v>
                </c:pt>
                <c:pt idx="654">
                  <c:v>4.0000000000000002E-4</c:v>
                </c:pt>
                <c:pt idx="655">
                  <c:v>4.0000000000000002E-4</c:v>
                </c:pt>
                <c:pt idx="656">
                  <c:v>4.0000000000000002E-4</c:v>
                </c:pt>
                <c:pt idx="657">
                  <c:v>1.6000000000000001E-3</c:v>
                </c:pt>
                <c:pt idx="658">
                  <c:v>8.0000000000000004E-4</c:v>
                </c:pt>
                <c:pt idx="659">
                  <c:v>4.0000000000000002E-4</c:v>
                </c:pt>
                <c:pt idx="660">
                  <c:v>4.0000000000000002E-4</c:v>
                </c:pt>
                <c:pt idx="661">
                  <c:v>4.0000000000000002E-4</c:v>
                </c:pt>
                <c:pt idx="662">
                  <c:v>4.0000000000000002E-4</c:v>
                </c:pt>
                <c:pt idx="663">
                  <c:v>4.0000000000000002E-4</c:v>
                </c:pt>
                <c:pt idx="664">
                  <c:v>8.0000000000000004E-4</c:v>
                </c:pt>
                <c:pt idx="665">
                  <c:v>4.0000000000000002E-4</c:v>
                </c:pt>
                <c:pt idx="666">
                  <c:v>4.0000000000000002E-4</c:v>
                </c:pt>
                <c:pt idx="667">
                  <c:v>4.0000000000000002E-4</c:v>
                </c:pt>
                <c:pt idx="668">
                  <c:v>1.6000000000000001E-3</c:v>
                </c:pt>
                <c:pt idx="669">
                  <c:v>1.6000000000000001E-3</c:v>
                </c:pt>
                <c:pt idx="670">
                  <c:v>8.0000000000000004E-4</c:v>
                </c:pt>
                <c:pt idx="671">
                  <c:v>4.0000000000000002E-4</c:v>
                </c:pt>
                <c:pt idx="672">
                  <c:v>8.0000000000000004E-4</c:v>
                </c:pt>
                <c:pt idx="673">
                  <c:v>4.0000000000000002E-4</c:v>
                </c:pt>
                <c:pt idx="674">
                  <c:v>1.6000000000000001E-3</c:v>
                </c:pt>
                <c:pt idx="675">
                  <c:v>8.0000000000000004E-4</c:v>
                </c:pt>
                <c:pt idx="676">
                  <c:v>1.6000000000000001E-3</c:v>
                </c:pt>
                <c:pt idx="677">
                  <c:v>8.0000000000000004E-4</c:v>
                </c:pt>
                <c:pt idx="678">
                  <c:v>1.6000000000000001E-3</c:v>
                </c:pt>
                <c:pt idx="679">
                  <c:v>1.6000000000000001E-3</c:v>
                </c:pt>
                <c:pt idx="680">
                  <c:v>4.0000000000000002E-4</c:v>
                </c:pt>
                <c:pt idx="681">
                  <c:v>4.0000000000000002E-4</c:v>
                </c:pt>
                <c:pt idx="682">
                  <c:v>8.0000000000000004E-4</c:v>
                </c:pt>
                <c:pt idx="683">
                  <c:v>4.0000000000000002E-4</c:v>
                </c:pt>
                <c:pt idx="684">
                  <c:v>8.0000000000000004E-4</c:v>
                </c:pt>
                <c:pt idx="685">
                  <c:v>4.0000000000000002E-4</c:v>
                </c:pt>
                <c:pt idx="686">
                  <c:v>1.6000000000000001E-3</c:v>
                </c:pt>
                <c:pt idx="687">
                  <c:v>8.0000000000000004E-4</c:v>
                </c:pt>
                <c:pt idx="688">
                  <c:v>4.0000000000000002E-4</c:v>
                </c:pt>
                <c:pt idx="689">
                  <c:v>8.0000000000000004E-4</c:v>
                </c:pt>
                <c:pt idx="690">
                  <c:v>4.0000000000000002E-4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8.0000000000000004E-4</c:v>
                </c:pt>
                <c:pt idx="694">
                  <c:v>8.0000000000000004E-4</c:v>
                </c:pt>
                <c:pt idx="695">
                  <c:v>8.0000000000000004E-4</c:v>
                </c:pt>
                <c:pt idx="696">
                  <c:v>8.0000000000000004E-4</c:v>
                </c:pt>
                <c:pt idx="697">
                  <c:v>4.0000000000000002E-4</c:v>
                </c:pt>
                <c:pt idx="698">
                  <c:v>1.6000000000000001E-3</c:v>
                </c:pt>
                <c:pt idx="699">
                  <c:v>1.6000000000000001E-3</c:v>
                </c:pt>
                <c:pt idx="700">
                  <c:v>8.0000000000000004E-4</c:v>
                </c:pt>
                <c:pt idx="701">
                  <c:v>4.0000000000000002E-4</c:v>
                </c:pt>
                <c:pt idx="702">
                  <c:v>4.0000000000000002E-4</c:v>
                </c:pt>
                <c:pt idx="703">
                  <c:v>4.0000000000000002E-4</c:v>
                </c:pt>
                <c:pt idx="704">
                  <c:v>1.6000000000000001E-3</c:v>
                </c:pt>
                <c:pt idx="705">
                  <c:v>1.6000000000000001E-3</c:v>
                </c:pt>
                <c:pt idx="706">
                  <c:v>4.0000000000000002E-4</c:v>
                </c:pt>
                <c:pt idx="707">
                  <c:v>1.6000000000000001E-3</c:v>
                </c:pt>
                <c:pt idx="708">
                  <c:v>1.6000000000000001E-3</c:v>
                </c:pt>
                <c:pt idx="709">
                  <c:v>4.0000000000000002E-4</c:v>
                </c:pt>
                <c:pt idx="710">
                  <c:v>8.0000000000000004E-4</c:v>
                </c:pt>
                <c:pt idx="711">
                  <c:v>4.0000000000000002E-4</c:v>
                </c:pt>
                <c:pt idx="712">
                  <c:v>8.0000000000000004E-4</c:v>
                </c:pt>
                <c:pt idx="713">
                  <c:v>1.6000000000000001E-3</c:v>
                </c:pt>
                <c:pt idx="714">
                  <c:v>4.0000000000000002E-4</c:v>
                </c:pt>
                <c:pt idx="715">
                  <c:v>1.6000000000000001E-3</c:v>
                </c:pt>
                <c:pt idx="716">
                  <c:v>1.6000000000000001E-3</c:v>
                </c:pt>
                <c:pt idx="717">
                  <c:v>4.0000000000000002E-4</c:v>
                </c:pt>
                <c:pt idx="718">
                  <c:v>4.0000000000000002E-4</c:v>
                </c:pt>
                <c:pt idx="719">
                  <c:v>8.0000000000000004E-4</c:v>
                </c:pt>
                <c:pt idx="720">
                  <c:v>1.6000000000000001E-3</c:v>
                </c:pt>
                <c:pt idx="721">
                  <c:v>4.0000000000000002E-4</c:v>
                </c:pt>
                <c:pt idx="722">
                  <c:v>1.6000000000000001E-3</c:v>
                </c:pt>
                <c:pt idx="723">
                  <c:v>1.6000000000000001E-3</c:v>
                </c:pt>
                <c:pt idx="724">
                  <c:v>1.6000000000000001E-3</c:v>
                </c:pt>
                <c:pt idx="725">
                  <c:v>1.6000000000000001E-3</c:v>
                </c:pt>
                <c:pt idx="726">
                  <c:v>8.0000000000000004E-4</c:v>
                </c:pt>
                <c:pt idx="727">
                  <c:v>4.0000000000000002E-4</c:v>
                </c:pt>
                <c:pt idx="728">
                  <c:v>4.0000000000000002E-4</c:v>
                </c:pt>
                <c:pt idx="729">
                  <c:v>1.6000000000000001E-3</c:v>
                </c:pt>
                <c:pt idx="730">
                  <c:v>1.6000000000000001E-3</c:v>
                </c:pt>
                <c:pt idx="731">
                  <c:v>4.0000000000000002E-4</c:v>
                </c:pt>
                <c:pt idx="732">
                  <c:v>4.0000000000000002E-4</c:v>
                </c:pt>
                <c:pt idx="733">
                  <c:v>4.0000000000000002E-4</c:v>
                </c:pt>
                <c:pt idx="734">
                  <c:v>1.6000000000000001E-3</c:v>
                </c:pt>
                <c:pt idx="735">
                  <c:v>1.6000000000000001E-3</c:v>
                </c:pt>
                <c:pt idx="736">
                  <c:v>4.0000000000000002E-4</c:v>
                </c:pt>
                <c:pt idx="737">
                  <c:v>8.0000000000000004E-4</c:v>
                </c:pt>
                <c:pt idx="738">
                  <c:v>1.6000000000000001E-3</c:v>
                </c:pt>
                <c:pt idx="739">
                  <c:v>8.0000000000000004E-4</c:v>
                </c:pt>
                <c:pt idx="740">
                  <c:v>1.6000000000000001E-3</c:v>
                </c:pt>
                <c:pt idx="741">
                  <c:v>8.0000000000000004E-4</c:v>
                </c:pt>
                <c:pt idx="742">
                  <c:v>8.0000000000000004E-4</c:v>
                </c:pt>
                <c:pt idx="743">
                  <c:v>8.0000000000000004E-4</c:v>
                </c:pt>
                <c:pt idx="744">
                  <c:v>1.6000000000000001E-3</c:v>
                </c:pt>
                <c:pt idx="745">
                  <c:v>1.6000000000000001E-3</c:v>
                </c:pt>
                <c:pt idx="746">
                  <c:v>8.0000000000000004E-4</c:v>
                </c:pt>
                <c:pt idx="747">
                  <c:v>8.0000000000000004E-4</c:v>
                </c:pt>
                <c:pt idx="748">
                  <c:v>4.0000000000000002E-4</c:v>
                </c:pt>
                <c:pt idx="749">
                  <c:v>4.0000000000000002E-4</c:v>
                </c:pt>
                <c:pt idx="750">
                  <c:v>1.6000000000000001E-3</c:v>
                </c:pt>
                <c:pt idx="751">
                  <c:v>8.0000000000000004E-4</c:v>
                </c:pt>
                <c:pt idx="752">
                  <c:v>4.0000000000000002E-4</c:v>
                </c:pt>
                <c:pt idx="753">
                  <c:v>4.0000000000000002E-4</c:v>
                </c:pt>
                <c:pt idx="754">
                  <c:v>4.0000000000000002E-4</c:v>
                </c:pt>
                <c:pt idx="755">
                  <c:v>1.6000000000000001E-3</c:v>
                </c:pt>
                <c:pt idx="756">
                  <c:v>4.0000000000000002E-4</c:v>
                </c:pt>
                <c:pt idx="757">
                  <c:v>1.6000000000000001E-3</c:v>
                </c:pt>
                <c:pt idx="758">
                  <c:v>1.6000000000000001E-3</c:v>
                </c:pt>
                <c:pt idx="759">
                  <c:v>4.0000000000000002E-4</c:v>
                </c:pt>
                <c:pt idx="760">
                  <c:v>4.0000000000000002E-4</c:v>
                </c:pt>
                <c:pt idx="761">
                  <c:v>4.0000000000000002E-4</c:v>
                </c:pt>
                <c:pt idx="762">
                  <c:v>1.6000000000000001E-3</c:v>
                </c:pt>
                <c:pt idx="763">
                  <c:v>8.0000000000000004E-4</c:v>
                </c:pt>
                <c:pt idx="764">
                  <c:v>4.0000000000000002E-4</c:v>
                </c:pt>
                <c:pt idx="765">
                  <c:v>1.6000000000000001E-3</c:v>
                </c:pt>
                <c:pt idx="766">
                  <c:v>8.0000000000000004E-4</c:v>
                </c:pt>
                <c:pt idx="767">
                  <c:v>4.0000000000000002E-4</c:v>
                </c:pt>
                <c:pt idx="768">
                  <c:v>8.0000000000000004E-4</c:v>
                </c:pt>
                <c:pt idx="769">
                  <c:v>4.0000000000000002E-4</c:v>
                </c:pt>
                <c:pt idx="770">
                  <c:v>8.0000000000000004E-4</c:v>
                </c:pt>
                <c:pt idx="771">
                  <c:v>1.6000000000000001E-3</c:v>
                </c:pt>
                <c:pt idx="772">
                  <c:v>8.0000000000000004E-4</c:v>
                </c:pt>
                <c:pt idx="773">
                  <c:v>1.6000000000000001E-3</c:v>
                </c:pt>
                <c:pt idx="774">
                  <c:v>1.6000000000000001E-3</c:v>
                </c:pt>
                <c:pt idx="775">
                  <c:v>8.0000000000000004E-4</c:v>
                </c:pt>
                <c:pt idx="776">
                  <c:v>1.6000000000000001E-3</c:v>
                </c:pt>
                <c:pt idx="777">
                  <c:v>1.6000000000000001E-3</c:v>
                </c:pt>
                <c:pt idx="778">
                  <c:v>1.6000000000000001E-3</c:v>
                </c:pt>
                <c:pt idx="779">
                  <c:v>8.0000000000000004E-4</c:v>
                </c:pt>
                <c:pt idx="780">
                  <c:v>4.0000000000000002E-4</c:v>
                </c:pt>
                <c:pt idx="781">
                  <c:v>8.0000000000000004E-4</c:v>
                </c:pt>
                <c:pt idx="782">
                  <c:v>1.6000000000000001E-3</c:v>
                </c:pt>
                <c:pt idx="783">
                  <c:v>1.6000000000000001E-3</c:v>
                </c:pt>
                <c:pt idx="784">
                  <c:v>1.6000000000000001E-3</c:v>
                </c:pt>
                <c:pt idx="785">
                  <c:v>8.0000000000000004E-4</c:v>
                </c:pt>
                <c:pt idx="786">
                  <c:v>8.0000000000000004E-4</c:v>
                </c:pt>
                <c:pt idx="787">
                  <c:v>8.0000000000000004E-4</c:v>
                </c:pt>
                <c:pt idx="788">
                  <c:v>1.6000000000000001E-3</c:v>
                </c:pt>
                <c:pt idx="789">
                  <c:v>8.0000000000000004E-4</c:v>
                </c:pt>
                <c:pt idx="790">
                  <c:v>8.0000000000000004E-4</c:v>
                </c:pt>
                <c:pt idx="791">
                  <c:v>8.0000000000000004E-4</c:v>
                </c:pt>
                <c:pt idx="792">
                  <c:v>8.0000000000000004E-4</c:v>
                </c:pt>
                <c:pt idx="793">
                  <c:v>8.0000000000000004E-4</c:v>
                </c:pt>
                <c:pt idx="794">
                  <c:v>4.0000000000000002E-4</c:v>
                </c:pt>
                <c:pt idx="795">
                  <c:v>1.6000000000000001E-3</c:v>
                </c:pt>
                <c:pt idx="796">
                  <c:v>8.0000000000000004E-4</c:v>
                </c:pt>
                <c:pt idx="797">
                  <c:v>8.0000000000000004E-4</c:v>
                </c:pt>
                <c:pt idx="798">
                  <c:v>4.0000000000000002E-4</c:v>
                </c:pt>
                <c:pt idx="799">
                  <c:v>1.6000000000000001E-3</c:v>
                </c:pt>
                <c:pt idx="800">
                  <c:v>8.0000000000000004E-4</c:v>
                </c:pt>
                <c:pt idx="801">
                  <c:v>4.0000000000000002E-4</c:v>
                </c:pt>
                <c:pt idx="802">
                  <c:v>4.0000000000000002E-4</c:v>
                </c:pt>
                <c:pt idx="803">
                  <c:v>8.0000000000000004E-4</c:v>
                </c:pt>
                <c:pt idx="804">
                  <c:v>1.6000000000000001E-3</c:v>
                </c:pt>
                <c:pt idx="805">
                  <c:v>8.0000000000000004E-4</c:v>
                </c:pt>
                <c:pt idx="806">
                  <c:v>8.0000000000000004E-4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8.0000000000000004E-4</c:v>
                </c:pt>
                <c:pt idx="810">
                  <c:v>4.0000000000000002E-4</c:v>
                </c:pt>
                <c:pt idx="811">
                  <c:v>8.0000000000000004E-4</c:v>
                </c:pt>
                <c:pt idx="812">
                  <c:v>1.6000000000000001E-3</c:v>
                </c:pt>
                <c:pt idx="813">
                  <c:v>1.6000000000000001E-3</c:v>
                </c:pt>
                <c:pt idx="814">
                  <c:v>1.6000000000000001E-3</c:v>
                </c:pt>
                <c:pt idx="815">
                  <c:v>4.0000000000000002E-4</c:v>
                </c:pt>
                <c:pt idx="816">
                  <c:v>8.0000000000000004E-4</c:v>
                </c:pt>
                <c:pt idx="817">
                  <c:v>1.6000000000000001E-3</c:v>
                </c:pt>
                <c:pt idx="818">
                  <c:v>4.0000000000000002E-4</c:v>
                </c:pt>
                <c:pt idx="819">
                  <c:v>1.6000000000000001E-3</c:v>
                </c:pt>
                <c:pt idx="820">
                  <c:v>4.0000000000000002E-4</c:v>
                </c:pt>
                <c:pt idx="821">
                  <c:v>1.6000000000000001E-3</c:v>
                </c:pt>
                <c:pt idx="822">
                  <c:v>1.6000000000000001E-3</c:v>
                </c:pt>
                <c:pt idx="823">
                  <c:v>4.0000000000000002E-4</c:v>
                </c:pt>
                <c:pt idx="824">
                  <c:v>4.0000000000000002E-4</c:v>
                </c:pt>
                <c:pt idx="825">
                  <c:v>1.6000000000000001E-3</c:v>
                </c:pt>
                <c:pt idx="826">
                  <c:v>8.0000000000000004E-4</c:v>
                </c:pt>
                <c:pt idx="827">
                  <c:v>1.6000000000000001E-3</c:v>
                </c:pt>
                <c:pt idx="828">
                  <c:v>8.0000000000000004E-4</c:v>
                </c:pt>
                <c:pt idx="829">
                  <c:v>4.0000000000000002E-4</c:v>
                </c:pt>
                <c:pt idx="830">
                  <c:v>1.6000000000000001E-3</c:v>
                </c:pt>
                <c:pt idx="831">
                  <c:v>1.6000000000000001E-3</c:v>
                </c:pt>
                <c:pt idx="832">
                  <c:v>8.0000000000000004E-4</c:v>
                </c:pt>
                <c:pt idx="833">
                  <c:v>8.0000000000000004E-4</c:v>
                </c:pt>
                <c:pt idx="834">
                  <c:v>4.0000000000000002E-4</c:v>
                </c:pt>
                <c:pt idx="835">
                  <c:v>4.0000000000000002E-4</c:v>
                </c:pt>
                <c:pt idx="836">
                  <c:v>4.0000000000000002E-4</c:v>
                </c:pt>
                <c:pt idx="837">
                  <c:v>4.0000000000000002E-4</c:v>
                </c:pt>
                <c:pt idx="838">
                  <c:v>4.0000000000000002E-4</c:v>
                </c:pt>
                <c:pt idx="839">
                  <c:v>1.6000000000000001E-3</c:v>
                </c:pt>
                <c:pt idx="840">
                  <c:v>1.6000000000000001E-3</c:v>
                </c:pt>
                <c:pt idx="841">
                  <c:v>4.0000000000000002E-4</c:v>
                </c:pt>
                <c:pt idx="842">
                  <c:v>8.0000000000000004E-4</c:v>
                </c:pt>
                <c:pt idx="843">
                  <c:v>4.0000000000000002E-4</c:v>
                </c:pt>
                <c:pt idx="844">
                  <c:v>8.0000000000000004E-4</c:v>
                </c:pt>
                <c:pt idx="845">
                  <c:v>4.0000000000000002E-4</c:v>
                </c:pt>
                <c:pt idx="846">
                  <c:v>8.0000000000000004E-4</c:v>
                </c:pt>
                <c:pt idx="847">
                  <c:v>1.6000000000000001E-3</c:v>
                </c:pt>
                <c:pt idx="848">
                  <c:v>8.0000000000000004E-4</c:v>
                </c:pt>
                <c:pt idx="849">
                  <c:v>1.6000000000000001E-3</c:v>
                </c:pt>
                <c:pt idx="850">
                  <c:v>4.0000000000000002E-4</c:v>
                </c:pt>
                <c:pt idx="851">
                  <c:v>1.6000000000000001E-3</c:v>
                </c:pt>
                <c:pt idx="852">
                  <c:v>4.0000000000000002E-4</c:v>
                </c:pt>
                <c:pt idx="853">
                  <c:v>1.6000000000000001E-3</c:v>
                </c:pt>
                <c:pt idx="854">
                  <c:v>1.6000000000000001E-3</c:v>
                </c:pt>
                <c:pt idx="855">
                  <c:v>1.6000000000000001E-3</c:v>
                </c:pt>
                <c:pt idx="856">
                  <c:v>1.6000000000000001E-3</c:v>
                </c:pt>
                <c:pt idx="857">
                  <c:v>4.0000000000000002E-4</c:v>
                </c:pt>
                <c:pt idx="858">
                  <c:v>1.6000000000000001E-3</c:v>
                </c:pt>
                <c:pt idx="859">
                  <c:v>1.6000000000000001E-3</c:v>
                </c:pt>
                <c:pt idx="860">
                  <c:v>1.6000000000000001E-3</c:v>
                </c:pt>
                <c:pt idx="861">
                  <c:v>4.0000000000000002E-4</c:v>
                </c:pt>
                <c:pt idx="862">
                  <c:v>1.6000000000000001E-3</c:v>
                </c:pt>
                <c:pt idx="863">
                  <c:v>1.6000000000000001E-3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A-4C1E-B35F-A5899C7E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6152"/>
        <c:axId val="701887464"/>
      </c:scatterChart>
      <c:valAx>
        <c:axId val="7018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epsilon_decay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464"/>
        <c:crosses val="autoZero"/>
        <c:crossBetween val="midCat"/>
      </c:valAx>
      <c:valAx>
        <c:axId val="70188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6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num_bins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params_relevant!$G$2:$G$865</c:f>
              <c:numCache>
                <c:formatCode>General</c:formatCode>
                <c:ptCount val="86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16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16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8</c:v>
                </c:pt>
                <c:pt idx="44">
                  <c:v>16</c:v>
                </c:pt>
                <c:pt idx="45">
                  <c:v>8</c:v>
                </c:pt>
                <c:pt idx="46">
                  <c:v>8</c:v>
                </c:pt>
                <c:pt idx="47">
                  <c:v>16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16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16</c:v>
                </c:pt>
                <c:pt idx="89">
                  <c:v>8</c:v>
                </c:pt>
                <c:pt idx="90">
                  <c:v>16</c:v>
                </c:pt>
                <c:pt idx="91">
                  <c:v>16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16</c:v>
                </c:pt>
                <c:pt idx="97">
                  <c:v>8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8</c:v>
                </c:pt>
                <c:pt idx="102">
                  <c:v>16</c:v>
                </c:pt>
                <c:pt idx="103">
                  <c:v>8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8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8</c:v>
                </c:pt>
                <c:pt idx="121">
                  <c:v>16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8</c:v>
                </c:pt>
                <c:pt idx="133">
                  <c:v>16</c:v>
                </c:pt>
                <c:pt idx="134">
                  <c:v>8</c:v>
                </c:pt>
                <c:pt idx="135">
                  <c:v>16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16</c:v>
                </c:pt>
                <c:pt idx="140">
                  <c:v>8</c:v>
                </c:pt>
                <c:pt idx="141">
                  <c:v>16</c:v>
                </c:pt>
                <c:pt idx="142">
                  <c:v>16</c:v>
                </c:pt>
                <c:pt idx="143">
                  <c:v>8</c:v>
                </c:pt>
                <c:pt idx="144">
                  <c:v>16</c:v>
                </c:pt>
                <c:pt idx="145">
                  <c:v>16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8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8</c:v>
                </c:pt>
                <c:pt idx="161">
                  <c:v>16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16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16</c:v>
                </c:pt>
                <c:pt idx="183">
                  <c:v>16</c:v>
                </c:pt>
                <c:pt idx="184">
                  <c:v>8</c:v>
                </c:pt>
                <c:pt idx="185">
                  <c:v>16</c:v>
                </c:pt>
                <c:pt idx="186">
                  <c:v>16</c:v>
                </c:pt>
                <c:pt idx="187">
                  <c:v>8</c:v>
                </c:pt>
                <c:pt idx="188">
                  <c:v>16</c:v>
                </c:pt>
                <c:pt idx="189">
                  <c:v>8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8</c:v>
                </c:pt>
                <c:pt idx="201">
                  <c:v>8</c:v>
                </c:pt>
                <c:pt idx="202">
                  <c:v>16</c:v>
                </c:pt>
                <c:pt idx="203">
                  <c:v>16</c:v>
                </c:pt>
                <c:pt idx="204">
                  <c:v>8</c:v>
                </c:pt>
                <c:pt idx="205">
                  <c:v>16</c:v>
                </c:pt>
                <c:pt idx="206">
                  <c:v>8</c:v>
                </c:pt>
                <c:pt idx="207">
                  <c:v>8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8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8</c:v>
                </c:pt>
                <c:pt idx="225">
                  <c:v>16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16</c:v>
                </c:pt>
                <c:pt idx="230">
                  <c:v>8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8</c:v>
                </c:pt>
                <c:pt idx="236">
                  <c:v>8</c:v>
                </c:pt>
                <c:pt idx="237">
                  <c:v>16</c:v>
                </c:pt>
                <c:pt idx="238">
                  <c:v>8</c:v>
                </c:pt>
                <c:pt idx="239">
                  <c:v>8</c:v>
                </c:pt>
                <c:pt idx="240">
                  <c:v>16</c:v>
                </c:pt>
                <c:pt idx="241">
                  <c:v>16</c:v>
                </c:pt>
                <c:pt idx="242">
                  <c:v>8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8</c:v>
                </c:pt>
                <c:pt idx="247">
                  <c:v>16</c:v>
                </c:pt>
                <c:pt idx="248">
                  <c:v>8</c:v>
                </c:pt>
                <c:pt idx="249">
                  <c:v>16</c:v>
                </c:pt>
                <c:pt idx="250">
                  <c:v>8</c:v>
                </c:pt>
                <c:pt idx="251">
                  <c:v>16</c:v>
                </c:pt>
                <c:pt idx="252">
                  <c:v>8</c:v>
                </c:pt>
                <c:pt idx="253">
                  <c:v>8</c:v>
                </c:pt>
                <c:pt idx="254">
                  <c:v>16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16</c:v>
                </c:pt>
                <c:pt idx="259">
                  <c:v>16</c:v>
                </c:pt>
                <c:pt idx="260">
                  <c:v>8</c:v>
                </c:pt>
                <c:pt idx="261">
                  <c:v>16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16</c:v>
                </c:pt>
                <c:pt idx="267">
                  <c:v>8</c:v>
                </c:pt>
                <c:pt idx="268">
                  <c:v>8</c:v>
                </c:pt>
                <c:pt idx="269">
                  <c:v>16</c:v>
                </c:pt>
                <c:pt idx="270">
                  <c:v>8</c:v>
                </c:pt>
                <c:pt idx="271">
                  <c:v>16</c:v>
                </c:pt>
                <c:pt idx="272">
                  <c:v>16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16</c:v>
                </c:pt>
                <c:pt idx="281">
                  <c:v>16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16</c:v>
                </c:pt>
                <c:pt idx="286">
                  <c:v>8</c:v>
                </c:pt>
                <c:pt idx="287">
                  <c:v>16</c:v>
                </c:pt>
                <c:pt idx="288">
                  <c:v>8</c:v>
                </c:pt>
                <c:pt idx="289">
                  <c:v>16</c:v>
                </c:pt>
                <c:pt idx="290">
                  <c:v>8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16</c:v>
                </c:pt>
                <c:pt idx="300">
                  <c:v>16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16</c:v>
                </c:pt>
                <c:pt idx="306">
                  <c:v>16</c:v>
                </c:pt>
                <c:pt idx="307">
                  <c:v>8</c:v>
                </c:pt>
                <c:pt idx="308">
                  <c:v>16</c:v>
                </c:pt>
                <c:pt idx="309">
                  <c:v>8</c:v>
                </c:pt>
                <c:pt idx="310">
                  <c:v>8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8</c:v>
                </c:pt>
                <c:pt idx="315">
                  <c:v>8</c:v>
                </c:pt>
                <c:pt idx="316">
                  <c:v>16</c:v>
                </c:pt>
                <c:pt idx="317">
                  <c:v>16</c:v>
                </c:pt>
                <c:pt idx="318">
                  <c:v>8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8</c:v>
                </c:pt>
                <c:pt idx="326">
                  <c:v>16</c:v>
                </c:pt>
                <c:pt idx="327">
                  <c:v>8</c:v>
                </c:pt>
                <c:pt idx="328">
                  <c:v>16</c:v>
                </c:pt>
                <c:pt idx="329">
                  <c:v>8</c:v>
                </c:pt>
                <c:pt idx="330">
                  <c:v>8</c:v>
                </c:pt>
                <c:pt idx="331">
                  <c:v>16</c:v>
                </c:pt>
                <c:pt idx="332">
                  <c:v>8</c:v>
                </c:pt>
                <c:pt idx="333">
                  <c:v>16</c:v>
                </c:pt>
                <c:pt idx="334">
                  <c:v>16</c:v>
                </c:pt>
                <c:pt idx="335">
                  <c:v>8</c:v>
                </c:pt>
                <c:pt idx="336">
                  <c:v>8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8</c:v>
                </c:pt>
                <c:pt idx="341">
                  <c:v>16</c:v>
                </c:pt>
                <c:pt idx="342">
                  <c:v>8</c:v>
                </c:pt>
                <c:pt idx="343">
                  <c:v>8</c:v>
                </c:pt>
                <c:pt idx="344">
                  <c:v>16</c:v>
                </c:pt>
                <c:pt idx="345">
                  <c:v>8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8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8</c:v>
                </c:pt>
                <c:pt idx="354">
                  <c:v>8</c:v>
                </c:pt>
                <c:pt idx="355">
                  <c:v>16</c:v>
                </c:pt>
                <c:pt idx="356">
                  <c:v>8</c:v>
                </c:pt>
                <c:pt idx="357">
                  <c:v>8</c:v>
                </c:pt>
                <c:pt idx="358">
                  <c:v>16</c:v>
                </c:pt>
                <c:pt idx="359">
                  <c:v>16</c:v>
                </c:pt>
                <c:pt idx="360">
                  <c:v>8</c:v>
                </c:pt>
                <c:pt idx="361">
                  <c:v>16</c:v>
                </c:pt>
                <c:pt idx="362">
                  <c:v>8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8</c:v>
                </c:pt>
                <c:pt idx="369">
                  <c:v>8</c:v>
                </c:pt>
                <c:pt idx="370">
                  <c:v>16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16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16</c:v>
                </c:pt>
                <c:pt idx="381">
                  <c:v>8</c:v>
                </c:pt>
                <c:pt idx="382">
                  <c:v>16</c:v>
                </c:pt>
                <c:pt idx="383">
                  <c:v>8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8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8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8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8</c:v>
                </c:pt>
                <c:pt idx="424">
                  <c:v>16</c:v>
                </c:pt>
                <c:pt idx="425">
                  <c:v>8</c:v>
                </c:pt>
                <c:pt idx="426">
                  <c:v>16</c:v>
                </c:pt>
                <c:pt idx="427">
                  <c:v>8</c:v>
                </c:pt>
                <c:pt idx="428">
                  <c:v>8</c:v>
                </c:pt>
                <c:pt idx="429">
                  <c:v>16</c:v>
                </c:pt>
                <c:pt idx="430">
                  <c:v>8</c:v>
                </c:pt>
                <c:pt idx="431">
                  <c:v>8</c:v>
                </c:pt>
                <c:pt idx="432">
                  <c:v>16</c:v>
                </c:pt>
                <c:pt idx="433">
                  <c:v>8</c:v>
                </c:pt>
                <c:pt idx="434">
                  <c:v>16</c:v>
                </c:pt>
                <c:pt idx="435">
                  <c:v>8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16</c:v>
                </c:pt>
                <c:pt idx="448">
                  <c:v>8</c:v>
                </c:pt>
                <c:pt idx="449">
                  <c:v>16</c:v>
                </c:pt>
                <c:pt idx="450">
                  <c:v>8</c:v>
                </c:pt>
                <c:pt idx="451">
                  <c:v>16</c:v>
                </c:pt>
                <c:pt idx="452">
                  <c:v>8</c:v>
                </c:pt>
                <c:pt idx="453">
                  <c:v>16</c:v>
                </c:pt>
                <c:pt idx="454">
                  <c:v>8</c:v>
                </c:pt>
                <c:pt idx="455">
                  <c:v>16</c:v>
                </c:pt>
                <c:pt idx="456">
                  <c:v>8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8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8</c:v>
                </c:pt>
                <c:pt idx="465">
                  <c:v>8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8</c:v>
                </c:pt>
                <c:pt idx="471">
                  <c:v>16</c:v>
                </c:pt>
                <c:pt idx="472">
                  <c:v>8</c:v>
                </c:pt>
                <c:pt idx="473">
                  <c:v>16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8</c:v>
                </c:pt>
                <c:pt idx="482">
                  <c:v>8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8</c:v>
                </c:pt>
                <c:pt idx="487">
                  <c:v>16</c:v>
                </c:pt>
                <c:pt idx="488">
                  <c:v>8</c:v>
                </c:pt>
                <c:pt idx="489">
                  <c:v>8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8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8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8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8</c:v>
                </c:pt>
                <c:pt idx="512">
                  <c:v>16</c:v>
                </c:pt>
                <c:pt idx="513">
                  <c:v>8</c:v>
                </c:pt>
                <c:pt idx="514">
                  <c:v>16</c:v>
                </c:pt>
                <c:pt idx="515">
                  <c:v>8</c:v>
                </c:pt>
                <c:pt idx="516">
                  <c:v>8</c:v>
                </c:pt>
                <c:pt idx="517">
                  <c:v>16</c:v>
                </c:pt>
                <c:pt idx="518">
                  <c:v>8</c:v>
                </c:pt>
                <c:pt idx="519">
                  <c:v>16</c:v>
                </c:pt>
                <c:pt idx="520">
                  <c:v>16</c:v>
                </c:pt>
                <c:pt idx="521">
                  <c:v>8</c:v>
                </c:pt>
                <c:pt idx="522">
                  <c:v>8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16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16</c:v>
                </c:pt>
                <c:pt idx="538">
                  <c:v>16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16</c:v>
                </c:pt>
                <c:pt idx="545">
                  <c:v>8</c:v>
                </c:pt>
                <c:pt idx="546">
                  <c:v>16</c:v>
                </c:pt>
                <c:pt idx="547">
                  <c:v>8</c:v>
                </c:pt>
                <c:pt idx="548">
                  <c:v>16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16</c:v>
                </c:pt>
                <c:pt idx="557">
                  <c:v>8</c:v>
                </c:pt>
                <c:pt idx="558">
                  <c:v>8</c:v>
                </c:pt>
                <c:pt idx="559">
                  <c:v>16</c:v>
                </c:pt>
                <c:pt idx="560">
                  <c:v>16</c:v>
                </c:pt>
                <c:pt idx="561">
                  <c:v>8</c:v>
                </c:pt>
                <c:pt idx="562">
                  <c:v>8</c:v>
                </c:pt>
                <c:pt idx="563">
                  <c:v>16</c:v>
                </c:pt>
                <c:pt idx="564">
                  <c:v>16</c:v>
                </c:pt>
                <c:pt idx="565">
                  <c:v>8</c:v>
                </c:pt>
                <c:pt idx="566">
                  <c:v>16</c:v>
                </c:pt>
                <c:pt idx="567">
                  <c:v>8</c:v>
                </c:pt>
                <c:pt idx="568">
                  <c:v>16</c:v>
                </c:pt>
                <c:pt idx="569">
                  <c:v>8</c:v>
                </c:pt>
                <c:pt idx="570">
                  <c:v>8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8</c:v>
                </c:pt>
                <c:pt idx="578">
                  <c:v>16</c:v>
                </c:pt>
                <c:pt idx="579">
                  <c:v>8</c:v>
                </c:pt>
                <c:pt idx="580">
                  <c:v>16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8</c:v>
                </c:pt>
                <c:pt idx="594">
                  <c:v>8</c:v>
                </c:pt>
                <c:pt idx="595">
                  <c:v>16</c:v>
                </c:pt>
                <c:pt idx="596">
                  <c:v>8</c:v>
                </c:pt>
                <c:pt idx="597">
                  <c:v>16</c:v>
                </c:pt>
                <c:pt idx="598">
                  <c:v>16</c:v>
                </c:pt>
                <c:pt idx="599">
                  <c:v>8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8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8</c:v>
                </c:pt>
                <c:pt idx="627">
                  <c:v>16</c:v>
                </c:pt>
                <c:pt idx="628">
                  <c:v>8</c:v>
                </c:pt>
                <c:pt idx="629">
                  <c:v>16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8</c:v>
                </c:pt>
                <c:pt idx="647">
                  <c:v>16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16</c:v>
                </c:pt>
                <c:pt idx="662">
                  <c:v>16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16</c:v>
                </c:pt>
                <c:pt idx="669">
                  <c:v>8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8</c:v>
                </c:pt>
                <c:pt idx="674">
                  <c:v>8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8</c:v>
                </c:pt>
                <c:pt idx="683">
                  <c:v>8</c:v>
                </c:pt>
                <c:pt idx="684">
                  <c:v>16</c:v>
                </c:pt>
                <c:pt idx="685">
                  <c:v>8</c:v>
                </c:pt>
                <c:pt idx="686">
                  <c:v>16</c:v>
                </c:pt>
                <c:pt idx="687">
                  <c:v>8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16</c:v>
                </c:pt>
                <c:pt idx="697">
                  <c:v>8</c:v>
                </c:pt>
                <c:pt idx="698">
                  <c:v>16</c:v>
                </c:pt>
                <c:pt idx="699">
                  <c:v>8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8</c:v>
                </c:pt>
                <c:pt idx="705">
                  <c:v>8</c:v>
                </c:pt>
                <c:pt idx="706">
                  <c:v>16</c:v>
                </c:pt>
                <c:pt idx="707">
                  <c:v>16</c:v>
                </c:pt>
                <c:pt idx="708">
                  <c:v>8</c:v>
                </c:pt>
                <c:pt idx="709">
                  <c:v>16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16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16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16</c:v>
                </c:pt>
                <c:pt idx="731">
                  <c:v>8</c:v>
                </c:pt>
                <c:pt idx="732">
                  <c:v>16</c:v>
                </c:pt>
                <c:pt idx="733">
                  <c:v>8</c:v>
                </c:pt>
                <c:pt idx="734">
                  <c:v>16</c:v>
                </c:pt>
                <c:pt idx="735">
                  <c:v>16</c:v>
                </c:pt>
                <c:pt idx="736">
                  <c:v>8</c:v>
                </c:pt>
                <c:pt idx="737">
                  <c:v>16</c:v>
                </c:pt>
                <c:pt idx="738">
                  <c:v>8</c:v>
                </c:pt>
                <c:pt idx="739">
                  <c:v>8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8</c:v>
                </c:pt>
                <c:pt idx="745">
                  <c:v>16</c:v>
                </c:pt>
                <c:pt idx="746">
                  <c:v>16</c:v>
                </c:pt>
                <c:pt idx="747">
                  <c:v>8</c:v>
                </c:pt>
                <c:pt idx="748">
                  <c:v>8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8</c:v>
                </c:pt>
                <c:pt idx="755">
                  <c:v>16</c:v>
                </c:pt>
                <c:pt idx="756">
                  <c:v>8</c:v>
                </c:pt>
                <c:pt idx="757">
                  <c:v>16</c:v>
                </c:pt>
                <c:pt idx="758">
                  <c:v>8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16</c:v>
                </c:pt>
                <c:pt idx="770">
                  <c:v>8</c:v>
                </c:pt>
                <c:pt idx="771">
                  <c:v>16</c:v>
                </c:pt>
                <c:pt idx="772">
                  <c:v>8</c:v>
                </c:pt>
                <c:pt idx="773">
                  <c:v>16</c:v>
                </c:pt>
                <c:pt idx="774">
                  <c:v>16</c:v>
                </c:pt>
                <c:pt idx="775">
                  <c:v>8</c:v>
                </c:pt>
                <c:pt idx="776">
                  <c:v>16</c:v>
                </c:pt>
                <c:pt idx="777">
                  <c:v>8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8</c:v>
                </c:pt>
                <c:pt idx="783">
                  <c:v>16</c:v>
                </c:pt>
                <c:pt idx="784">
                  <c:v>16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8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8</c:v>
                </c:pt>
                <c:pt idx="798">
                  <c:v>16</c:v>
                </c:pt>
                <c:pt idx="799">
                  <c:v>16</c:v>
                </c:pt>
                <c:pt idx="800">
                  <c:v>8</c:v>
                </c:pt>
                <c:pt idx="801">
                  <c:v>16</c:v>
                </c:pt>
                <c:pt idx="802">
                  <c:v>8</c:v>
                </c:pt>
                <c:pt idx="803">
                  <c:v>16</c:v>
                </c:pt>
                <c:pt idx="804">
                  <c:v>8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8</c:v>
                </c:pt>
                <c:pt idx="809">
                  <c:v>8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8</c:v>
                </c:pt>
                <c:pt idx="815">
                  <c:v>16</c:v>
                </c:pt>
                <c:pt idx="816">
                  <c:v>8</c:v>
                </c:pt>
                <c:pt idx="817">
                  <c:v>8</c:v>
                </c:pt>
                <c:pt idx="818">
                  <c:v>16</c:v>
                </c:pt>
                <c:pt idx="819">
                  <c:v>16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16</c:v>
                </c:pt>
                <c:pt idx="825">
                  <c:v>8</c:v>
                </c:pt>
                <c:pt idx="826">
                  <c:v>16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16</c:v>
                </c:pt>
                <c:pt idx="832">
                  <c:v>8</c:v>
                </c:pt>
                <c:pt idx="833">
                  <c:v>16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16</c:v>
                </c:pt>
                <c:pt idx="846">
                  <c:v>16</c:v>
                </c:pt>
                <c:pt idx="847">
                  <c:v>8</c:v>
                </c:pt>
                <c:pt idx="848">
                  <c:v>16</c:v>
                </c:pt>
                <c:pt idx="849">
                  <c:v>16</c:v>
                </c:pt>
                <c:pt idx="850">
                  <c:v>8</c:v>
                </c:pt>
                <c:pt idx="851">
                  <c:v>8</c:v>
                </c:pt>
                <c:pt idx="852">
                  <c:v>16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8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E-4904-B15A-53240007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4992"/>
        <c:axId val="892927448"/>
      </c:scatterChart>
      <c:valAx>
        <c:axId val="8929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num_bins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27448"/>
        <c:crosses val="autoZero"/>
        <c:crossBetween val="midCat"/>
      </c:valAx>
      <c:valAx>
        <c:axId val="89292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3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5</xdr:row>
      <xdr:rowOff>66675</xdr:rowOff>
    </xdr:from>
    <xdr:to>
      <xdr:col>15</xdr:col>
      <xdr:colOff>133349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9E715-C27E-4BAD-B52C-ED8CE5865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66675</xdr:rowOff>
    </xdr:from>
    <xdr:to>
      <xdr:col>15</xdr:col>
      <xdr:colOff>219075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A12DB-8BD4-4096-A271-7E57E9B7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26</xdr:row>
      <xdr:rowOff>0</xdr:rowOff>
    </xdr:from>
    <xdr:to>
      <xdr:col>15</xdr:col>
      <xdr:colOff>180975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6AF9EE-7ED0-40C9-BC12-1CAC0023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5</xdr:row>
      <xdr:rowOff>123825</xdr:rowOff>
    </xdr:from>
    <xdr:to>
      <xdr:col>21</xdr:col>
      <xdr:colOff>161925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61019-0516-4711-813C-0B1F6440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15</xdr:row>
      <xdr:rowOff>133350</xdr:rowOff>
    </xdr:from>
    <xdr:to>
      <xdr:col>21</xdr:col>
      <xdr:colOff>104775</xdr:colOff>
      <xdr:row>25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14ECBB-767C-4CD9-9516-80F94210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25</xdr:row>
      <xdr:rowOff>57150</xdr:rowOff>
    </xdr:from>
    <xdr:to>
      <xdr:col>21</xdr:col>
      <xdr:colOff>190500</xdr:colOff>
      <xdr:row>35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38EBD7-EDBE-4F1D-9B2A-F3F22638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uderer, A (Andreas)" refreshedDate="44795.539620601849" createdVersion="7" refreshedVersion="7" minRefreshableVersion="3" recordCount="864" xr:uid="{94F7CD3A-5D05-4108-A0C6-BF2FB7494C85}">
  <cacheSource type="worksheet">
    <worksheetSource name="Table2"/>
  </cacheSource>
  <cacheFields count="14">
    <cacheField name="trial" numFmtId="0">
      <sharedItems containsSemiMixedTypes="0" containsString="0" containsNumber="1" containsInteger="1" minValue="0" maxValue="863"/>
    </cacheField>
    <cacheField name="tsetlin_number_of_clauses" numFmtId="0">
      <sharedItems containsSemiMixedTypes="0" containsString="0" containsNumber="1" containsInteger="1" minValue="6000" maxValue="14000" count="3">
        <n v="6000"/>
        <n v="10000"/>
        <n v="14000"/>
      </sharedItems>
    </cacheField>
    <cacheField name="tsetlin_T" numFmtId="0">
      <sharedItems containsSemiMixedTypes="0" containsString="0" containsNumber="1" containsInteger="1" minValue="100000" maxValue="40000000" count="4">
        <n v="100000"/>
        <n v="5000000"/>
        <n v="20000000"/>
        <n v="40000000"/>
      </sharedItems>
    </cacheField>
    <cacheField name="tsetlin_s" numFmtId="0">
      <sharedItems containsSemiMixedTypes="0" containsString="0" containsNumber="1" minValue="2.5" maxValue="2.5"/>
    </cacheField>
    <cacheField name="tsetlin_states" numFmtId="0">
      <sharedItems containsSemiMixedTypes="0" containsString="0" containsNumber="1" containsInteger="1" minValue="4" maxValue="100" count="4">
        <n v="4"/>
        <n v="8"/>
        <n v="25"/>
        <n v="100"/>
      </sharedItems>
    </cacheField>
    <cacheField name="tsetlin_max_target" numFmtId="0">
      <sharedItems containsSemiMixedTypes="0" containsString="0" containsNumber="1" containsInteger="1" minValue="300" maxValue="300"/>
    </cacheField>
    <cacheField name="tsetlin_min_target" numFmtId="0">
      <sharedItems containsSemiMixedTypes="0" containsString="0" containsNumber="1" containsInteger="1" minValue="0" maxValue="0"/>
    </cacheField>
    <cacheField name="min_epsilon" numFmtId="0">
      <sharedItems containsSemiMixedTypes="0" containsString="0" containsNumber="1" minValue="1E-3" maxValue="0.01" count="3">
        <n v="0.01"/>
        <n v="4.0000000000000001E-3"/>
        <n v="1E-3"/>
      </sharedItems>
    </cacheField>
    <cacheField name="epsilon_decay" numFmtId="0">
      <sharedItems containsSemiMixedTypes="0" containsString="0" containsNumber="1" minValue="4.0000000000000002E-4" maxValue="1.6000000000000001E-3" count="3">
        <n v="4.0000000000000002E-4"/>
        <n v="8.0000000000000004E-4"/>
        <n v="1.6000000000000001E-3"/>
      </sharedItems>
    </cacheField>
    <cacheField name="num_bins" numFmtId="0">
      <sharedItems containsSemiMixedTypes="0" containsString="0" containsNumber="1" containsInteger="1" minValue="8" maxValue="16" count="2">
        <n v="8"/>
        <n v="16"/>
      </sharedItems>
    </cacheField>
    <cacheField name="log_bins" numFmtId="0">
      <sharedItems/>
    </cacheField>
    <cacheField name="mean_reward" numFmtId="0">
      <sharedItems containsSemiMixedTypes="0" containsString="0" containsNumber="1" minValue="20.5975749999999" maxValue="61.87415"/>
    </cacheField>
    <cacheField name="mean_stderr" numFmtId="0">
      <sharedItems containsSemiMixedTypes="0" containsString="0" containsNumber="1" minValue="1.12697881432983" maxValue="12.7025531170226"/>
    </cacheField>
    <cacheField name="min_reward_84" numFmtId="0">
      <sharedItems containsSemiMixedTypes="0" containsString="0" containsNumber="1" minValue="17.224027538060138" maxValue="50.06104918446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n v="0"/>
    <x v="0"/>
    <x v="0"/>
    <n v="2.5"/>
    <x v="0"/>
    <n v="300"/>
    <n v="0"/>
    <x v="0"/>
    <x v="0"/>
    <x v="0"/>
    <b v="0"/>
    <n v="22.2685"/>
    <n v="1.1642280486143299"/>
    <n v="21.10427195138567"/>
  </r>
  <r>
    <n v="1"/>
    <x v="1"/>
    <x v="0"/>
    <n v="2.5"/>
    <x v="0"/>
    <n v="300"/>
    <n v="0"/>
    <x v="0"/>
    <x v="0"/>
    <x v="0"/>
    <b v="0"/>
    <n v="22.196249999999999"/>
    <n v="1.1614139205827201"/>
    <n v="21.034836079417278"/>
  </r>
  <r>
    <n v="2"/>
    <x v="2"/>
    <x v="0"/>
    <n v="2.5"/>
    <x v="0"/>
    <n v="300"/>
    <n v="0"/>
    <x v="0"/>
    <x v="0"/>
    <x v="0"/>
    <b v="0"/>
    <n v="22.277274999999999"/>
    <n v="1.17908356795722"/>
    <n v="21.098191432042778"/>
  </r>
  <r>
    <n v="3"/>
    <x v="0"/>
    <x v="1"/>
    <n v="2.5"/>
    <x v="0"/>
    <n v="300"/>
    <n v="0"/>
    <x v="0"/>
    <x v="0"/>
    <x v="0"/>
    <b v="0"/>
    <n v="27.9452999999999"/>
    <n v="5.3594119039932098"/>
    <n v="22.585888096006691"/>
  </r>
  <r>
    <n v="4"/>
    <x v="1"/>
    <x v="1"/>
    <n v="2.5"/>
    <x v="0"/>
    <n v="300"/>
    <n v="0"/>
    <x v="0"/>
    <x v="0"/>
    <x v="0"/>
    <b v="0"/>
    <n v="30.235074999999998"/>
    <n v="5.58593928238278"/>
    <n v="24.64913571761722"/>
  </r>
  <r>
    <n v="5"/>
    <x v="2"/>
    <x v="1"/>
    <n v="2.5"/>
    <x v="0"/>
    <n v="300"/>
    <n v="0"/>
    <x v="0"/>
    <x v="0"/>
    <x v="0"/>
    <b v="0"/>
    <n v="34.754024999999999"/>
    <n v="6.5236524867016001"/>
    <n v="28.230372513298398"/>
  </r>
  <r>
    <n v="6"/>
    <x v="0"/>
    <x v="2"/>
    <n v="2.5"/>
    <x v="0"/>
    <n v="300"/>
    <n v="0"/>
    <x v="0"/>
    <x v="0"/>
    <x v="0"/>
    <b v="0"/>
    <n v="30.257325000000002"/>
    <n v="6.8150119982773898"/>
    <n v="23.44231300172261"/>
  </r>
  <r>
    <n v="7"/>
    <x v="1"/>
    <x v="2"/>
    <n v="2.5"/>
    <x v="0"/>
    <n v="300"/>
    <n v="0"/>
    <x v="0"/>
    <x v="0"/>
    <x v="0"/>
    <b v="0"/>
    <n v="39.64405"/>
    <n v="8.0032589868821393"/>
    <n v="31.640791013117862"/>
  </r>
  <r>
    <n v="8"/>
    <x v="2"/>
    <x v="2"/>
    <n v="2.5"/>
    <x v="0"/>
    <n v="300"/>
    <n v="0"/>
    <x v="0"/>
    <x v="0"/>
    <x v="0"/>
    <b v="0"/>
    <n v="41.2883"/>
    <n v="8.6872683770425194"/>
    <n v="32.601031622957478"/>
  </r>
  <r>
    <n v="9"/>
    <x v="0"/>
    <x v="3"/>
    <n v="2.5"/>
    <x v="0"/>
    <n v="300"/>
    <n v="0"/>
    <x v="0"/>
    <x v="0"/>
    <x v="0"/>
    <b v="0"/>
    <n v="33.928350000000002"/>
    <n v="7.4160991718700799"/>
    <n v="26.512250828129922"/>
  </r>
  <r>
    <n v="10"/>
    <x v="1"/>
    <x v="3"/>
    <n v="2.5"/>
    <x v="0"/>
    <n v="300"/>
    <n v="0"/>
    <x v="0"/>
    <x v="0"/>
    <x v="0"/>
    <b v="0"/>
    <n v="35.869250000000001"/>
    <n v="5.9184325290450603"/>
    <n v="29.950817470954942"/>
  </r>
  <r>
    <n v="11"/>
    <x v="2"/>
    <x v="3"/>
    <n v="2.5"/>
    <x v="0"/>
    <n v="300"/>
    <n v="0"/>
    <x v="0"/>
    <x v="0"/>
    <x v="0"/>
    <b v="0"/>
    <n v="39.795699999999997"/>
    <n v="10.1767853823218"/>
    <n v="29.618914617678197"/>
  </r>
  <r>
    <n v="12"/>
    <x v="0"/>
    <x v="0"/>
    <n v="2.5"/>
    <x v="1"/>
    <n v="300"/>
    <n v="0"/>
    <x v="0"/>
    <x v="0"/>
    <x v="0"/>
    <b v="0"/>
    <n v="22.166675000000001"/>
    <n v="1.1479845039319001"/>
    <n v="21.0186904960681"/>
  </r>
  <r>
    <n v="13"/>
    <x v="1"/>
    <x v="0"/>
    <n v="2.5"/>
    <x v="1"/>
    <n v="300"/>
    <n v="0"/>
    <x v="0"/>
    <x v="0"/>
    <x v="0"/>
    <b v="0"/>
    <n v="22.2871249999999"/>
    <n v="1.18437328804808"/>
    <n v="21.102751711951822"/>
  </r>
  <r>
    <n v="14"/>
    <x v="2"/>
    <x v="0"/>
    <n v="2.5"/>
    <x v="1"/>
    <n v="300"/>
    <n v="0"/>
    <x v="0"/>
    <x v="0"/>
    <x v="0"/>
    <b v="0"/>
    <n v="22.267375000000001"/>
    <n v="1.1583532518133901"/>
    <n v="21.10902174818661"/>
  </r>
  <r>
    <n v="15"/>
    <x v="0"/>
    <x v="1"/>
    <n v="2.5"/>
    <x v="1"/>
    <n v="300"/>
    <n v="0"/>
    <x v="0"/>
    <x v="0"/>
    <x v="0"/>
    <b v="0"/>
    <n v="28.571400000000001"/>
    <n v="4.5703213213302298"/>
    <n v="24.001078678669771"/>
  </r>
  <r>
    <n v="16"/>
    <x v="1"/>
    <x v="1"/>
    <n v="2.5"/>
    <x v="1"/>
    <n v="300"/>
    <n v="0"/>
    <x v="0"/>
    <x v="0"/>
    <x v="0"/>
    <b v="0"/>
    <n v="40.007899999999999"/>
    <n v="6.4000194883984802"/>
    <n v="33.607880511601522"/>
  </r>
  <r>
    <n v="17"/>
    <x v="2"/>
    <x v="1"/>
    <n v="2.5"/>
    <x v="1"/>
    <n v="300"/>
    <n v="0"/>
    <x v="0"/>
    <x v="0"/>
    <x v="0"/>
    <b v="0"/>
    <n v="36.911475000000003"/>
    <n v="6.2745995960947001"/>
    <n v="30.636875403905304"/>
  </r>
  <r>
    <n v="18"/>
    <x v="0"/>
    <x v="2"/>
    <n v="2.5"/>
    <x v="1"/>
    <n v="300"/>
    <n v="0"/>
    <x v="0"/>
    <x v="0"/>
    <x v="0"/>
    <b v="0"/>
    <n v="33.710749999999997"/>
    <n v="6.6149857906868199"/>
    <n v="27.095764209313177"/>
  </r>
  <r>
    <n v="19"/>
    <x v="1"/>
    <x v="2"/>
    <n v="2.5"/>
    <x v="1"/>
    <n v="300"/>
    <n v="0"/>
    <x v="0"/>
    <x v="0"/>
    <x v="0"/>
    <b v="0"/>
    <n v="31.452974999999899"/>
    <n v="6.8034520454504204"/>
    <n v="24.649522954549479"/>
  </r>
  <r>
    <n v="20"/>
    <x v="2"/>
    <x v="2"/>
    <n v="2.5"/>
    <x v="1"/>
    <n v="300"/>
    <n v="0"/>
    <x v="0"/>
    <x v="0"/>
    <x v="0"/>
    <b v="0"/>
    <n v="39.069175000000001"/>
    <n v="6.9125122710552001"/>
    <n v="32.156662728944802"/>
  </r>
  <r>
    <n v="21"/>
    <x v="0"/>
    <x v="3"/>
    <n v="2.5"/>
    <x v="1"/>
    <n v="300"/>
    <n v="0"/>
    <x v="0"/>
    <x v="0"/>
    <x v="0"/>
    <b v="0"/>
    <n v="36.116300000000003"/>
    <n v="6.28812485113533"/>
    <n v="29.828175148864673"/>
  </r>
  <r>
    <n v="22"/>
    <x v="1"/>
    <x v="3"/>
    <n v="2.5"/>
    <x v="1"/>
    <n v="300"/>
    <n v="0"/>
    <x v="0"/>
    <x v="0"/>
    <x v="0"/>
    <b v="0"/>
    <n v="33.732725000000002"/>
    <n v="6.4175117482094102"/>
    <n v="27.315213251790592"/>
  </r>
  <r>
    <n v="23"/>
    <x v="2"/>
    <x v="3"/>
    <n v="2.5"/>
    <x v="1"/>
    <n v="300"/>
    <n v="0"/>
    <x v="0"/>
    <x v="0"/>
    <x v="0"/>
    <b v="0"/>
    <n v="29.451625"/>
    <n v="4.7654811496485303"/>
    <n v="24.686143850351471"/>
  </r>
  <r>
    <n v="24"/>
    <x v="0"/>
    <x v="0"/>
    <n v="2.5"/>
    <x v="2"/>
    <n v="300"/>
    <n v="0"/>
    <x v="0"/>
    <x v="0"/>
    <x v="0"/>
    <b v="0"/>
    <n v="22.197574999999901"/>
    <n v="1.13907204399798"/>
    <n v="21.05850295600192"/>
  </r>
  <r>
    <n v="25"/>
    <x v="1"/>
    <x v="0"/>
    <n v="2.5"/>
    <x v="2"/>
    <n v="300"/>
    <n v="0"/>
    <x v="0"/>
    <x v="0"/>
    <x v="0"/>
    <b v="0"/>
    <n v="22.271899999999999"/>
    <n v="1.1678131292082601"/>
    <n v="21.10408687079174"/>
  </r>
  <r>
    <n v="26"/>
    <x v="2"/>
    <x v="0"/>
    <n v="2.5"/>
    <x v="2"/>
    <n v="300"/>
    <n v="0"/>
    <x v="0"/>
    <x v="0"/>
    <x v="0"/>
    <b v="0"/>
    <n v="22.261775"/>
    <n v="1.1399983824662201"/>
    <n v="21.121776617533779"/>
  </r>
  <r>
    <n v="27"/>
    <x v="0"/>
    <x v="1"/>
    <n v="2.5"/>
    <x v="2"/>
    <n v="300"/>
    <n v="0"/>
    <x v="0"/>
    <x v="0"/>
    <x v="0"/>
    <b v="0"/>
    <n v="47.617375000000003"/>
    <n v="8.2571221427586501"/>
    <n v="39.360252857241349"/>
  </r>
  <r>
    <n v="28"/>
    <x v="1"/>
    <x v="1"/>
    <n v="2.5"/>
    <x v="2"/>
    <n v="300"/>
    <n v="0"/>
    <x v="0"/>
    <x v="0"/>
    <x v="0"/>
    <b v="0"/>
    <n v="35.333275"/>
    <n v="6.40422657956214"/>
    <n v="28.929048420437859"/>
  </r>
  <r>
    <n v="29"/>
    <x v="2"/>
    <x v="1"/>
    <n v="2.5"/>
    <x v="2"/>
    <n v="300"/>
    <n v="0"/>
    <x v="0"/>
    <x v="0"/>
    <x v="0"/>
    <b v="0"/>
    <n v="36.924174999999998"/>
    <n v="7.27803557147391"/>
    <n v="29.646139428526087"/>
  </r>
  <r>
    <n v="30"/>
    <x v="0"/>
    <x v="2"/>
    <n v="2.5"/>
    <x v="2"/>
    <n v="300"/>
    <n v="0"/>
    <x v="0"/>
    <x v="0"/>
    <x v="0"/>
    <b v="0"/>
    <n v="31.612950000000001"/>
    <n v="5.6921584271105896"/>
    <n v="25.920791572889414"/>
  </r>
  <r>
    <n v="31"/>
    <x v="1"/>
    <x v="2"/>
    <n v="2.5"/>
    <x v="2"/>
    <n v="300"/>
    <n v="0"/>
    <x v="0"/>
    <x v="0"/>
    <x v="0"/>
    <b v="0"/>
    <n v="26.0350749999999"/>
    <n v="5.2484574039557197"/>
    <n v="20.786617596044181"/>
  </r>
  <r>
    <n v="32"/>
    <x v="2"/>
    <x v="2"/>
    <n v="2.5"/>
    <x v="2"/>
    <n v="300"/>
    <n v="0"/>
    <x v="0"/>
    <x v="0"/>
    <x v="0"/>
    <b v="0"/>
    <n v="38.910474999999998"/>
    <n v="6.73641976620058"/>
    <n v="32.174055233799422"/>
  </r>
  <r>
    <n v="33"/>
    <x v="0"/>
    <x v="3"/>
    <n v="2.5"/>
    <x v="2"/>
    <n v="300"/>
    <n v="0"/>
    <x v="0"/>
    <x v="0"/>
    <x v="0"/>
    <b v="0"/>
    <n v="61.87415"/>
    <n v="11.81310081554"/>
    <n v="50.061049184460003"/>
  </r>
  <r>
    <n v="34"/>
    <x v="1"/>
    <x v="3"/>
    <n v="2.5"/>
    <x v="2"/>
    <n v="300"/>
    <n v="0"/>
    <x v="0"/>
    <x v="0"/>
    <x v="0"/>
    <b v="0"/>
    <n v="35.527474999999903"/>
    <n v="7.2839658831603504"/>
    <n v="28.243509116839554"/>
  </r>
  <r>
    <n v="35"/>
    <x v="2"/>
    <x v="3"/>
    <n v="2.5"/>
    <x v="2"/>
    <n v="300"/>
    <n v="0"/>
    <x v="0"/>
    <x v="0"/>
    <x v="0"/>
    <b v="0"/>
    <n v="46.487449999999903"/>
    <n v="8.4854430929091702"/>
    <n v="38.002006907090731"/>
  </r>
  <r>
    <n v="36"/>
    <x v="0"/>
    <x v="0"/>
    <n v="2.5"/>
    <x v="3"/>
    <n v="300"/>
    <n v="0"/>
    <x v="0"/>
    <x v="0"/>
    <x v="0"/>
    <b v="0"/>
    <n v="22.304424999999998"/>
    <n v="1.17127484717401"/>
    <n v="21.133150152825987"/>
  </r>
  <r>
    <n v="37"/>
    <x v="1"/>
    <x v="0"/>
    <n v="2.5"/>
    <x v="3"/>
    <n v="300"/>
    <n v="0"/>
    <x v="0"/>
    <x v="0"/>
    <x v="0"/>
    <b v="0"/>
    <n v="22.151274999999899"/>
    <n v="1.1587944229676399"/>
    <n v="20.992480577032261"/>
  </r>
  <r>
    <n v="38"/>
    <x v="2"/>
    <x v="0"/>
    <n v="2.5"/>
    <x v="3"/>
    <n v="300"/>
    <n v="0"/>
    <x v="0"/>
    <x v="0"/>
    <x v="0"/>
    <b v="0"/>
    <n v="22.273624999999999"/>
    <n v="1.18456025346961"/>
    <n v="21.08906474653039"/>
  </r>
  <r>
    <n v="39"/>
    <x v="0"/>
    <x v="1"/>
    <n v="2.5"/>
    <x v="3"/>
    <n v="300"/>
    <n v="0"/>
    <x v="0"/>
    <x v="0"/>
    <x v="0"/>
    <b v="0"/>
    <n v="43.498125000000002"/>
    <n v="8.0576192449869009"/>
    <n v="35.440505755013099"/>
  </r>
  <r>
    <n v="40"/>
    <x v="1"/>
    <x v="1"/>
    <n v="2.5"/>
    <x v="3"/>
    <n v="300"/>
    <n v="0"/>
    <x v="0"/>
    <x v="0"/>
    <x v="0"/>
    <b v="0"/>
    <n v="34.05115"/>
    <n v="6.8465929496303"/>
    <n v="27.204557050369701"/>
  </r>
  <r>
    <n v="41"/>
    <x v="2"/>
    <x v="1"/>
    <n v="2.5"/>
    <x v="3"/>
    <n v="300"/>
    <n v="0"/>
    <x v="0"/>
    <x v="0"/>
    <x v="0"/>
    <b v="0"/>
    <n v="33.428849999999997"/>
    <n v="7.3617507588590003"/>
    <n v="26.067099241140998"/>
  </r>
  <r>
    <n v="42"/>
    <x v="0"/>
    <x v="2"/>
    <n v="2.5"/>
    <x v="3"/>
    <n v="300"/>
    <n v="0"/>
    <x v="0"/>
    <x v="0"/>
    <x v="0"/>
    <b v="0"/>
    <n v="48.658349999999999"/>
    <n v="9.33954470962132"/>
    <n v="39.318805290378677"/>
  </r>
  <r>
    <n v="43"/>
    <x v="1"/>
    <x v="2"/>
    <n v="2.5"/>
    <x v="3"/>
    <n v="300"/>
    <n v="0"/>
    <x v="0"/>
    <x v="0"/>
    <x v="0"/>
    <b v="0"/>
    <n v="36.797749999999901"/>
    <n v="8.4698680356140894"/>
    <n v="28.32788196438581"/>
  </r>
  <r>
    <n v="44"/>
    <x v="2"/>
    <x v="2"/>
    <n v="2.5"/>
    <x v="3"/>
    <n v="300"/>
    <n v="0"/>
    <x v="0"/>
    <x v="0"/>
    <x v="0"/>
    <b v="0"/>
    <n v="32.996499999999997"/>
    <n v="6.0952066633747402"/>
    <n v="26.901293336625258"/>
  </r>
  <r>
    <n v="45"/>
    <x v="0"/>
    <x v="3"/>
    <n v="2.5"/>
    <x v="3"/>
    <n v="300"/>
    <n v="0"/>
    <x v="0"/>
    <x v="0"/>
    <x v="0"/>
    <b v="0"/>
    <n v="39.269624999999998"/>
    <n v="7.3003586105973497"/>
    <n v="31.969266389402648"/>
  </r>
  <r>
    <n v="46"/>
    <x v="1"/>
    <x v="3"/>
    <n v="2.5"/>
    <x v="3"/>
    <n v="300"/>
    <n v="0"/>
    <x v="0"/>
    <x v="0"/>
    <x v="0"/>
    <b v="0"/>
    <n v="42.036974999999998"/>
    <n v="7.7319658884836402"/>
    <n v="34.305009111516355"/>
  </r>
  <r>
    <n v="47"/>
    <x v="2"/>
    <x v="3"/>
    <n v="2.5"/>
    <x v="3"/>
    <n v="300"/>
    <n v="0"/>
    <x v="0"/>
    <x v="0"/>
    <x v="0"/>
    <b v="0"/>
    <n v="30.509975000000001"/>
    <n v="6.0327260998251004"/>
    <n v="24.477248900174899"/>
  </r>
  <r>
    <n v="48"/>
    <x v="0"/>
    <x v="0"/>
    <n v="2.5"/>
    <x v="0"/>
    <n v="300"/>
    <n v="0"/>
    <x v="1"/>
    <x v="0"/>
    <x v="0"/>
    <b v="0"/>
    <n v="22.321275"/>
    <n v="1.1594984900648999"/>
    <n v="21.161776509935102"/>
  </r>
  <r>
    <n v="49"/>
    <x v="1"/>
    <x v="0"/>
    <n v="2.5"/>
    <x v="0"/>
    <n v="300"/>
    <n v="0"/>
    <x v="1"/>
    <x v="0"/>
    <x v="0"/>
    <b v="0"/>
    <n v="22.361825"/>
    <n v="1.15702000819238"/>
    <n v="21.20480499180762"/>
  </r>
  <r>
    <n v="50"/>
    <x v="2"/>
    <x v="0"/>
    <n v="2.5"/>
    <x v="0"/>
    <n v="300"/>
    <n v="0"/>
    <x v="1"/>
    <x v="0"/>
    <x v="0"/>
    <b v="0"/>
    <n v="22.243600000000001"/>
    <n v="1.1612381126218001"/>
    <n v="21.082361887378202"/>
  </r>
  <r>
    <n v="51"/>
    <x v="0"/>
    <x v="1"/>
    <n v="2.5"/>
    <x v="0"/>
    <n v="300"/>
    <n v="0"/>
    <x v="1"/>
    <x v="0"/>
    <x v="0"/>
    <b v="0"/>
    <n v="31.9013249999999"/>
    <n v="6.6381581500319404"/>
    <n v="25.263166849967959"/>
  </r>
  <r>
    <n v="52"/>
    <x v="1"/>
    <x v="1"/>
    <n v="2.5"/>
    <x v="0"/>
    <n v="300"/>
    <n v="0"/>
    <x v="1"/>
    <x v="0"/>
    <x v="0"/>
    <b v="0"/>
    <n v="42.396650000000001"/>
    <n v="7.4236868768206401"/>
    <n v="34.972963123179362"/>
  </r>
  <r>
    <n v="53"/>
    <x v="2"/>
    <x v="1"/>
    <n v="2.5"/>
    <x v="0"/>
    <n v="300"/>
    <n v="0"/>
    <x v="1"/>
    <x v="0"/>
    <x v="0"/>
    <b v="0"/>
    <n v="38.558124999999997"/>
    <n v="6.4452475006896002"/>
    <n v="32.1128774993104"/>
  </r>
  <r>
    <n v="54"/>
    <x v="0"/>
    <x v="2"/>
    <n v="2.5"/>
    <x v="0"/>
    <n v="300"/>
    <n v="0"/>
    <x v="1"/>
    <x v="0"/>
    <x v="0"/>
    <b v="0"/>
    <n v="27.542624999999902"/>
    <n v="4.6642790989059497"/>
    <n v="22.878345901093951"/>
  </r>
  <r>
    <n v="55"/>
    <x v="1"/>
    <x v="2"/>
    <n v="2.5"/>
    <x v="0"/>
    <n v="300"/>
    <n v="0"/>
    <x v="1"/>
    <x v="0"/>
    <x v="0"/>
    <b v="0"/>
    <n v="30.1920999999999"/>
    <n v="5.8904017802087196"/>
    <n v="24.301698219791181"/>
  </r>
  <r>
    <n v="56"/>
    <x v="2"/>
    <x v="2"/>
    <n v="2.5"/>
    <x v="0"/>
    <n v="300"/>
    <n v="0"/>
    <x v="1"/>
    <x v="0"/>
    <x v="0"/>
    <b v="0"/>
    <n v="37.530999999999999"/>
    <n v="6.7376665687328998"/>
    <n v="30.793333431267101"/>
  </r>
  <r>
    <n v="57"/>
    <x v="0"/>
    <x v="3"/>
    <n v="2.5"/>
    <x v="0"/>
    <n v="300"/>
    <n v="0"/>
    <x v="1"/>
    <x v="0"/>
    <x v="0"/>
    <b v="0"/>
    <n v="38.106699999999996"/>
    <n v="7.5945581341521002"/>
    <n v="30.512141865847894"/>
  </r>
  <r>
    <n v="58"/>
    <x v="1"/>
    <x v="3"/>
    <n v="2.5"/>
    <x v="0"/>
    <n v="300"/>
    <n v="0"/>
    <x v="1"/>
    <x v="0"/>
    <x v="0"/>
    <b v="0"/>
    <n v="29.834624999999999"/>
    <n v="6.06610718663888"/>
    <n v="23.768517813361118"/>
  </r>
  <r>
    <n v="59"/>
    <x v="2"/>
    <x v="3"/>
    <n v="2.5"/>
    <x v="0"/>
    <n v="300"/>
    <n v="0"/>
    <x v="1"/>
    <x v="0"/>
    <x v="0"/>
    <b v="0"/>
    <n v="36.386650000000003"/>
    <n v="7.2234431204832399"/>
    <n v="29.163206879516764"/>
  </r>
  <r>
    <n v="60"/>
    <x v="0"/>
    <x v="0"/>
    <n v="2.5"/>
    <x v="1"/>
    <n v="300"/>
    <n v="0"/>
    <x v="1"/>
    <x v="0"/>
    <x v="0"/>
    <b v="0"/>
    <n v="22.320799999999998"/>
    <n v="1.1686364248421699"/>
    <n v="21.152163575157829"/>
  </r>
  <r>
    <n v="61"/>
    <x v="1"/>
    <x v="0"/>
    <n v="2.5"/>
    <x v="1"/>
    <n v="300"/>
    <n v="0"/>
    <x v="1"/>
    <x v="0"/>
    <x v="0"/>
    <b v="0"/>
    <n v="22.184124999999899"/>
    <n v="1.16533448653273"/>
    <n v="21.01879051346717"/>
  </r>
  <r>
    <n v="62"/>
    <x v="2"/>
    <x v="0"/>
    <n v="2.5"/>
    <x v="1"/>
    <n v="300"/>
    <n v="0"/>
    <x v="1"/>
    <x v="0"/>
    <x v="0"/>
    <b v="0"/>
    <n v="22.3156"/>
    <n v="1.1718361192833"/>
    <n v="21.143763880716701"/>
  </r>
  <r>
    <n v="63"/>
    <x v="0"/>
    <x v="1"/>
    <n v="2.5"/>
    <x v="1"/>
    <n v="300"/>
    <n v="0"/>
    <x v="1"/>
    <x v="0"/>
    <x v="0"/>
    <b v="0"/>
    <n v="39.47325"/>
    <n v="8.3101236121571809"/>
    <n v="31.163126387842819"/>
  </r>
  <r>
    <n v="64"/>
    <x v="1"/>
    <x v="1"/>
    <n v="2.5"/>
    <x v="1"/>
    <n v="300"/>
    <n v="0"/>
    <x v="1"/>
    <x v="0"/>
    <x v="0"/>
    <b v="0"/>
    <n v="48.632100000000001"/>
    <n v="9.7396843997788007"/>
    <n v="38.892415600221199"/>
  </r>
  <r>
    <n v="65"/>
    <x v="2"/>
    <x v="1"/>
    <n v="2.5"/>
    <x v="1"/>
    <n v="300"/>
    <n v="0"/>
    <x v="1"/>
    <x v="0"/>
    <x v="0"/>
    <b v="0"/>
    <n v="30.254625000000001"/>
    <n v="5.6205498264993397"/>
    <n v="24.634075173500662"/>
  </r>
  <r>
    <n v="66"/>
    <x v="0"/>
    <x v="2"/>
    <n v="2.5"/>
    <x v="1"/>
    <n v="300"/>
    <n v="0"/>
    <x v="1"/>
    <x v="0"/>
    <x v="0"/>
    <b v="0"/>
    <n v="38.616700000000002"/>
    <n v="6.5958608477791696"/>
    <n v="32.02083915222083"/>
  </r>
  <r>
    <n v="67"/>
    <x v="1"/>
    <x v="2"/>
    <n v="2.5"/>
    <x v="1"/>
    <n v="300"/>
    <n v="0"/>
    <x v="1"/>
    <x v="0"/>
    <x v="0"/>
    <b v="0"/>
    <n v="34.918700000000001"/>
    <n v="9.7624720981043698"/>
    <n v="25.156227901895633"/>
  </r>
  <r>
    <n v="68"/>
    <x v="2"/>
    <x v="2"/>
    <n v="2.5"/>
    <x v="1"/>
    <n v="300"/>
    <n v="0"/>
    <x v="1"/>
    <x v="0"/>
    <x v="0"/>
    <b v="0"/>
    <n v="35.467799999999997"/>
    <n v="9.8659197658059092"/>
    <n v="25.601880234194088"/>
  </r>
  <r>
    <n v="69"/>
    <x v="0"/>
    <x v="3"/>
    <n v="2.5"/>
    <x v="1"/>
    <n v="300"/>
    <n v="0"/>
    <x v="1"/>
    <x v="0"/>
    <x v="0"/>
    <b v="0"/>
    <n v="28.032924999999999"/>
    <n v="4.8874414910817103"/>
    <n v="23.145483508918289"/>
  </r>
  <r>
    <n v="70"/>
    <x v="1"/>
    <x v="3"/>
    <n v="2.5"/>
    <x v="1"/>
    <n v="300"/>
    <n v="0"/>
    <x v="1"/>
    <x v="0"/>
    <x v="0"/>
    <b v="0"/>
    <n v="42.256625"/>
    <n v="8.7405905374433406"/>
    <n v="33.516034462556661"/>
  </r>
  <r>
    <n v="71"/>
    <x v="2"/>
    <x v="3"/>
    <n v="2.5"/>
    <x v="1"/>
    <n v="300"/>
    <n v="0"/>
    <x v="1"/>
    <x v="0"/>
    <x v="0"/>
    <b v="0"/>
    <n v="39.121474999999997"/>
    <n v="7.1258361734857596"/>
    <n v="31.995638826514238"/>
  </r>
  <r>
    <n v="72"/>
    <x v="0"/>
    <x v="0"/>
    <n v="2.5"/>
    <x v="2"/>
    <n v="300"/>
    <n v="0"/>
    <x v="1"/>
    <x v="0"/>
    <x v="0"/>
    <b v="0"/>
    <n v="22.316700000000001"/>
    <n v="1.1618951522335901"/>
    <n v="21.15480484776641"/>
  </r>
  <r>
    <n v="73"/>
    <x v="1"/>
    <x v="0"/>
    <n v="2.5"/>
    <x v="2"/>
    <n v="300"/>
    <n v="0"/>
    <x v="1"/>
    <x v="0"/>
    <x v="0"/>
    <b v="0"/>
    <n v="22.31775"/>
    <n v="1.1547655706159701"/>
    <n v="21.162984429384029"/>
  </r>
  <r>
    <n v="74"/>
    <x v="2"/>
    <x v="0"/>
    <n v="2.5"/>
    <x v="2"/>
    <n v="300"/>
    <n v="0"/>
    <x v="1"/>
    <x v="0"/>
    <x v="0"/>
    <b v="0"/>
    <n v="22.263774999999999"/>
    <n v="1.1671866392187999"/>
    <n v="21.096588360781197"/>
  </r>
  <r>
    <n v="75"/>
    <x v="0"/>
    <x v="1"/>
    <n v="2.5"/>
    <x v="2"/>
    <n v="300"/>
    <n v="0"/>
    <x v="1"/>
    <x v="0"/>
    <x v="0"/>
    <b v="0"/>
    <n v="38.514849999999903"/>
    <n v="8.3472413049734495"/>
    <n v="30.167608695026452"/>
  </r>
  <r>
    <n v="76"/>
    <x v="1"/>
    <x v="1"/>
    <n v="2.5"/>
    <x v="2"/>
    <n v="300"/>
    <n v="0"/>
    <x v="1"/>
    <x v="0"/>
    <x v="0"/>
    <b v="0"/>
    <n v="39.558324999999897"/>
    <n v="7.59517641851098"/>
    <n v="31.963148581488916"/>
  </r>
  <r>
    <n v="77"/>
    <x v="2"/>
    <x v="1"/>
    <n v="2.5"/>
    <x v="2"/>
    <n v="300"/>
    <n v="0"/>
    <x v="1"/>
    <x v="0"/>
    <x v="0"/>
    <b v="0"/>
    <n v="34.527574999999999"/>
    <n v="5.8274331315958898"/>
    <n v="28.70014186840411"/>
  </r>
  <r>
    <n v="78"/>
    <x v="0"/>
    <x v="2"/>
    <n v="2.5"/>
    <x v="2"/>
    <n v="300"/>
    <n v="0"/>
    <x v="1"/>
    <x v="0"/>
    <x v="0"/>
    <b v="0"/>
    <n v="38.672399999999897"/>
    <n v="7.1882614483752096"/>
    <n v="31.484138551624689"/>
  </r>
  <r>
    <n v="79"/>
    <x v="1"/>
    <x v="2"/>
    <n v="2.5"/>
    <x v="2"/>
    <n v="300"/>
    <n v="0"/>
    <x v="1"/>
    <x v="0"/>
    <x v="0"/>
    <b v="0"/>
    <n v="38.995725"/>
    <n v="6.3084890435378904"/>
    <n v="32.687235956462111"/>
  </r>
  <r>
    <n v="80"/>
    <x v="2"/>
    <x v="2"/>
    <n v="2.5"/>
    <x v="2"/>
    <n v="300"/>
    <n v="0"/>
    <x v="1"/>
    <x v="0"/>
    <x v="0"/>
    <b v="0"/>
    <n v="29.766525000000001"/>
    <n v="4.92579138648194"/>
    <n v="24.840733613518061"/>
  </r>
  <r>
    <n v="81"/>
    <x v="0"/>
    <x v="3"/>
    <n v="2.5"/>
    <x v="2"/>
    <n v="300"/>
    <n v="0"/>
    <x v="1"/>
    <x v="0"/>
    <x v="0"/>
    <b v="0"/>
    <n v="38.585099999999997"/>
    <n v="9.5145409952883497"/>
    <n v="29.070559004711647"/>
  </r>
  <r>
    <n v="82"/>
    <x v="1"/>
    <x v="3"/>
    <n v="2.5"/>
    <x v="2"/>
    <n v="300"/>
    <n v="0"/>
    <x v="1"/>
    <x v="0"/>
    <x v="0"/>
    <b v="0"/>
    <n v="38.486674999999998"/>
    <n v="8.0527168092914607"/>
    <n v="30.433958190708537"/>
  </r>
  <r>
    <n v="83"/>
    <x v="2"/>
    <x v="3"/>
    <n v="2.5"/>
    <x v="2"/>
    <n v="300"/>
    <n v="0"/>
    <x v="1"/>
    <x v="0"/>
    <x v="0"/>
    <b v="0"/>
    <n v="37.096150000000002"/>
    <n v="7.5572019119503198"/>
    <n v="29.538948088049683"/>
  </r>
  <r>
    <n v="84"/>
    <x v="0"/>
    <x v="0"/>
    <n v="2.5"/>
    <x v="3"/>
    <n v="300"/>
    <n v="0"/>
    <x v="1"/>
    <x v="0"/>
    <x v="0"/>
    <b v="0"/>
    <n v="22.164674999999999"/>
    <n v="1.14132376737925"/>
    <n v="21.023351232620747"/>
  </r>
  <r>
    <n v="85"/>
    <x v="1"/>
    <x v="0"/>
    <n v="2.5"/>
    <x v="3"/>
    <n v="300"/>
    <n v="0"/>
    <x v="1"/>
    <x v="0"/>
    <x v="0"/>
    <b v="0"/>
    <n v="22.271625"/>
    <n v="1.17035170870855"/>
    <n v="21.101273291291449"/>
  </r>
  <r>
    <n v="86"/>
    <x v="2"/>
    <x v="0"/>
    <n v="2.5"/>
    <x v="3"/>
    <n v="300"/>
    <n v="0"/>
    <x v="1"/>
    <x v="0"/>
    <x v="0"/>
    <b v="0"/>
    <n v="22.280100000000001"/>
    <n v="1.18056447211069"/>
    <n v="21.099535527889312"/>
  </r>
  <r>
    <n v="87"/>
    <x v="0"/>
    <x v="1"/>
    <n v="2.5"/>
    <x v="3"/>
    <n v="300"/>
    <n v="0"/>
    <x v="1"/>
    <x v="0"/>
    <x v="0"/>
    <b v="0"/>
    <n v="31.122675000000001"/>
    <n v="5.9803949863161403"/>
    <n v="25.142280013683859"/>
  </r>
  <r>
    <n v="88"/>
    <x v="1"/>
    <x v="1"/>
    <n v="2.5"/>
    <x v="3"/>
    <n v="300"/>
    <n v="0"/>
    <x v="1"/>
    <x v="0"/>
    <x v="0"/>
    <b v="0"/>
    <n v="33.360924999999902"/>
    <n v="5.8802738886395698"/>
    <n v="27.480651111360331"/>
  </r>
  <r>
    <n v="89"/>
    <x v="2"/>
    <x v="1"/>
    <n v="2.5"/>
    <x v="3"/>
    <n v="300"/>
    <n v="0"/>
    <x v="1"/>
    <x v="0"/>
    <x v="0"/>
    <b v="0"/>
    <n v="29.554074999999902"/>
    <n v="4.9560198211922799"/>
    <n v="24.59805517880762"/>
  </r>
  <r>
    <n v="90"/>
    <x v="0"/>
    <x v="2"/>
    <n v="2.5"/>
    <x v="3"/>
    <n v="300"/>
    <n v="0"/>
    <x v="1"/>
    <x v="0"/>
    <x v="0"/>
    <b v="0"/>
    <n v="42.827500000000001"/>
    <n v="9.1313734185997202"/>
    <n v="33.696126581400279"/>
  </r>
  <r>
    <n v="91"/>
    <x v="1"/>
    <x v="2"/>
    <n v="2.5"/>
    <x v="3"/>
    <n v="300"/>
    <n v="0"/>
    <x v="1"/>
    <x v="0"/>
    <x v="0"/>
    <b v="0"/>
    <n v="31.517175000000002"/>
    <n v="6.8093869348267901"/>
    <n v="24.707788065173212"/>
  </r>
  <r>
    <n v="92"/>
    <x v="2"/>
    <x v="2"/>
    <n v="2.5"/>
    <x v="3"/>
    <n v="300"/>
    <n v="0"/>
    <x v="1"/>
    <x v="0"/>
    <x v="0"/>
    <b v="0"/>
    <n v="44.272399999999998"/>
    <n v="8.6478979178780406"/>
    <n v="35.624502082121957"/>
  </r>
  <r>
    <n v="93"/>
    <x v="0"/>
    <x v="3"/>
    <n v="2.5"/>
    <x v="3"/>
    <n v="300"/>
    <n v="0"/>
    <x v="1"/>
    <x v="0"/>
    <x v="0"/>
    <b v="0"/>
    <n v="37.002849999999903"/>
    <n v="6.2863311649789999"/>
    <n v="30.716518835020903"/>
  </r>
  <r>
    <n v="94"/>
    <x v="1"/>
    <x v="3"/>
    <n v="2.5"/>
    <x v="3"/>
    <n v="300"/>
    <n v="0"/>
    <x v="1"/>
    <x v="0"/>
    <x v="0"/>
    <b v="0"/>
    <n v="37.568174999999997"/>
    <n v="8.3631877448529792"/>
    <n v="29.204987255147017"/>
  </r>
  <r>
    <n v="95"/>
    <x v="2"/>
    <x v="3"/>
    <n v="2.5"/>
    <x v="3"/>
    <n v="300"/>
    <n v="0"/>
    <x v="1"/>
    <x v="0"/>
    <x v="0"/>
    <b v="0"/>
    <n v="43.749899999999997"/>
    <n v="7.1643012256042597"/>
    <n v="36.585598774395734"/>
  </r>
  <r>
    <n v="96"/>
    <x v="0"/>
    <x v="0"/>
    <n v="2.5"/>
    <x v="0"/>
    <n v="300"/>
    <n v="0"/>
    <x v="2"/>
    <x v="0"/>
    <x v="0"/>
    <b v="0"/>
    <n v="22.154299999999999"/>
    <n v="1.16071708770853"/>
    <n v="20.993582912291469"/>
  </r>
  <r>
    <n v="97"/>
    <x v="1"/>
    <x v="0"/>
    <n v="2.5"/>
    <x v="0"/>
    <n v="300"/>
    <n v="0"/>
    <x v="2"/>
    <x v="0"/>
    <x v="0"/>
    <b v="0"/>
    <n v="22.1875"/>
    <n v="1.1717949134432899"/>
    <n v="21.015705086556711"/>
  </r>
  <r>
    <n v="98"/>
    <x v="2"/>
    <x v="0"/>
    <n v="2.5"/>
    <x v="0"/>
    <n v="300"/>
    <n v="0"/>
    <x v="2"/>
    <x v="0"/>
    <x v="0"/>
    <b v="0"/>
    <n v="22.304724999999902"/>
    <n v="1.1515402458449999"/>
    <n v="21.153184754154903"/>
  </r>
  <r>
    <n v="99"/>
    <x v="0"/>
    <x v="1"/>
    <n v="2.5"/>
    <x v="0"/>
    <n v="300"/>
    <n v="0"/>
    <x v="2"/>
    <x v="0"/>
    <x v="0"/>
    <b v="0"/>
    <n v="48.2170249999999"/>
    <n v="9.5505964932987606"/>
    <n v="38.666428506701138"/>
  </r>
  <r>
    <n v="100"/>
    <x v="1"/>
    <x v="1"/>
    <n v="2.5"/>
    <x v="0"/>
    <n v="300"/>
    <n v="0"/>
    <x v="2"/>
    <x v="0"/>
    <x v="0"/>
    <b v="0"/>
    <n v="36.439"/>
    <n v="6.9490907214770496"/>
    <n v="29.489909278522951"/>
  </r>
  <r>
    <n v="101"/>
    <x v="2"/>
    <x v="1"/>
    <n v="2.5"/>
    <x v="0"/>
    <n v="300"/>
    <n v="0"/>
    <x v="2"/>
    <x v="0"/>
    <x v="0"/>
    <b v="0"/>
    <n v="36.890500000000003"/>
    <n v="6.8531605026754496"/>
    <n v="30.037339497324552"/>
  </r>
  <r>
    <n v="102"/>
    <x v="0"/>
    <x v="2"/>
    <n v="2.5"/>
    <x v="0"/>
    <n v="300"/>
    <n v="0"/>
    <x v="2"/>
    <x v="0"/>
    <x v="0"/>
    <b v="0"/>
    <n v="32.383975"/>
    <n v="6.37928986335573"/>
    <n v="26.00468513664427"/>
  </r>
  <r>
    <n v="103"/>
    <x v="1"/>
    <x v="2"/>
    <n v="2.5"/>
    <x v="0"/>
    <n v="300"/>
    <n v="0"/>
    <x v="2"/>
    <x v="0"/>
    <x v="0"/>
    <b v="0"/>
    <n v="35.759425"/>
    <n v="6.8273047686079096"/>
    <n v="28.932120231392091"/>
  </r>
  <r>
    <n v="104"/>
    <x v="2"/>
    <x v="2"/>
    <n v="2.5"/>
    <x v="0"/>
    <n v="300"/>
    <n v="0"/>
    <x v="2"/>
    <x v="0"/>
    <x v="0"/>
    <b v="0"/>
    <n v="35.705725000000001"/>
    <n v="5.7379360261883896"/>
    <n v="29.967788973811611"/>
  </r>
  <r>
    <n v="105"/>
    <x v="0"/>
    <x v="3"/>
    <n v="2.5"/>
    <x v="0"/>
    <n v="300"/>
    <n v="0"/>
    <x v="2"/>
    <x v="0"/>
    <x v="0"/>
    <b v="0"/>
    <n v="29.841875000000002"/>
    <n v="5.1687178643829803"/>
    <n v="24.673157135617021"/>
  </r>
  <r>
    <n v="106"/>
    <x v="1"/>
    <x v="3"/>
    <n v="2.5"/>
    <x v="0"/>
    <n v="300"/>
    <n v="0"/>
    <x v="2"/>
    <x v="0"/>
    <x v="0"/>
    <b v="0"/>
    <n v="38.090274999999998"/>
    <n v="6.7210337949797001"/>
    <n v="31.369241205020298"/>
  </r>
  <r>
    <n v="107"/>
    <x v="2"/>
    <x v="3"/>
    <n v="2.5"/>
    <x v="0"/>
    <n v="300"/>
    <n v="0"/>
    <x v="2"/>
    <x v="0"/>
    <x v="0"/>
    <b v="0"/>
    <n v="34.611525"/>
    <n v="6.3136501407765699"/>
    <n v="28.29787485922343"/>
  </r>
  <r>
    <n v="108"/>
    <x v="0"/>
    <x v="0"/>
    <n v="2.5"/>
    <x v="1"/>
    <n v="300"/>
    <n v="0"/>
    <x v="2"/>
    <x v="0"/>
    <x v="0"/>
    <b v="0"/>
    <n v="22.338349999999998"/>
    <n v="1.1669182733427801"/>
    <n v="21.171431726657218"/>
  </r>
  <r>
    <n v="109"/>
    <x v="1"/>
    <x v="0"/>
    <n v="2.5"/>
    <x v="1"/>
    <n v="300"/>
    <n v="0"/>
    <x v="2"/>
    <x v="0"/>
    <x v="0"/>
    <b v="0"/>
    <n v="22.292849999999898"/>
    <n v="1.16028260774905"/>
    <n v="21.132567392250849"/>
  </r>
  <r>
    <n v="110"/>
    <x v="2"/>
    <x v="0"/>
    <n v="2.5"/>
    <x v="1"/>
    <n v="300"/>
    <n v="0"/>
    <x v="2"/>
    <x v="0"/>
    <x v="0"/>
    <b v="0"/>
    <n v="22.327324999999998"/>
    <n v="1.1683257870167201"/>
    <n v="21.158999212983279"/>
  </r>
  <r>
    <n v="111"/>
    <x v="0"/>
    <x v="1"/>
    <n v="2.5"/>
    <x v="1"/>
    <n v="300"/>
    <n v="0"/>
    <x v="2"/>
    <x v="0"/>
    <x v="0"/>
    <b v="0"/>
    <n v="33.165275000000001"/>
    <n v="6.1855196876312402"/>
    <n v="26.979755312368759"/>
  </r>
  <r>
    <n v="112"/>
    <x v="1"/>
    <x v="1"/>
    <n v="2.5"/>
    <x v="1"/>
    <n v="300"/>
    <n v="0"/>
    <x v="2"/>
    <x v="0"/>
    <x v="0"/>
    <b v="0"/>
    <n v="37.748474999999999"/>
    <n v="7.7019865430511301"/>
    <n v="30.046488456948868"/>
  </r>
  <r>
    <n v="113"/>
    <x v="2"/>
    <x v="1"/>
    <n v="2.5"/>
    <x v="1"/>
    <n v="300"/>
    <n v="0"/>
    <x v="2"/>
    <x v="0"/>
    <x v="0"/>
    <b v="0"/>
    <n v="30.88205"/>
    <n v="5.47899324422138"/>
    <n v="25.403056755778621"/>
  </r>
  <r>
    <n v="114"/>
    <x v="0"/>
    <x v="2"/>
    <n v="2.5"/>
    <x v="1"/>
    <n v="300"/>
    <n v="0"/>
    <x v="2"/>
    <x v="0"/>
    <x v="0"/>
    <b v="0"/>
    <n v="46.101999999999997"/>
    <n v="8.60375425881222"/>
    <n v="37.498245741187773"/>
  </r>
  <r>
    <n v="115"/>
    <x v="1"/>
    <x v="2"/>
    <n v="2.5"/>
    <x v="1"/>
    <n v="300"/>
    <n v="0"/>
    <x v="2"/>
    <x v="0"/>
    <x v="0"/>
    <b v="0"/>
    <n v="38.159324999999903"/>
    <n v="8.15257792676422"/>
    <n v="30.006747073235683"/>
  </r>
  <r>
    <n v="116"/>
    <x v="2"/>
    <x v="2"/>
    <n v="2.5"/>
    <x v="1"/>
    <n v="300"/>
    <n v="0"/>
    <x v="2"/>
    <x v="0"/>
    <x v="0"/>
    <b v="0"/>
    <n v="46.987949999999998"/>
    <n v="9.6999087293925399"/>
    <n v="37.288041270607458"/>
  </r>
  <r>
    <n v="117"/>
    <x v="0"/>
    <x v="3"/>
    <n v="2.5"/>
    <x v="1"/>
    <n v="300"/>
    <n v="0"/>
    <x v="2"/>
    <x v="0"/>
    <x v="0"/>
    <b v="0"/>
    <n v="33.351950000000002"/>
    <n v="5.9323548036586704"/>
    <n v="27.419595196341334"/>
  </r>
  <r>
    <n v="118"/>
    <x v="1"/>
    <x v="3"/>
    <n v="2.5"/>
    <x v="1"/>
    <n v="300"/>
    <n v="0"/>
    <x v="2"/>
    <x v="0"/>
    <x v="0"/>
    <b v="0"/>
    <n v="40.653500000000001"/>
    <n v="9.44737927604967"/>
    <n v="31.206120723950331"/>
  </r>
  <r>
    <n v="119"/>
    <x v="2"/>
    <x v="3"/>
    <n v="2.5"/>
    <x v="1"/>
    <n v="300"/>
    <n v="0"/>
    <x v="2"/>
    <x v="0"/>
    <x v="0"/>
    <b v="0"/>
    <n v="38.153824999999998"/>
    <n v="7.6270048487224704"/>
    <n v="30.526820151277526"/>
  </r>
  <r>
    <n v="120"/>
    <x v="0"/>
    <x v="0"/>
    <n v="2.5"/>
    <x v="2"/>
    <n v="300"/>
    <n v="0"/>
    <x v="2"/>
    <x v="0"/>
    <x v="0"/>
    <b v="0"/>
    <n v="22.18375"/>
    <n v="1.15325834026707"/>
    <n v="21.030491659732931"/>
  </r>
  <r>
    <n v="121"/>
    <x v="1"/>
    <x v="0"/>
    <n v="2.5"/>
    <x v="2"/>
    <n v="300"/>
    <n v="0"/>
    <x v="2"/>
    <x v="0"/>
    <x v="0"/>
    <b v="0"/>
    <n v="22.371374999999901"/>
    <n v="1.1453302967696199"/>
    <n v="21.226044703230279"/>
  </r>
  <r>
    <n v="122"/>
    <x v="2"/>
    <x v="0"/>
    <n v="2.5"/>
    <x v="2"/>
    <n v="300"/>
    <n v="0"/>
    <x v="2"/>
    <x v="0"/>
    <x v="0"/>
    <b v="0"/>
    <n v="22.381675000000001"/>
    <n v="1.1839888826392799"/>
    <n v="21.197686117360721"/>
  </r>
  <r>
    <n v="123"/>
    <x v="0"/>
    <x v="1"/>
    <n v="2.5"/>
    <x v="2"/>
    <n v="300"/>
    <n v="0"/>
    <x v="2"/>
    <x v="0"/>
    <x v="0"/>
    <b v="0"/>
    <n v="35.256974999999997"/>
    <n v="4.8622454253627101"/>
    <n v="30.394729574637289"/>
  </r>
  <r>
    <n v="124"/>
    <x v="1"/>
    <x v="1"/>
    <n v="2.5"/>
    <x v="2"/>
    <n v="300"/>
    <n v="0"/>
    <x v="2"/>
    <x v="0"/>
    <x v="0"/>
    <b v="0"/>
    <n v="34.773000000000003"/>
    <n v="5.7141990093643402"/>
    <n v="29.058800990635664"/>
  </r>
  <r>
    <n v="125"/>
    <x v="2"/>
    <x v="1"/>
    <n v="2.5"/>
    <x v="2"/>
    <n v="300"/>
    <n v="0"/>
    <x v="2"/>
    <x v="0"/>
    <x v="0"/>
    <b v="0"/>
    <n v="38.705399999999997"/>
    <n v="7.90449086433786"/>
    <n v="30.800909135662138"/>
  </r>
  <r>
    <n v="126"/>
    <x v="0"/>
    <x v="2"/>
    <n v="2.5"/>
    <x v="2"/>
    <n v="300"/>
    <n v="0"/>
    <x v="2"/>
    <x v="0"/>
    <x v="0"/>
    <b v="0"/>
    <n v="50.079774999999998"/>
    <n v="11.4333537542658"/>
    <n v="38.646421245734196"/>
  </r>
  <r>
    <n v="127"/>
    <x v="1"/>
    <x v="2"/>
    <n v="2.5"/>
    <x v="2"/>
    <n v="300"/>
    <n v="0"/>
    <x v="2"/>
    <x v="0"/>
    <x v="0"/>
    <b v="0"/>
    <n v="35.285274999999999"/>
    <n v="6.6265560571970701"/>
    <n v="28.658718942802928"/>
  </r>
  <r>
    <n v="128"/>
    <x v="2"/>
    <x v="2"/>
    <n v="2.5"/>
    <x v="2"/>
    <n v="300"/>
    <n v="0"/>
    <x v="2"/>
    <x v="0"/>
    <x v="0"/>
    <b v="0"/>
    <n v="32.122349999999997"/>
    <n v="5.52341255706878"/>
    <n v="26.598937442931216"/>
  </r>
  <r>
    <n v="129"/>
    <x v="0"/>
    <x v="3"/>
    <n v="2.5"/>
    <x v="2"/>
    <n v="300"/>
    <n v="0"/>
    <x v="2"/>
    <x v="0"/>
    <x v="0"/>
    <b v="0"/>
    <n v="46.707700000000003"/>
    <n v="8.6299552734093705"/>
    <n v="38.07774472659063"/>
  </r>
  <r>
    <n v="130"/>
    <x v="1"/>
    <x v="3"/>
    <n v="2.5"/>
    <x v="2"/>
    <n v="300"/>
    <n v="0"/>
    <x v="2"/>
    <x v="0"/>
    <x v="0"/>
    <b v="0"/>
    <n v="33.903700000000001"/>
    <n v="7.11248183052267"/>
    <n v="26.791218169477332"/>
  </r>
  <r>
    <n v="131"/>
    <x v="2"/>
    <x v="3"/>
    <n v="2.5"/>
    <x v="2"/>
    <n v="300"/>
    <n v="0"/>
    <x v="2"/>
    <x v="0"/>
    <x v="0"/>
    <b v="0"/>
    <n v="42.806599999999897"/>
    <n v="6.8929356232051697"/>
    <n v="35.913664376794728"/>
  </r>
  <r>
    <n v="132"/>
    <x v="0"/>
    <x v="0"/>
    <n v="2.5"/>
    <x v="3"/>
    <n v="300"/>
    <n v="0"/>
    <x v="2"/>
    <x v="0"/>
    <x v="0"/>
    <b v="0"/>
    <n v="22.240675"/>
    <n v="1.16412900077006"/>
    <n v="21.076545999229939"/>
  </r>
  <r>
    <n v="133"/>
    <x v="1"/>
    <x v="0"/>
    <n v="2.5"/>
    <x v="3"/>
    <n v="300"/>
    <n v="0"/>
    <x v="2"/>
    <x v="0"/>
    <x v="0"/>
    <b v="0"/>
    <n v="22.253525"/>
    <n v="1.17381490060278"/>
    <n v="21.079710099397218"/>
  </r>
  <r>
    <n v="134"/>
    <x v="2"/>
    <x v="0"/>
    <n v="2.5"/>
    <x v="3"/>
    <n v="300"/>
    <n v="0"/>
    <x v="2"/>
    <x v="0"/>
    <x v="0"/>
    <b v="0"/>
    <n v="22.2483"/>
    <n v="1.16632565967367"/>
    <n v="21.08197434032633"/>
  </r>
  <r>
    <n v="135"/>
    <x v="0"/>
    <x v="1"/>
    <n v="2.5"/>
    <x v="3"/>
    <n v="300"/>
    <n v="0"/>
    <x v="2"/>
    <x v="0"/>
    <x v="0"/>
    <b v="0"/>
    <n v="42.703824999999902"/>
    <n v="7.0515098920318904"/>
    <n v="35.652315107968015"/>
  </r>
  <r>
    <n v="136"/>
    <x v="1"/>
    <x v="1"/>
    <n v="2.5"/>
    <x v="3"/>
    <n v="300"/>
    <n v="0"/>
    <x v="2"/>
    <x v="0"/>
    <x v="0"/>
    <b v="0"/>
    <n v="39.534700000000001"/>
    <n v="8.5489645910196295"/>
    <n v="30.985735408980371"/>
  </r>
  <r>
    <n v="137"/>
    <x v="2"/>
    <x v="1"/>
    <n v="2.5"/>
    <x v="3"/>
    <n v="300"/>
    <n v="0"/>
    <x v="2"/>
    <x v="0"/>
    <x v="0"/>
    <b v="0"/>
    <n v="33.333975000000002"/>
    <n v="5.73001594967696"/>
    <n v="27.603959050323041"/>
  </r>
  <r>
    <n v="138"/>
    <x v="0"/>
    <x v="2"/>
    <n v="2.5"/>
    <x v="3"/>
    <n v="300"/>
    <n v="0"/>
    <x v="2"/>
    <x v="0"/>
    <x v="0"/>
    <b v="0"/>
    <n v="38.697524999999999"/>
    <n v="9.5849026713325998"/>
    <n v="29.112622328667399"/>
  </r>
  <r>
    <n v="139"/>
    <x v="1"/>
    <x v="2"/>
    <n v="2.5"/>
    <x v="3"/>
    <n v="300"/>
    <n v="0"/>
    <x v="2"/>
    <x v="0"/>
    <x v="0"/>
    <b v="0"/>
    <n v="33.893225000000001"/>
    <n v="9.2675529409781792"/>
    <n v="24.625672059021824"/>
  </r>
  <r>
    <n v="140"/>
    <x v="2"/>
    <x v="2"/>
    <n v="2.5"/>
    <x v="3"/>
    <n v="300"/>
    <n v="0"/>
    <x v="2"/>
    <x v="0"/>
    <x v="0"/>
    <b v="0"/>
    <n v="42.076674999999902"/>
    <n v="7.5250167914405601"/>
    <n v="34.551658208559346"/>
  </r>
  <r>
    <n v="141"/>
    <x v="0"/>
    <x v="3"/>
    <n v="2.5"/>
    <x v="3"/>
    <n v="300"/>
    <n v="0"/>
    <x v="2"/>
    <x v="0"/>
    <x v="0"/>
    <b v="0"/>
    <n v="33.552549999999997"/>
    <n v="6.4344173793157298"/>
    <n v="27.118132620684268"/>
  </r>
  <r>
    <n v="142"/>
    <x v="1"/>
    <x v="3"/>
    <n v="2.5"/>
    <x v="3"/>
    <n v="300"/>
    <n v="0"/>
    <x v="2"/>
    <x v="0"/>
    <x v="0"/>
    <b v="0"/>
    <n v="22.549524999999999"/>
    <n v="3.4198987390694202"/>
    <n v="19.129626260930578"/>
  </r>
  <r>
    <n v="143"/>
    <x v="2"/>
    <x v="3"/>
    <n v="2.5"/>
    <x v="3"/>
    <n v="300"/>
    <n v="0"/>
    <x v="2"/>
    <x v="0"/>
    <x v="0"/>
    <b v="0"/>
    <n v="42.820425"/>
    <n v="7.6106040427704702"/>
    <n v="35.209820957229532"/>
  </r>
  <r>
    <n v="144"/>
    <x v="0"/>
    <x v="0"/>
    <n v="2.5"/>
    <x v="0"/>
    <n v="300"/>
    <n v="0"/>
    <x v="0"/>
    <x v="1"/>
    <x v="0"/>
    <b v="0"/>
    <n v="22.277799999999999"/>
    <n v="1.17466185142472"/>
    <n v="21.10313814857528"/>
  </r>
  <r>
    <n v="145"/>
    <x v="1"/>
    <x v="0"/>
    <n v="2.5"/>
    <x v="0"/>
    <n v="300"/>
    <n v="0"/>
    <x v="0"/>
    <x v="1"/>
    <x v="0"/>
    <b v="0"/>
    <n v="22.193549999999899"/>
    <n v="1.15079890971782"/>
    <n v="21.042751090282078"/>
  </r>
  <r>
    <n v="146"/>
    <x v="2"/>
    <x v="0"/>
    <n v="2.5"/>
    <x v="0"/>
    <n v="300"/>
    <n v="0"/>
    <x v="0"/>
    <x v="1"/>
    <x v="0"/>
    <b v="0"/>
    <n v="22.261374999999902"/>
    <n v="1.16622171239195"/>
    <n v="21.09515328760795"/>
  </r>
  <r>
    <n v="147"/>
    <x v="0"/>
    <x v="1"/>
    <n v="2.5"/>
    <x v="0"/>
    <n v="300"/>
    <n v="0"/>
    <x v="0"/>
    <x v="1"/>
    <x v="0"/>
    <b v="0"/>
    <n v="41.341875000000002"/>
    <n v="8.2297501284636994"/>
    <n v="33.112124871536302"/>
  </r>
  <r>
    <n v="148"/>
    <x v="1"/>
    <x v="1"/>
    <n v="2.5"/>
    <x v="0"/>
    <n v="300"/>
    <n v="0"/>
    <x v="0"/>
    <x v="1"/>
    <x v="0"/>
    <b v="0"/>
    <n v="31.93215"/>
    <n v="5.3174153944655398"/>
    <n v="26.614734605534458"/>
  </r>
  <r>
    <n v="149"/>
    <x v="2"/>
    <x v="1"/>
    <n v="2.5"/>
    <x v="0"/>
    <n v="300"/>
    <n v="0"/>
    <x v="0"/>
    <x v="1"/>
    <x v="0"/>
    <b v="0"/>
    <n v="41.834575000000001"/>
    <n v="7.95841298202693"/>
    <n v="33.876162017973073"/>
  </r>
  <r>
    <n v="150"/>
    <x v="0"/>
    <x v="2"/>
    <n v="2.5"/>
    <x v="0"/>
    <n v="300"/>
    <n v="0"/>
    <x v="0"/>
    <x v="1"/>
    <x v="0"/>
    <b v="0"/>
    <n v="38.517274999999998"/>
    <n v="7.7540024041590101"/>
    <n v="30.763272595840988"/>
  </r>
  <r>
    <n v="151"/>
    <x v="1"/>
    <x v="2"/>
    <n v="2.5"/>
    <x v="0"/>
    <n v="300"/>
    <n v="0"/>
    <x v="0"/>
    <x v="1"/>
    <x v="0"/>
    <b v="0"/>
    <n v="29.589575"/>
    <n v="5.5455036346858799"/>
    <n v="24.044071365314121"/>
  </r>
  <r>
    <n v="152"/>
    <x v="2"/>
    <x v="2"/>
    <n v="2.5"/>
    <x v="0"/>
    <n v="300"/>
    <n v="0"/>
    <x v="0"/>
    <x v="1"/>
    <x v="0"/>
    <b v="0"/>
    <n v="39.899799999999999"/>
    <n v="9.2421320576362795"/>
    <n v="30.65766794236372"/>
  </r>
  <r>
    <n v="153"/>
    <x v="0"/>
    <x v="3"/>
    <n v="2.5"/>
    <x v="0"/>
    <n v="300"/>
    <n v="0"/>
    <x v="0"/>
    <x v="1"/>
    <x v="0"/>
    <b v="0"/>
    <n v="35.025149999999996"/>
    <n v="6.5136137103771601"/>
    <n v="28.511536289622835"/>
  </r>
  <r>
    <n v="154"/>
    <x v="1"/>
    <x v="3"/>
    <n v="2.5"/>
    <x v="0"/>
    <n v="300"/>
    <n v="0"/>
    <x v="0"/>
    <x v="1"/>
    <x v="0"/>
    <b v="0"/>
    <n v="37.407174999999903"/>
    <n v="6.46824551724879"/>
    <n v="30.938929482751114"/>
  </r>
  <r>
    <n v="155"/>
    <x v="2"/>
    <x v="3"/>
    <n v="2.5"/>
    <x v="0"/>
    <n v="300"/>
    <n v="0"/>
    <x v="0"/>
    <x v="1"/>
    <x v="0"/>
    <b v="0"/>
    <n v="40.190399999999997"/>
    <n v="9.7907384097708103"/>
    <n v="30.399661590229186"/>
  </r>
  <r>
    <n v="156"/>
    <x v="0"/>
    <x v="0"/>
    <n v="2.5"/>
    <x v="1"/>
    <n v="300"/>
    <n v="0"/>
    <x v="0"/>
    <x v="1"/>
    <x v="0"/>
    <b v="0"/>
    <n v="22.2241"/>
    <n v="1.156557023515"/>
    <n v="21.067542976485001"/>
  </r>
  <r>
    <n v="157"/>
    <x v="1"/>
    <x v="0"/>
    <n v="2.5"/>
    <x v="1"/>
    <n v="300"/>
    <n v="0"/>
    <x v="0"/>
    <x v="1"/>
    <x v="0"/>
    <b v="0"/>
    <n v="22.202449999999999"/>
    <n v="1.1528935839733301"/>
    <n v="21.049556416026668"/>
  </r>
  <r>
    <n v="158"/>
    <x v="2"/>
    <x v="0"/>
    <n v="2.5"/>
    <x v="1"/>
    <n v="300"/>
    <n v="0"/>
    <x v="0"/>
    <x v="1"/>
    <x v="0"/>
    <b v="0"/>
    <n v="22.28715"/>
    <n v="1.17918471821959"/>
    <n v="21.107965281780409"/>
  </r>
  <r>
    <n v="159"/>
    <x v="0"/>
    <x v="1"/>
    <n v="2.5"/>
    <x v="1"/>
    <n v="300"/>
    <n v="0"/>
    <x v="0"/>
    <x v="1"/>
    <x v="0"/>
    <b v="0"/>
    <n v="39.168374999999997"/>
    <n v="7.3700914334709902"/>
    <n v="31.798283566529008"/>
  </r>
  <r>
    <n v="160"/>
    <x v="1"/>
    <x v="1"/>
    <n v="2.5"/>
    <x v="1"/>
    <n v="300"/>
    <n v="0"/>
    <x v="0"/>
    <x v="1"/>
    <x v="0"/>
    <b v="0"/>
    <n v="41.551425000000002"/>
    <n v="7.6218097848226503"/>
    <n v="33.92961521517735"/>
  </r>
  <r>
    <n v="161"/>
    <x v="2"/>
    <x v="1"/>
    <n v="2.5"/>
    <x v="1"/>
    <n v="300"/>
    <n v="0"/>
    <x v="0"/>
    <x v="1"/>
    <x v="0"/>
    <b v="0"/>
    <n v="45.559150000000002"/>
    <n v="7.8412998411969204"/>
    <n v="37.717850158803081"/>
  </r>
  <r>
    <n v="162"/>
    <x v="0"/>
    <x v="2"/>
    <n v="2.5"/>
    <x v="1"/>
    <n v="300"/>
    <n v="0"/>
    <x v="0"/>
    <x v="1"/>
    <x v="0"/>
    <b v="0"/>
    <n v="39.244724999999903"/>
    <n v="8.7088507415618501"/>
    <n v="30.535874258438053"/>
  </r>
  <r>
    <n v="163"/>
    <x v="1"/>
    <x v="2"/>
    <n v="2.5"/>
    <x v="1"/>
    <n v="300"/>
    <n v="0"/>
    <x v="0"/>
    <x v="1"/>
    <x v="0"/>
    <b v="0"/>
    <n v="29.214274999999901"/>
    <n v="5.3443056979496104"/>
    <n v="23.86996930205029"/>
  </r>
  <r>
    <n v="164"/>
    <x v="2"/>
    <x v="2"/>
    <n v="2.5"/>
    <x v="1"/>
    <n v="300"/>
    <n v="0"/>
    <x v="0"/>
    <x v="1"/>
    <x v="0"/>
    <b v="0"/>
    <n v="31.33605"/>
    <n v="5.67172939209593"/>
    <n v="25.66432060790407"/>
  </r>
  <r>
    <n v="165"/>
    <x v="0"/>
    <x v="3"/>
    <n v="2.5"/>
    <x v="1"/>
    <n v="300"/>
    <n v="0"/>
    <x v="0"/>
    <x v="1"/>
    <x v="0"/>
    <b v="0"/>
    <n v="27.098549999999999"/>
    <n v="5.5830647376162803"/>
    <n v="21.51548526238372"/>
  </r>
  <r>
    <n v="166"/>
    <x v="1"/>
    <x v="3"/>
    <n v="2.5"/>
    <x v="1"/>
    <n v="300"/>
    <n v="0"/>
    <x v="0"/>
    <x v="1"/>
    <x v="0"/>
    <b v="0"/>
    <n v="42.409574999999997"/>
    <n v="8.2372953412613104"/>
    <n v="34.172279658738688"/>
  </r>
  <r>
    <n v="167"/>
    <x v="2"/>
    <x v="3"/>
    <n v="2.5"/>
    <x v="1"/>
    <n v="300"/>
    <n v="0"/>
    <x v="0"/>
    <x v="1"/>
    <x v="0"/>
    <b v="0"/>
    <n v="42.536275000000003"/>
    <n v="7.2626378593260803"/>
    <n v="35.273637140673927"/>
  </r>
  <r>
    <n v="168"/>
    <x v="0"/>
    <x v="0"/>
    <n v="2.5"/>
    <x v="2"/>
    <n v="300"/>
    <n v="0"/>
    <x v="0"/>
    <x v="1"/>
    <x v="0"/>
    <b v="0"/>
    <n v="22.349475000000002"/>
    <n v="1.16784176309333"/>
    <n v="21.18163323690667"/>
  </r>
  <r>
    <n v="169"/>
    <x v="1"/>
    <x v="0"/>
    <n v="2.5"/>
    <x v="2"/>
    <n v="300"/>
    <n v="0"/>
    <x v="0"/>
    <x v="1"/>
    <x v="0"/>
    <b v="0"/>
    <n v="22.231324999999998"/>
    <n v="1.1638876801581299"/>
    <n v="21.067437319841869"/>
  </r>
  <r>
    <n v="170"/>
    <x v="2"/>
    <x v="0"/>
    <n v="2.5"/>
    <x v="2"/>
    <n v="300"/>
    <n v="0"/>
    <x v="0"/>
    <x v="1"/>
    <x v="0"/>
    <b v="0"/>
    <n v="22.174474999999902"/>
    <n v="1.15361450421961"/>
    <n v="21.02086049578029"/>
  </r>
  <r>
    <n v="171"/>
    <x v="0"/>
    <x v="1"/>
    <n v="2.5"/>
    <x v="2"/>
    <n v="300"/>
    <n v="0"/>
    <x v="0"/>
    <x v="1"/>
    <x v="0"/>
    <b v="0"/>
    <n v="26.466974999999898"/>
    <n v="4.4565272335814701"/>
    <n v="22.01044776641843"/>
  </r>
  <r>
    <n v="172"/>
    <x v="1"/>
    <x v="1"/>
    <n v="2.5"/>
    <x v="2"/>
    <n v="300"/>
    <n v="0"/>
    <x v="0"/>
    <x v="1"/>
    <x v="0"/>
    <b v="0"/>
    <n v="28.595749999999999"/>
    <n v="6.0531064508719599"/>
    <n v="22.542643549128037"/>
  </r>
  <r>
    <n v="173"/>
    <x v="2"/>
    <x v="1"/>
    <n v="2.5"/>
    <x v="2"/>
    <n v="300"/>
    <n v="0"/>
    <x v="0"/>
    <x v="1"/>
    <x v="0"/>
    <b v="0"/>
    <n v="34.290349999999997"/>
    <n v="6.9648993793994398"/>
    <n v="27.325450620600556"/>
  </r>
  <r>
    <n v="174"/>
    <x v="0"/>
    <x v="2"/>
    <n v="2.5"/>
    <x v="2"/>
    <n v="300"/>
    <n v="0"/>
    <x v="0"/>
    <x v="1"/>
    <x v="0"/>
    <b v="0"/>
    <n v="32.941274999999997"/>
    <n v="5.5900006988635997"/>
    <n v="27.351274301136399"/>
  </r>
  <r>
    <n v="175"/>
    <x v="1"/>
    <x v="2"/>
    <n v="2.5"/>
    <x v="2"/>
    <n v="300"/>
    <n v="0"/>
    <x v="0"/>
    <x v="1"/>
    <x v="0"/>
    <b v="0"/>
    <n v="32.762524999999997"/>
    <n v="6.0273596276708004"/>
    <n v="26.735165372329195"/>
  </r>
  <r>
    <n v="176"/>
    <x v="2"/>
    <x v="2"/>
    <n v="2.5"/>
    <x v="2"/>
    <n v="300"/>
    <n v="0"/>
    <x v="0"/>
    <x v="1"/>
    <x v="0"/>
    <b v="0"/>
    <n v="51.90625"/>
    <n v="11.5688024194672"/>
    <n v="40.337447580532796"/>
  </r>
  <r>
    <n v="177"/>
    <x v="0"/>
    <x v="3"/>
    <n v="2.5"/>
    <x v="2"/>
    <n v="300"/>
    <n v="0"/>
    <x v="0"/>
    <x v="1"/>
    <x v="0"/>
    <b v="0"/>
    <n v="44.52975"/>
    <n v="8.3112810505587102"/>
    <n v="36.218468949441288"/>
  </r>
  <r>
    <n v="178"/>
    <x v="1"/>
    <x v="3"/>
    <n v="2.5"/>
    <x v="2"/>
    <n v="300"/>
    <n v="0"/>
    <x v="0"/>
    <x v="1"/>
    <x v="0"/>
    <b v="0"/>
    <n v="38.425474999999999"/>
    <n v="7.04457856820743"/>
    <n v="31.380896431792568"/>
  </r>
  <r>
    <n v="179"/>
    <x v="2"/>
    <x v="3"/>
    <n v="2.5"/>
    <x v="2"/>
    <n v="300"/>
    <n v="0"/>
    <x v="0"/>
    <x v="1"/>
    <x v="0"/>
    <b v="0"/>
    <n v="46.108374999999903"/>
    <n v="8.9852574707109696"/>
    <n v="37.123117529288933"/>
  </r>
  <r>
    <n v="180"/>
    <x v="0"/>
    <x v="0"/>
    <n v="2.5"/>
    <x v="3"/>
    <n v="300"/>
    <n v="0"/>
    <x v="0"/>
    <x v="1"/>
    <x v="0"/>
    <b v="0"/>
    <n v="22.254075"/>
    <n v="1.1795606563074801"/>
    <n v="21.07451434369252"/>
  </r>
  <r>
    <n v="181"/>
    <x v="1"/>
    <x v="0"/>
    <n v="2.5"/>
    <x v="3"/>
    <n v="300"/>
    <n v="0"/>
    <x v="0"/>
    <x v="1"/>
    <x v="0"/>
    <b v="0"/>
    <n v="22.268374999999999"/>
    <n v="1.1591435902676499"/>
    <n v="21.109231409732349"/>
  </r>
  <r>
    <n v="182"/>
    <x v="2"/>
    <x v="0"/>
    <n v="2.5"/>
    <x v="3"/>
    <n v="300"/>
    <n v="0"/>
    <x v="0"/>
    <x v="1"/>
    <x v="0"/>
    <b v="0"/>
    <n v="22.343125000000001"/>
    <n v="1.17565154021784"/>
    <n v="21.167473459782162"/>
  </r>
  <r>
    <n v="183"/>
    <x v="0"/>
    <x v="1"/>
    <n v="2.5"/>
    <x v="3"/>
    <n v="300"/>
    <n v="0"/>
    <x v="0"/>
    <x v="1"/>
    <x v="0"/>
    <b v="0"/>
    <n v="38.985675000000001"/>
    <n v="7.6274554079672798"/>
    <n v="31.358219592032722"/>
  </r>
  <r>
    <n v="184"/>
    <x v="1"/>
    <x v="1"/>
    <n v="2.5"/>
    <x v="3"/>
    <n v="300"/>
    <n v="0"/>
    <x v="0"/>
    <x v="1"/>
    <x v="0"/>
    <b v="0"/>
    <n v="32.127825000000001"/>
    <n v="5.0462640984548397"/>
    <n v="27.08156090154516"/>
  </r>
  <r>
    <n v="185"/>
    <x v="2"/>
    <x v="1"/>
    <n v="2.5"/>
    <x v="3"/>
    <n v="300"/>
    <n v="0"/>
    <x v="0"/>
    <x v="1"/>
    <x v="0"/>
    <b v="0"/>
    <n v="40.541125000000001"/>
    <n v="7.5591809244680803"/>
    <n v="32.981944075531921"/>
  </r>
  <r>
    <n v="186"/>
    <x v="0"/>
    <x v="2"/>
    <n v="2.5"/>
    <x v="3"/>
    <n v="300"/>
    <n v="0"/>
    <x v="0"/>
    <x v="1"/>
    <x v="0"/>
    <b v="0"/>
    <n v="35.971975"/>
    <n v="8.2821112823162597"/>
    <n v="27.689863717683743"/>
  </r>
  <r>
    <n v="187"/>
    <x v="1"/>
    <x v="2"/>
    <n v="2.5"/>
    <x v="3"/>
    <n v="300"/>
    <n v="0"/>
    <x v="0"/>
    <x v="1"/>
    <x v="0"/>
    <b v="0"/>
    <n v="36.869549999999997"/>
    <n v="7.6869573547485501"/>
    <n v="29.182592645251447"/>
  </r>
  <r>
    <n v="188"/>
    <x v="2"/>
    <x v="2"/>
    <n v="2.5"/>
    <x v="3"/>
    <n v="300"/>
    <n v="0"/>
    <x v="0"/>
    <x v="1"/>
    <x v="0"/>
    <b v="0"/>
    <n v="36.610849999999999"/>
    <n v="8.8434645088134296"/>
    <n v="27.76738549118657"/>
  </r>
  <r>
    <n v="189"/>
    <x v="0"/>
    <x v="3"/>
    <n v="2.5"/>
    <x v="3"/>
    <n v="300"/>
    <n v="0"/>
    <x v="0"/>
    <x v="1"/>
    <x v="0"/>
    <b v="0"/>
    <n v="35.166799999999903"/>
    <n v="6.5917948896653096"/>
    <n v="28.575005110334594"/>
  </r>
  <r>
    <n v="190"/>
    <x v="1"/>
    <x v="3"/>
    <n v="2.5"/>
    <x v="3"/>
    <n v="300"/>
    <n v="0"/>
    <x v="0"/>
    <x v="1"/>
    <x v="0"/>
    <b v="0"/>
    <n v="33.202399999999997"/>
    <n v="7.0252992133320102"/>
    <n v="26.177100786667985"/>
  </r>
  <r>
    <n v="191"/>
    <x v="2"/>
    <x v="3"/>
    <n v="2.5"/>
    <x v="3"/>
    <n v="300"/>
    <n v="0"/>
    <x v="0"/>
    <x v="1"/>
    <x v="0"/>
    <b v="0"/>
    <n v="31.108125000000001"/>
    <n v="5.6901853489871002"/>
    <n v="25.417939651012901"/>
  </r>
  <r>
    <n v="192"/>
    <x v="0"/>
    <x v="0"/>
    <n v="2.5"/>
    <x v="0"/>
    <n v="300"/>
    <n v="0"/>
    <x v="1"/>
    <x v="1"/>
    <x v="0"/>
    <b v="0"/>
    <n v="22.327100000000002"/>
    <n v="1.17097602147665"/>
    <n v="21.15612397852335"/>
  </r>
  <r>
    <n v="193"/>
    <x v="1"/>
    <x v="0"/>
    <n v="2.5"/>
    <x v="0"/>
    <n v="300"/>
    <n v="0"/>
    <x v="1"/>
    <x v="1"/>
    <x v="0"/>
    <b v="0"/>
    <n v="22.265874999999902"/>
    <n v="1.17607127922372"/>
    <n v="21.089803720776182"/>
  </r>
  <r>
    <n v="194"/>
    <x v="2"/>
    <x v="0"/>
    <n v="2.5"/>
    <x v="0"/>
    <n v="300"/>
    <n v="0"/>
    <x v="1"/>
    <x v="1"/>
    <x v="0"/>
    <b v="0"/>
    <n v="22.289524999999902"/>
    <n v="1.1633010605838101"/>
    <n v="21.126223939416093"/>
  </r>
  <r>
    <n v="195"/>
    <x v="0"/>
    <x v="1"/>
    <n v="2.5"/>
    <x v="0"/>
    <n v="300"/>
    <n v="0"/>
    <x v="1"/>
    <x v="1"/>
    <x v="0"/>
    <b v="0"/>
    <n v="39.858899999999998"/>
    <n v="6.4198493437555504"/>
    <n v="33.439050656244447"/>
  </r>
  <r>
    <n v="196"/>
    <x v="1"/>
    <x v="1"/>
    <n v="2.5"/>
    <x v="0"/>
    <n v="300"/>
    <n v="0"/>
    <x v="1"/>
    <x v="1"/>
    <x v="0"/>
    <b v="0"/>
    <n v="38.825274999999998"/>
    <n v="7.5529551875730103"/>
    <n v="31.272319812426986"/>
  </r>
  <r>
    <n v="197"/>
    <x v="2"/>
    <x v="1"/>
    <n v="2.5"/>
    <x v="0"/>
    <n v="300"/>
    <n v="0"/>
    <x v="1"/>
    <x v="1"/>
    <x v="0"/>
    <b v="0"/>
    <n v="31.317724999999999"/>
    <n v="6.2195286183537002"/>
    <n v="25.0981963816463"/>
  </r>
  <r>
    <n v="198"/>
    <x v="0"/>
    <x v="2"/>
    <n v="2.5"/>
    <x v="0"/>
    <n v="300"/>
    <n v="0"/>
    <x v="1"/>
    <x v="1"/>
    <x v="0"/>
    <b v="0"/>
    <n v="42.915124999999897"/>
    <n v="7.8129615355770801"/>
    <n v="35.102163464422816"/>
  </r>
  <r>
    <n v="199"/>
    <x v="1"/>
    <x v="2"/>
    <n v="2.5"/>
    <x v="0"/>
    <n v="300"/>
    <n v="0"/>
    <x v="1"/>
    <x v="1"/>
    <x v="0"/>
    <b v="0"/>
    <n v="45.619324999999897"/>
    <n v="9.3127784619706802"/>
    <n v="36.306546538029217"/>
  </r>
  <r>
    <n v="200"/>
    <x v="2"/>
    <x v="2"/>
    <n v="2.5"/>
    <x v="0"/>
    <n v="300"/>
    <n v="0"/>
    <x v="1"/>
    <x v="1"/>
    <x v="0"/>
    <b v="0"/>
    <n v="50.795349999999999"/>
    <n v="10.690143485044601"/>
    <n v="40.105206514955398"/>
  </r>
  <r>
    <n v="201"/>
    <x v="0"/>
    <x v="3"/>
    <n v="2.5"/>
    <x v="0"/>
    <n v="300"/>
    <n v="0"/>
    <x v="1"/>
    <x v="1"/>
    <x v="0"/>
    <b v="0"/>
    <n v="33.81765"/>
    <n v="5.6036988865063497"/>
    <n v="28.21395111349365"/>
  </r>
  <r>
    <n v="202"/>
    <x v="1"/>
    <x v="3"/>
    <n v="2.5"/>
    <x v="0"/>
    <n v="300"/>
    <n v="0"/>
    <x v="1"/>
    <x v="1"/>
    <x v="0"/>
    <b v="0"/>
    <n v="37.572299999999998"/>
    <n v="7.8652271577668103"/>
    <n v="29.707072842233188"/>
  </r>
  <r>
    <n v="203"/>
    <x v="2"/>
    <x v="3"/>
    <n v="2.5"/>
    <x v="0"/>
    <n v="300"/>
    <n v="0"/>
    <x v="1"/>
    <x v="1"/>
    <x v="0"/>
    <b v="0"/>
    <n v="43.932524999999998"/>
    <n v="9.6630203568721704"/>
    <n v="34.269504643127831"/>
  </r>
  <r>
    <n v="204"/>
    <x v="0"/>
    <x v="0"/>
    <n v="2.5"/>
    <x v="1"/>
    <n v="300"/>
    <n v="0"/>
    <x v="1"/>
    <x v="1"/>
    <x v="0"/>
    <b v="0"/>
    <n v="22.340949999999999"/>
    <n v="1.16230035630952"/>
    <n v="21.178649643690481"/>
  </r>
  <r>
    <n v="205"/>
    <x v="1"/>
    <x v="0"/>
    <n v="2.5"/>
    <x v="1"/>
    <n v="300"/>
    <n v="0"/>
    <x v="1"/>
    <x v="1"/>
    <x v="0"/>
    <b v="0"/>
    <n v="22.230649999999901"/>
    <n v="1.1516316352374401"/>
    <n v="21.079018364762462"/>
  </r>
  <r>
    <n v="206"/>
    <x v="2"/>
    <x v="0"/>
    <n v="2.5"/>
    <x v="1"/>
    <n v="300"/>
    <n v="0"/>
    <x v="1"/>
    <x v="1"/>
    <x v="0"/>
    <b v="0"/>
    <n v="22.286925"/>
    <n v="1.1602614954542101"/>
    <n v="21.126663504545789"/>
  </r>
  <r>
    <n v="207"/>
    <x v="0"/>
    <x v="1"/>
    <n v="2.5"/>
    <x v="1"/>
    <n v="300"/>
    <n v="0"/>
    <x v="1"/>
    <x v="1"/>
    <x v="0"/>
    <b v="0"/>
    <n v="43.453649999999897"/>
    <n v="8.8408439744648692"/>
    <n v="34.612806025535029"/>
  </r>
  <r>
    <n v="208"/>
    <x v="1"/>
    <x v="1"/>
    <n v="2.5"/>
    <x v="1"/>
    <n v="300"/>
    <n v="0"/>
    <x v="1"/>
    <x v="1"/>
    <x v="0"/>
    <b v="0"/>
    <n v="31.759824999999999"/>
    <n v="6.4044067335855503"/>
    <n v="25.35541826641445"/>
  </r>
  <r>
    <n v="209"/>
    <x v="2"/>
    <x v="1"/>
    <n v="2.5"/>
    <x v="1"/>
    <n v="300"/>
    <n v="0"/>
    <x v="1"/>
    <x v="1"/>
    <x v="0"/>
    <b v="0"/>
    <n v="36.281824999999998"/>
    <n v="6.4776596025342599"/>
    <n v="29.804165397465738"/>
  </r>
  <r>
    <n v="210"/>
    <x v="0"/>
    <x v="2"/>
    <n v="2.5"/>
    <x v="1"/>
    <n v="300"/>
    <n v="0"/>
    <x v="1"/>
    <x v="1"/>
    <x v="0"/>
    <b v="0"/>
    <n v="55.821024999999999"/>
    <n v="11.518756809734001"/>
    <n v="44.302268190265998"/>
  </r>
  <r>
    <n v="211"/>
    <x v="1"/>
    <x v="2"/>
    <n v="2.5"/>
    <x v="1"/>
    <n v="300"/>
    <n v="0"/>
    <x v="1"/>
    <x v="1"/>
    <x v="0"/>
    <b v="0"/>
    <n v="47.481375"/>
    <n v="9.9533147813749707"/>
    <n v="37.528060218625029"/>
  </r>
  <r>
    <n v="212"/>
    <x v="2"/>
    <x v="2"/>
    <n v="2.5"/>
    <x v="1"/>
    <n v="300"/>
    <n v="0"/>
    <x v="1"/>
    <x v="1"/>
    <x v="0"/>
    <b v="0"/>
    <n v="45.872924999999903"/>
    <n v="9.0489193990678896"/>
    <n v="36.824005600932011"/>
  </r>
  <r>
    <n v="213"/>
    <x v="0"/>
    <x v="3"/>
    <n v="2.5"/>
    <x v="1"/>
    <n v="300"/>
    <n v="0"/>
    <x v="1"/>
    <x v="1"/>
    <x v="0"/>
    <b v="0"/>
    <n v="31.454124999999902"/>
    <n v="5.1277570997352004"/>
    <n v="26.3263679002647"/>
  </r>
  <r>
    <n v="214"/>
    <x v="1"/>
    <x v="3"/>
    <n v="2.5"/>
    <x v="1"/>
    <n v="300"/>
    <n v="0"/>
    <x v="1"/>
    <x v="1"/>
    <x v="0"/>
    <b v="0"/>
    <n v="36.959625000000003"/>
    <n v="5.98157137007433"/>
    <n v="30.978053629925672"/>
  </r>
  <r>
    <n v="215"/>
    <x v="2"/>
    <x v="3"/>
    <n v="2.5"/>
    <x v="1"/>
    <n v="300"/>
    <n v="0"/>
    <x v="1"/>
    <x v="1"/>
    <x v="0"/>
    <b v="0"/>
    <n v="53.997050000000002"/>
    <n v="12.2244962288612"/>
    <n v="41.772553771138803"/>
  </r>
  <r>
    <n v="216"/>
    <x v="0"/>
    <x v="0"/>
    <n v="2.5"/>
    <x v="2"/>
    <n v="300"/>
    <n v="0"/>
    <x v="1"/>
    <x v="1"/>
    <x v="0"/>
    <b v="0"/>
    <n v="22.364075"/>
    <n v="1.1711926780189701"/>
    <n v="21.192882321981031"/>
  </r>
  <r>
    <n v="217"/>
    <x v="1"/>
    <x v="0"/>
    <n v="2.5"/>
    <x v="2"/>
    <n v="300"/>
    <n v="0"/>
    <x v="1"/>
    <x v="1"/>
    <x v="0"/>
    <b v="0"/>
    <n v="22.1495"/>
    <n v="1.1569020751124099"/>
    <n v="20.99259792488759"/>
  </r>
  <r>
    <n v="218"/>
    <x v="2"/>
    <x v="0"/>
    <n v="2.5"/>
    <x v="2"/>
    <n v="300"/>
    <n v="0"/>
    <x v="1"/>
    <x v="1"/>
    <x v="0"/>
    <b v="0"/>
    <n v="22.153124999999999"/>
    <n v="1.1632511011106399"/>
    <n v="20.989873898889361"/>
  </r>
  <r>
    <n v="219"/>
    <x v="0"/>
    <x v="1"/>
    <n v="2.5"/>
    <x v="2"/>
    <n v="300"/>
    <n v="0"/>
    <x v="1"/>
    <x v="1"/>
    <x v="0"/>
    <b v="0"/>
    <n v="46.649475000000002"/>
    <n v="8.7230421139508802"/>
    <n v="37.92643288604912"/>
  </r>
  <r>
    <n v="220"/>
    <x v="1"/>
    <x v="1"/>
    <n v="2.5"/>
    <x v="2"/>
    <n v="300"/>
    <n v="0"/>
    <x v="1"/>
    <x v="1"/>
    <x v="0"/>
    <b v="0"/>
    <n v="38.924174999999998"/>
    <n v="6.3818624108191697"/>
    <n v="32.542312589180831"/>
  </r>
  <r>
    <n v="221"/>
    <x v="2"/>
    <x v="1"/>
    <n v="2.5"/>
    <x v="2"/>
    <n v="300"/>
    <n v="0"/>
    <x v="1"/>
    <x v="1"/>
    <x v="0"/>
    <b v="0"/>
    <n v="32.719899999999903"/>
    <n v="7.2248464492822402"/>
    <n v="25.495053550717664"/>
  </r>
  <r>
    <n v="222"/>
    <x v="0"/>
    <x v="2"/>
    <n v="2.5"/>
    <x v="2"/>
    <n v="300"/>
    <n v="0"/>
    <x v="1"/>
    <x v="1"/>
    <x v="0"/>
    <b v="0"/>
    <n v="36.958325000000002"/>
    <n v="8.4144906922448008"/>
    <n v="28.543834307755201"/>
  </r>
  <r>
    <n v="223"/>
    <x v="1"/>
    <x v="2"/>
    <n v="2.5"/>
    <x v="2"/>
    <n v="300"/>
    <n v="0"/>
    <x v="1"/>
    <x v="1"/>
    <x v="0"/>
    <b v="0"/>
    <n v="42.175150000000002"/>
    <n v="6.4065886718040597"/>
    <n v="35.768561328195943"/>
  </r>
  <r>
    <n v="224"/>
    <x v="2"/>
    <x v="2"/>
    <n v="2.5"/>
    <x v="2"/>
    <n v="300"/>
    <n v="0"/>
    <x v="1"/>
    <x v="1"/>
    <x v="0"/>
    <b v="0"/>
    <n v="36.629049999999999"/>
    <n v="8.2425839854851795"/>
    <n v="28.38646601451482"/>
  </r>
  <r>
    <n v="225"/>
    <x v="0"/>
    <x v="3"/>
    <n v="2.5"/>
    <x v="2"/>
    <n v="300"/>
    <n v="0"/>
    <x v="1"/>
    <x v="1"/>
    <x v="0"/>
    <b v="0"/>
    <n v="39.240699999999997"/>
    <n v="7.5654687884992304"/>
    <n v="31.675231211500765"/>
  </r>
  <r>
    <n v="226"/>
    <x v="1"/>
    <x v="3"/>
    <n v="2.5"/>
    <x v="2"/>
    <n v="300"/>
    <n v="0"/>
    <x v="1"/>
    <x v="1"/>
    <x v="0"/>
    <b v="0"/>
    <n v="35.135549999999903"/>
    <n v="6.7551376599009103"/>
    <n v="28.380412340098992"/>
  </r>
  <r>
    <n v="227"/>
    <x v="2"/>
    <x v="3"/>
    <n v="2.5"/>
    <x v="2"/>
    <n v="300"/>
    <n v="0"/>
    <x v="1"/>
    <x v="1"/>
    <x v="0"/>
    <b v="0"/>
    <n v="35.660375000000002"/>
    <n v="5.9645541226835004"/>
    <n v="29.6958208773165"/>
  </r>
  <r>
    <n v="228"/>
    <x v="0"/>
    <x v="0"/>
    <n v="2.5"/>
    <x v="3"/>
    <n v="300"/>
    <n v="0"/>
    <x v="1"/>
    <x v="1"/>
    <x v="0"/>
    <b v="0"/>
    <n v="22.228249999999999"/>
    <n v="1.1664454900347401"/>
    <n v="21.06180450996526"/>
  </r>
  <r>
    <n v="229"/>
    <x v="1"/>
    <x v="0"/>
    <n v="2.5"/>
    <x v="3"/>
    <n v="300"/>
    <n v="0"/>
    <x v="1"/>
    <x v="1"/>
    <x v="0"/>
    <b v="0"/>
    <n v="22.297025000000001"/>
    <n v="1.16146151430474"/>
    <n v="21.135563485695261"/>
  </r>
  <r>
    <n v="230"/>
    <x v="2"/>
    <x v="0"/>
    <n v="2.5"/>
    <x v="3"/>
    <n v="300"/>
    <n v="0"/>
    <x v="1"/>
    <x v="1"/>
    <x v="0"/>
    <b v="0"/>
    <n v="22.390225000000001"/>
    <n v="1.1728865140167799"/>
    <n v="21.21733848598322"/>
  </r>
  <r>
    <n v="231"/>
    <x v="0"/>
    <x v="1"/>
    <n v="2.5"/>
    <x v="3"/>
    <n v="300"/>
    <n v="0"/>
    <x v="1"/>
    <x v="1"/>
    <x v="0"/>
    <b v="0"/>
    <n v="38.106099999999998"/>
    <n v="6.3004961844202896"/>
    <n v="31.805603815579708"/>
  </r>
  <r>
    <n v="232"/>
    <x v="1"/>
    <x v="1"/>
    <n v="2.5"/>
    <x v="3"/>
    <n v="300"/>
    <n v="0"/>
    <x v="1"/>
    <x v="1"/>
    <x v="0"/>
    <b v="0"/>
    <n v="33.942324999999997"/>
    <n v="7.2778672331045096"/>
    <n v="26.664457766895488"/>
  </r>
  <r>
    <n v="233"/>
    <x v="2"/>
    <x v="1"/>
    <n v="2.5"/>
    <x v="3"/>
    <n v="300"/>
    <n v="0"/>
    <x v="1"/>
    <x v="1"/>
    <x v="0"/>
    <b v="0"/>
    <n v="29.888249999999999"/>
    <n v="5.5102359795185398"/>
    <n v="24.378014020481459"/>
  </r>
  <r>
    <n v="234"/>
    <x v="0"/>
    <x v="2"/>
    <n v="2.5"/>
    <x v="3"/>
    <n v="300"/>
    <n v="0"/>
    <x v="1"/>
    <x v="1"/>
    <x v="0"/>
    <b v="0"/>
    <n v="43.553674999999998"/>
    <n v="9.3510104041963107"/>
    <n v="34.202664595803689"/>
  </r>
  <r>
    <n v="235"/>
    <x v="1"/>
    <x v="2"/>
    <n v="2.5"/>
    <x v="3"/>
    <n v="300"/>
    <n v="0"/>
    <x v="1"/>
    <x v="1"/>
    <x v="0"/>
    <b v="0"/>
    <n v="32.310825000000001"/>
    <n v="6.7310353912016501"/>
    <n v="25.57978960879835"/>
  </r>
  <r>
    <n v="236"/>
    <x v="2"/>
    <x v="2"/>
    <n v="2.5"/>
    <x v="3"/>
    <n v="300"/>
    <n v="0"/>
    <x v="1"/>
    <x v="1"/>
    <x v="0"/>
    <b v="0"/>
    <n v="39.031475"/>
    <n v="7.0370652047521203"/>
    <n v="31.994409795247879"/>
  </r>
  <r>
    <n v="237"/>
    <x v="0"/>
    <x v="3"/>
    <n v="2.5"/>
    <x v="3"/>
    <n v="300"/>
    <n v="0"/>
    <x v="1"/>
    <x v="1"/>
    <x v="0"/>
    <b v="0"/>
    <n v="32.292749999999998"/>
    <n v="7.7031202652204902"/>
    <n v="24.589629734779507"/>
  </r>
  <r>
    <n v="238"/>
    <x v="1"/>
    <x v="3"/>
    <n v="2.5"/>
    <x v="3"/>
    <n v="300"/>
    <n v="0"/>
    <x v="1"/>
    <x v="1"/>
    <x v="0"/>
    <b v="0"/>
    <n v="44.567"/>
    <n v="9.4650314606576007"/>
    <n v="35.101968539342401"/>
  </r>
  <r>
    <n v="239"/>
    <x v="2"/>
    <x v="3"/>
    <n v="2.5"/>
    <x v="3"/>
    <n v="300"/>
    <n v="0"/>
    <x v="1"/>
    <x v="1"/>
    <x v="0"/>
    <b v="0"/>
    <n v="42.010150000000003"/>
    <n v="8.0720351859968993"/>
    <n v="33.9381148140031"/>
  </r>
  <r>
    <n v="240"/>
    <x v="0"/>
    <x v="0"/>
    <n v="2.5"/>
    <x v="0"/>
    <n v="300"/>
    <n v="0"/>
    <x v="2"/>
    <x v="1"/>
    <x v="0"/>
    <b v="0"/>
    <n v="22.19745"/>
    <n v="1.1736904459907"/>
    <n v="21.023759554009299"/>
  </r>
  <r>
    <n v="241"/>
    <x v="1"/>
    <x v="0"/>
    <n v="2.5"/>
    <x v="0"/>
    <n v="300"/>
    <n v="0"/>
    <x v="2"/>
    <x v="1"/>
    <x v="0"/>
    <b v="0"/>
    <n v="22.260925"/>
    <n v="1.18700411828748"/>
    <n v="21.073920881712521"/>
  </r>
  <r>
    <n v="242"/>
    <x v="2"/>
    <x v="0"/>
    <n v="2.5"/>
    <x v="0"/>
    <n v="300"/>
    <n v="0"/>
    <x v="2"/>
    <x v="1"/>
    <x v="0"/>
    <b v="0"/>
    <n v="22.329474999999999"/>
    <n v="1.2006179287810399"/>
    <n v="21.12885707121896"/>
  </r>
  <r>
    <n v="243"/>
    <x v="0"/>
    <x v="1"/>
    <n v="2.5"/>
    <x v="0"/>
    <n v="300"/>
    <n v="0"/>
    <x v="2"/>
    <x v="1"/>
    <x v="0"/>
    <b v="0"/>
    <n v="35.519725000000001"/>
    <n v="5.7448624737343597"/>
    <n v="29.774862526265643"/>
  </r>
  <r>
    <n v="244"/>
    <x v="1"/>
    <x v="1"/>
    <n v="2.5"/>
    <x v="0"/>
    <n v="300"/>
    <n v="0"/>
    <x v="2"/>
    <x v="1"/>
    <x v="0"/>
    <b v="0"/>
    <n v="42.821324999999902"/>
    <n v="8.2924308378745692"/>
    <n v="34.528894162125333"/>
  </r>
  <r>
    <n v="245"/>
    <x v="2"/>
    <x v="1"/>
    <n v="2.5"/>
    <x v="0"/>
    <n v="300"/>
    <n v="0"/>
    <x v="2"/>
    <x v="1"/>
    <x v="0"/>
    <b v="0"/>
    <n v="36.525449999999999"/>
    <n v="6.3441548864447004"/>
    <n v="30.181295113555301"/>
  </r>
  <r>
    <n v="246"/>
    <x v="0"/>
    <x v="2"/>
    <n v="2.5"/>
    <x v="0"/>
    <n v="300"/>
    <n v="0"/>
    <x v="2"/>
    <x v="1"/>
    <x v="0"/>
    <b v="0"/>
    <n v="33.691775"/>
    <n v="5.3773822103363402"/>
    <n v="28.31439278966366"/>
  </r>
  <r>
    <n v="247"/>
    <x v="1"/>
    <x v="2"/>
    <n v="2.5"/>
    <x v="0"/>
    <n v="300"/>
    <n v="0"/>
    <x v="2"/>
    <x v="1"/>
    <x v="0"/>
    <b v="0"/>
    <n v="36.921525000000003"/>
    <n v="8.1110429410133804"/>
    <n v="28.810482058986622"/>
  </r>
  <r>
    <n v="248"/>
    <x v="2"/>
    <x v="2"/>
    <n v="2.5"/>
    <x v="0"/>
    <n v="300"/>
    <n v="0"/>
    <x v="2"/>
    <x v="1"/>
    <x v="0"/>
    <b v="0"/>
    <n v="43.095149999999997"/>
    <n v="7.2165908419066298"/>
    <n v="35.878559158093367"/>
  </r>
  <r>
    <n v="249"/>
    <x v="0"/>
    <x v="3"/>
    <n v="2.5"/>
    <x v="0"/>
    <n v="300"/>
    <n v="0"/>
    <x v="2"/>
    <x v="1"/>
    <x v="0"/>
    <b v="0"/>
    <n v="28.023274999999899"/>
    <n v="5.2769852744473997"/>
    <n v="22.746289725552501"/>
  </r>
  <r>
    <n v="250"/>
    <x v="1"/>
    <x v="3"/>
    <n v="2.5"/>
    <x v="0"/>
    <n v="300"/>
    <n v="0"/>
    <x v="2"/>
    <x v="1"/>
    <x v="0"/>
    <b v="0"/>
    <n v="33.976274999999902"/>
    <n v="6.8943763717209201"/>
    <n v="27.081898628278982"/>
  </r>
  <r>
    <n v="251"/>
    <x v="2"/>
    <x v="3"/>
    <n v="2.5"/>
    <x v="0"/>
    <n v="300"/>
    <n v="0"/>
    <x v="2"/>
    <x v="1"/>
    <x v="0"/>
    <b v="0"/>
    <n v="41.035375000000002"/>
    <n v="8.4769460925920495"/>
    <n v="32.558428907407951"/>
  </r>
  <r>
    <n v="252"/>
    <x v="0"/>
    <x v="0"/>
    <n v="2.5"/>
    <x v="1"/>
    <n v="300"/>
    <n v="0"/>
    <x v="2"/>
    <x v="1"/>
    <x v="0"/>
    <b v="0"/>
    <n v="22.340349999999901"/>
    <n v="1.15844110565153"/>
    <n v="21.181908894348371"/>
  </r>
  <r>
    <n v="253"/>
    <x v="1"/>
    <x v="0"/>
    <n v="2.5"/>
    <x v="1"/>
    <n v="300"/>
    <n v="0"/>
    <x v="2"/>
    <x v="1"/>
    <x v="0"/>
    <b v="0"/>
    <n v="22.210450000000002"/>
    <n v="1.13468242346183"/>
    <n v="21.075767576538173"/>
  </r>
  <r>
    <n v="254"/>
    <x v="2"/>
    <x v="0"/>
    <n v="2.5"/>
    <x v="1"/>
    <n v="300"/>
    <n v="0"/>
    <x v="2"/>
    <x v="1"/>
    <x v="0"/>
    <b v="0"/>
    <n v="22.289375"/>
    <n v="1.1610272789321301"/>
    <n v="21.128347721067868"/>
  </r>
  <r>
    <n v="255"/>
    <x v="0"/>
    <x v="1"/>
    <n v="2.5"/>
    <x v="1"/>
    <n v="300"/>
    <n v="0"/>
    <x v="2"/>
    <x v="1"/>
    <x v="0"/>
    <b v="0"/>
    <n v="45.313450000000003"/>
    <n v="9.0833360004622001"/>
    <n v="36.230113999537807"/>
  </r>
  <r>
    <n v="256"/>
    <x v="1"/>
    <x v="1"/>
    <n v="2.5"/>
    <x v="1"/>
    <n v="300"/>
    <n v="0"/>
    <x v="2"/>
    <x v="1"/>
    <x v="0"/>
    <b v="0"/>
    <n v="39.498474999999999"/>
    <n v="7.22484048077696"/>
    <n v="32.273634519223037"/>
  </r>
  <r>
    <n v="257"/>
    <x v="2"/>
    <x v="1"/>
    <n v="2.5"/>
    <x v="1"/>
    <n v="300"/>
    <n v="0"/>
    <x v="2"/>
    <x v="1"/>
    <x v="0"/>
    <b v="0"/>
    <n v="34.246974999999999"/>
    <n v="6.0773399466562701"/>
    <n v="28.169635053343729"/>
  </r>
  <r>
    <n v="258"/>
    <x v="0"/>
    <x v="2"/>
    <n v="2.5"/>
    <x v="1"/>
    <n v="300"/>
    <n v="0"/>
    <x v="2"/>
    <x v="1"/>
    <x v="0"/>
    <b v="0"/>
    <n v="42.644174999999997"/>
    <n v="9.6685964738910393"/>
    <n v="32.975578526108961"/>
  </r>
  <r>
    <n v="259"/>
    <x v="1"/>
    <x v="2"/>
    <n v="2.5"/>
    <x v="1"/>
    <n v="300"/>
    <n v="0"/>
    <x v="2"/>
    <x v="1"/>
    <x v="0"/>
    <b v="0"/>
    <n v="45.379275"/>
    <n v="9.5043660843918705"/>
    <n v="35.874908915608131"/>
  </r>
  <r>
    <n v="260"/>
    <x v="2"/>
    <x v="2"/>
    <n v="2.5"/>
    <x v="1"/>
    <n v="300"/>
    <n v="0"/>
    <x v="2"/>
    <x v="1"/>
    <x v="0"/>
    <b v="0"/>
    <n v="36.08905"/>
    <n v="8.6510325747246597"/>
    <n v="27.438017425275341"/>
  </r>
  <r>
    <n v="261"/>
    <x v="0"/>
    <x v="3"/>
    <n v="2.5"/>
    <x v="1"/>
    <n v="300"/>
    <n v="0"/>
    <x v="2"/>
    <x v="1"/>
    <x v="0"/>
    <b v="0"/>
    <n v="31.031149999999901"/>
    <n v="5.7442808435721604"/>
    <n v="25.286869156427741"/>
  </r>
  <r>
    <n v="262"/>
    <x v="1"/>
    <x v="3"/>
    <n v="2.5"/>
    <x v="1"/>
    <n v="300"/>
    <n v="0"/>
    <x v="2"/>
    <x v="1"/>
    <x v="0"/>
    <b v="0"/>
    <n v="42.636899999999997"/>
    <n v="7.9118950044132799"/>
    <n v="34.725004995586715"/>
  </r>
  <r>
    <n v="263"/>
    <x v="2"/>
    <x v="3"/>
    <n v="2.5"/>
    <x v="1"/>
    <n v="300"/>
    <n v="0"/>
    <x v="2"/>
    <x v="1"/>
    <x v="0"/>
    <b v="0"/>
    <n v="45.937374999999903"/>
    <n v="9.9863650579373004"/>
    <n v="35.951009942062605"/>
  </r>
  <r>
    <n v="264"/>
    <x v="0"/>
    <x v="0"/>
    <n v="2.5"/>
    <x v="2"/>
    <n v="300"/>
    <n v="0"/>
    <x v="2"/>
    <x v="1"/>
    <x v="0"/>
    <b v="0"/>
    <n v="22.309925"/>
    <n v="1.1780262912673101"/>
    <n v="21.131898708732688"/>
  </r>
  <r>
    <n v="265"/>
    <x v="1"/>
    <x v="0"/>
    <n v="2.5"/>
    <x v="2"/>
    <n v="300"/>
    <n v="0"/>
    <x v="2"/>
    <x v="1"/>
    <x v="0"/>
    <b v="0"/>
    <n v="22.301824999999901"/>
    <n v="1.1730057232828499"/>
    <n v="21.128819276717053"/>
  </r>
  <r>
    <n v="266"/>
    <x v="2"/>
    <x v="0"/>
    <n v="2.5"/>
    <x v="2"/>
    <n v="300"/>
    <n v="0"/>
    <x v="2"/>
    <x v="1"/>
    <x v="0"/>
    <b v="0"/>
    <n v="22.23265"/>
    <n v="1.1673510392761599"/>
    <n v="21.06529896072384"/>
  </r>
  <r>
    <n v="267"/>
    <x v="0"/>
    <x v="1"/>
    <n v="2.5"/>
    <x v="2"/>
    <n v="300"/>
    <n v="0"/>
    <x v="2"/>
    <x v="1"/>
    <x v="0"/>
    <b v="0"/>
    <n v="42.091149999999999"/>
    <n v="7.5678567706657702"/>
    <n v="34.523293229334229"/>
  </r>
  <r>
    <n v="268"/>
    <x v="1"/>
    <x v="1"/>
    <n v="2.5"/>
    <x v="2"/>
    <n v="300"/>
    <n v="0"/>
    <x v="2"/>
    <x v="1"/>
    <x v="0"/>
    <b v="0"/>
    <n v="30.823225000000001"/>
    <n v="5.9270169913232298"/>
    <n v="24.896208008676773"/>
  </r>
  <r>
    <n v="269"/>
    <x v="2"/>
    <x v="1"/>
    <n v="2.5"/>
    <x v="2"/>
    <n v="300"/>
    <n v="0"/>
    <x v="2"/>
    <x v="1"/>
    <x v="0"/>
    <b v="0"/>
    <n v="38.436399999999999"/>
    <n v="7.5294131964273996"/>
    <n v="30.9069868035726"/>
  </r>
  <r>
    <n v="270"/>
    <x v="0"/>
    <x v="2"/>
    <n v="2.5"/>
    <x v="2"/>
    <n v="300"/>
    <n v="0"/>
    <x v="2"/>
    <x v="1"/>
    <x v="0"/>
    <b v="0"/>
    <n v="31.541"/>
    <n v="5.8592116058452"/>
    <n v="25.6817883941548"/>
  </r>
  <r>
    <n v="271"/>
    <x v="1"/>
    <x v="2"/>
    <n v="2.5"/>
    <x v="2"/>
    <n v="300"/>
    <n v="0"/>
    <x v="2"/>
    <x v="1"/>
    <x v="0"/>
    <b v="0"/>
    <n v="48.226300000000002"/>
    <n v="8.0583677973813508"/>
    <n v="40.167932202618651"/>
  </r>
  <r>
    <n v="272"/>
    <x v="2"/>
    <x v="2"/>
    <n v="2.5"/>
    <x v="2"/>
    <n v="300"/>
    <n v="0"/>
    <x v="2"/>
    <x v="1"/>
    <x v="0"/>
    <b v="0"/>
    <n v="55.877025000000003"/>
    <n v="11.3036709964999"/>
    <n v="44.5733540035001"/>
  </r>
  <r>
    <n v="273"/>
    <x v="0"/>
    <x v="3"/>
    <n v="2.5"/>
    <x v="2"/>
    <n v="300"/>
    <n v="0"/>
    <x v="2"/>
    <x v="1"/>
    <x v="0"/>
    <b v="0"/>
    <n v="33.949449999999999"/>
    <n v="6.8243788033956001"/>
    <n v="27.125071196604399"/>
  </r>
  <r>
    <n v="274"/>
    <x v="1"/>
    <x v="3"/>
    <n v="2.5"/>
    <x v="2"/>
    <n v="300"/>
    <n v="0"/>
    <x v="2"/>
    <x v="1"/>
    <x v="0"/>
    <b v="0"/>
    <n v="31.270675000000001"/>
    <n v="6.04340066276208"/>
    <n v="25.227274337237922"/>
  </r>
  <r>
    <n v="275"/>
    <x v="2"/>
    <x v="3"/>
    <n v="2.5"/>
    <x v="2"/>
    <n v="300"/>
    <n v="0"/>
    <x v="2"/>
    <x v="1"/>
    <x v="0"/>
    <b v="0"/>
    <n v="32.887999999999998"/>
    <n v="5.44244453886202"/>
    <n v="27.445555461137978"/>
  </r>
  <r>
    <n v="276"/>
    <x v="0"/>
    <x v="0"/>
    <n v="2.5"/>
    <x v="3"/>
    <n v="300"/>
    <n v="0"/>
    <x v="2"/>
    <x v="1"/>
    <x v="0"/>
    <b v="0"/>
    <n v="22.209775"/>
    <n v="1.13408882053496"/>
    <n v="21.075686179465041"/>
  </r>
  <r>
    <n v="277"/>
    <x v="1"/>
    <x v="0"/>
    <n v="2.5"/>
    <x v="3"/>
    <n v="300"/>
    <n v="0"/>
    <x v="2"/>
    <x v="1"/>
    <x v="0"/>
    <b v="0"/>
    <n v="22.232925000000002"/>
    <n v="1.17202878369484"/>
    <n v="21.06089621630516"/>
  </r>
  <r>
    <n v="278"/>
    <x v="2"/>
    <x v="0"/>
    <n v="2.5"/>
    <x v="3"/>
    <n v="300"/>
    <n v="0"/>
    <x v="2"/>
    <x v="1"/>
    <x v="0"/>
    <b v="0"/>
    <n v="22.420299999999902"/>
    <n v="1.18939730680986"/>
    <n v="21.230902693190043"/>
  </r>
  <r>
    <n v="279"/>
    <x v="0"/>
    <x v="1"/>
    <n v="2.5"/>
    <x v="3"/>
    <n v="300"/>
    <n v="0"/>
    <x v="2"/>
    <x v="1"/>
    <x v="0"/>
    <b v="0"/>
    <n v="33.478825000000001"/>
    <n v="5.4599519525512399"/>
    <n v="28.018873047448761"/>
  </r>
  <r>
    <n v="280"/>
    <x v="1"/>
    <x v="1"/>
    <n v="2.5"/>
    <x v="3"/>
    <n v="300"/>
    <n v="0"/>
    <x v="2"/>
    <x v="1"/>
    <x v="0"/>
    <b v="0"/>
    <n v="35.724800000000002"/>
    <n v="5.8100949029487499"/>
    <n v="29.914705097051254"/>
  </r>
  <r>
    <n v="281"/>
    <x v="2"/>
    <x v="1"/>
    <n v="2.5"/>
    <x v="3"/>
    <n v="300"/>
    <n v="0"/>
    <x v="2"/>
    <x v="1"/>
    <x v="0"/>
    <b v="0"/>
    <n v="31.558499999999999"/>
    <n v="5.9129131693483696"/>
    <n v="25.645586830651631"/>
  </r>
  <r>
    <n v="282"/>
    <x v="0"/>
    <x v="2"/>
    <n v="2.5"/>
    <x v="3"/>
    <n v="300"/>
    <n v="0"/>
    <x v="2"/>
    <x v="1"/>
    <x v="0"/>
    <b v="0"/>
    <n v="31.506074999999999"/>
    <n v="5.9801206503548396"/>
    <n v="25.525954349645161"/>
  </r>
  <r>
    <n v="283"/>
    <x v="1"/>
    <x v="2"/>
    <n v="2.5"/>
    <x v="3"/>
    <n v="300"/>
    <n v="0"/>
    <x v="2"/>
    <x v="1"/>
    <x v="0"/>
    <b v="0"/>
    <n v="38.152025000000002"/>
    <n v="6.2507482544142601"/>
    <n v="31.90127674558574"/>
  </r>
  <r>
    <n v="284"/>
    <x v="2"/>
    <x v="2"/>
    <n v="2.5"/>
    <x v="3"/>
    <n v="300"/>
    <n v="0"/>
    <x v="2"/>
    <x v="1"/>
    <x v="0"/>
    <b v="0"/>
    <n v="38.763575000000003"/>
    <n v="7.39022836909961"/>
    <n v="31.373346630900393"/>
  </r>
  <r>
    <n v="285"/>
    <x v="0"/>
    <x v="3"/>
    <n v="2.5"/>
    <x v="3"/>
    <n v="300"/>
    <n v="0"/>
    <x v="2"/>
    <x v="1"/>
    <x v="0"/>
    <b v="0"/>
    <n v="29.644074999999901"/>
    <n v="5.7505246800869703"/>
    <n v="23.893550319912933"/>
  </r>
  <r>
    <n v="286"/>
    <x v="1"/>
    <x v="3"/>
    <n v="2.5"/>
    <x v="3"/>
    <n v="300"/>
    <n v="0"/>
    <x v="2"/>
    <x v="1"/>
    <x v="0"/>
    <b v="0"/>
    <n v="43.168174999999898"/>
    <n v="11.2245428205492"/>
    <n v="31.943632179450699"/>
  </r>
  <r>
    <n v="287"/>
    <x v="2"/>
    <x v="3"/>
    <n v="2.5"/>
    <x v="3"/>
    <n v="300"/>
    <n v="0"/>
    <x v="2"/>
    <x v="1"/>
    <x v="0"/>
    <b v="0"/>
    <n v="37.717325000000002"/>
    <n v="6.7336579784687798"/>
    <n v="30.983667021531222"/>
  </r>
  <r>
    <n v="288"/>
    <x v="0"/>
    <x v="0"/>
    <n v="2.5"/>
    <x v="0"/>
    <n v="300"/>
    <n v="0"/>
    <x v="0"/>
    <x v="2"/>
    <x v="0"/>
    <b v="0"/>
    <n v="22.200575000000001"/>
    <n v="1.16777448189192"/>
    <n v="21.032800518108079"/>
  </r>
  <r>
    <n v="289"/>
    <x v="1"/>
    <x v="0"/>
    <n v="2.5"/>
    <x v="0"/>
    <n v="300"/>
    <n v="0"/>
    <x v="0"/>
    <x v="2"/>
    <x v="0"/>
    <b v="0"/>
    <n v="22.219149999999999"/>
    <n v="1.17209509168682"/>
    <n v="21.047054908313179"/>
  </r>
  <r>
    <n v="290"/>
    <x v="2"/>
    <x v="0"/>
    <n v="2.5"/>
    <x v="0"/>
    <n v="300"/>
    <n v="0"/>
    <x v="0"/>
    <x v="2"/>
    <x v="0"/>
    <b v="0"/>
    <n v="22.229099999999999"/>
    <n v="1.15895535528555"/>
    <n v="21.07014464471445"/>
  </r>
  <r>
    <n v="291"/>
    <x v="0"/>
    <x v="1"/>
    <n v="2.5"/>
    <x v="0"/>
    <n v="300"/>
    <n v="0"/>
    <x v="0"/>
    <x v="2"/>
    <x v="0"/>
    <b v="0"/>
    <n v="25.011075000000002"/>
    <n v="4.2336223440697198"/>
    <n v="20.777452655930283"/>
  </r>
  <r>
    <n v="292"/>
    <x v="1"/>
    <x v="1"/>
    <n v="2.5"/>
    <x v="0"/>
    <n v="300"/>
    <n v="0"/>
    <x v="0"/>
    <x v="2"/>
    <x v="0"/>
    <b v="0"/>
    <n v="43.780050000000003"/>
    <n v="7.6967464183889502"/>
    <n v="36.083303581611055"/>
  </r>
  <r>
    <n v="293"/>
    <x v="2"/>
    <x v="1"/>
    <n v="2.5"/>
    <x v="0"/>
    <n v="300"/>
    <n v="0"/>
    <x v="0"/>
    <x v="2"/>
    <x v="0"/>
    <b v="0"/>
    <n v="40.464700000000001"/>
    <n v="7.4615458670610701"/>
    <n v="33.003154132938931"/>
  </r>
  <r>
    <n v="294"/>
    <x v="0"/>
    <x v="2"/>
    <n v="2.5"/>
    <x v="0"/>
    <n v="300"/>
    <n v="0"/>
    <x v="0"/>
    <x v="2"/>
    <x v="0"/>
    <b v="0"/>
    <n v="40.326875000000001"/>
    <n v="8.9401455642949106"/>
    <n v="31.386729435705092"/>
  </r>
  <r>
    <n v="295"/>
    <x v="1"/>
    <x v="2"/>
    <n v="2.5"/>
    <x v="0"/>
    <n v="300"/>
    <n v="0"/>
    <x v="0"/>
    <x v="2"/>
    <x v="0"/>
    <b v="0"/>
    <n v="30.422374999999999"/>
    <n v="8.1192857289588094"/>
    <n v="22.303089271041188"/>
  </r>
  <r>
    <n v="296"/>
    <x v="2"/>
    <x v="2"/>
    <n v="2.5"/>
    <x v="0"/>
    <n v="300"/>
    <n v="0"/>
    <x v="0"/>
    <x v="2"/>
    <x v="0"/>
    <b v="0"/>
    <n v="43.233325000000001"/>
    <n v="9.3509864750815996"/>
    <n v="33.882338524918403"/>
  </r>
  <r>
    <n v="297"/>
    <x v="0"/>
    <x v="3"/>
    <n v="2.5"/>
    <x v="0"/>
    <n v="300"/>
    <n v="0"/>
    <x v="0"/>
    <x v="2"/>
    <x v="0"/>
    <b v="0"/>
    <n v="38.41525"/>
    <n v="9.4679099900977306"/>
    <n v="28.94734000990227"/>
  </r>
  <r>
    <n v="298"/>
    <x v="1"/>
    <x v="3"/>
    <n v="2.5"/>
    <x v="0"/>
    <n v="300"/>
    <n v="0"/>
    <x v="0"/>
    <x v="2"/>
    <x v="0"/>
    <b v="0"/>
    <n v="39.507725000000001"/>
    <n v="9.3605155873022898"/>
    <n v="30.147209412697713"/>
  </r>
  <r>
    <n v="299"/>
    <x v="2"/>
    <x v="3"/>
    <n v="2.5"/>
    <x v="0"/>
    <n v="300"/>
    <n v="0"/>
    <x v="0"/>
    <x v="2"/>
    <x v="0"/>
    <b v="0"/>
    <n v="33.497950000000003"/>
    <n v="6.0057137780614704"/>
    <n v="27.492236221938533"/>
  </r>
  <r>
    <n v="300"/>
    <x v="0"/>
    <x v="0"/>
    <n v="2.5"/>
    <x v="1"/>
    <n v="300"/>
    <n v="0"/>
    <x v="0"/>
    <x v="2"/>
    <x v="0"/>
    <b v="0"/>
    <n v="22.193349999999999"/>
    <n v="1.1694040879122301"/>
    <n v="21.023945912087768"/>
  </r>
  <r>
    <n v="301"/>
    <x v="1"/>
    <x v="0"/>
    <n v="2.5"/>
    <x v="1"/>
    <n v="300"/>
    <n v="0"/>
    <x v="0"/>
    <x v="2"/>
    <x v="0"/>
    <b v="0"/>
    <n v="22.289774999999999"/>
    <n v="1.17449718947919"/>
    <n v="21.115277810520809"/>
  </r>
  <r>
    <n v="302"/>
    <x v="2"/>
    <x v="0"/>
    <n v="2.5"/>
    <x v="1"/>
    <n v="300"/>
    <n v="0"/>
    <x v="0"/>
    <x v="2"/>
    <x v="0"/>
    <b v="0"/>
    <n v="22.276050000000001"/>
    <n v="1.1730878396114099"/>
    <n v="21.102962160388593"/>
  </r>
  <r>
    <n v="303"/>
    <x v="0"/>
    <x v="1"/>
    <n v="2.5"/>
    <x v="1"/>
    <n v="300"/>
    <n v="0"/>
    <x v="0"/>
    <x v="2"/>
    <x v="0"/>
    <b v="0"/>
    <n v="27.966974999999898"/>
    <n v="5.2542001831208802"/>
    <n v="22.712774816879019"/>
  </r>
  <r>
    <n v="304"/>
    <x v="1"/>
    <x v="1"/>
    <n v="2.5"/>
    <x v="1"/>
    <n v="300"/>
    <n v="0"/>
    <x v="0"/>
    <x v="2"/>
    <x v="0"/>
    <b v="0"/>
    <n v="33.601974999999896"/>
    <n v="6.8648172840322603"/>
    <n v="26.737157715967637"/>
  </r>
  <r>
    <n v="305"/>
    <x v="2"/>
    <x v="1"/>
    <n v="2.5"/>
    <x v="1"/>
    <n v="300"/>
    <n v="0"/>
    <x v="0"/>
    <x v="2"/>
    <x v="0"/>
    <b v="0"/>
    <n v="48.153525000000002"/>
    <n v="7.1326795174603799"/>
    <n v="41.02084548253962"/>
  </r>
  <r>
    <n v="306"/>
    <x v="0"/>
    <x v="2"/>
    <n v="2.5"/>
    <x v="1"/>
    <n v="300"/>
    <n v="0"/>
    <x v="0"/>
    <x v="2"/>
    <x v="0"/>
    <b v="0"/>
    <n v="37.411375"/>
    <n v="7.5736240382996503"/>
    <n v="29.837750961700351"/>
  </r>
  <r>
    <n v="307"/>
    <x v="1"/>
    <x v="2"/>
    <n v="2.5"/>
    <x v="1"/>
    <n v="300"/>
    <n v="0"/>
    <x v="0"/>
    <x v="2"/>
    <x v="0"/>
    <b v="0"/>
    <n v="31.054274999999901"/>
    <n v="7.7556195185918897"/>
    <n v="23.298655481408012"/>
  </r>
  <r>
    <n v="308"/>
    <x v="2"/>
    <x v="2"/>
    <n v="2.5"/>
    <x v="1"/>
    <n v="300"/>
    <n v="0"/>
    <x v="0"/>
    <x v="2"/>
    <x v="0"/>
    <b v="0"/>
    <n v="34.302349999999997"/>
    <n v="7.2474388883750001"/>
    <n v="27.054911111624996"/>
  </r>
  <r>
    <n v="309"/>
    <x v="0"/>
    <x v="3"/>
    <n v="2.5"/>
    <x v="1"/>
    <n v="300"/>
    <n v="0"/>
    <x v="0"/>
    <x v="2"/>
    <x v="0"/>
    <b v="0"/>
    <n v="52.972924999999996"/>
    <n v="9.8512702665542395"/>
    <n v="43.121654733445759"/>
  </r>
  <r>
    <n v="310"/>
    <x v="1"/>
    <x v="3"/>
    <n v="2.5"/>
    <x v="1"/>
    <n v="300"/>
    <n v="0"/>
    <x v="0"/>
    <x v="2"/>
    <x v="0"/>
    <b v="0"/>
    <n v="36.316499999999998"/>
    <n v="8.7743199807141394"/>
    <n v="27.542180019285858"/>
  </r>
  <r>
    <n v="311"/>
    <x v="2"/>
    <x v="3"/>
    <n v="2.5"/>
    <x v="1"/>
    <n v="300"/>
    <n v="0"/>
    <x v="0"/>
    <x v="2"/>
    <x v="0"/>
    <b v="0"/>
    <n v="48.946649999999998"/>
    <n v="9.6914892150333607"/>
    <n v="39.255160784966634"/>
  </r>
  <r>
    <n v="312"/>
    <x v="0"/>
    <x v="0"/>
    <n v="2.5"/>
    <x v="2"/>
    <n v="300"/>
    <n v="0"/>
    <x v="0"/>
    <x v="2"/>
    <x v="0"/>
    <b v="0"/>
    <n v="22.379925"/>
    <n v="1.17897575095763"/>
    <n v="21.20094924904237"/>
  </r>
  <r>
    <n v="313"/>
    <x v="1"/>
    <x v="0"/>
    <n v="2.5"/>
    <x v="2"/>
    <n v="300"/>
    <n v="0"/>
    <x v="0"/>
    <x v="2"/>
    <x v="0"/>
    <b v="0"/>
    <n v="22.245949999999901"/>
    <n v="1.1353987891941999"/>
    <n v="21.110551210805703"/>
  </r>
  <r>
    <n v="314"/>
    <x v="2"/>
    <x v="0"/>
    <n v="2.5"/>
    <x v="2"/>
    <n v="300"/>
    <n v="0"/>
    <x v="0"/>
    <x v="2"/>
    <x v="0"/>
    <b v="0"/>
    <n v="22.267900000000001"/>
    <n v="1.1490584481847601"/>
    <n v="21.11884155181524"/>
  </r>
  <r>
    <n v="315"/>
    <x v="0"/>
    <x v="1"/>
    <n v="2.5"/>
    <x v="2"/>
    <n v="300"/>
    <n v="0"/>
    <x v="0"/>
    <x v="2"/>
    <x v="0"/>
    <b v="0"/>
    <n v="54.059049999999999"/>
    <n v="10.9898456937956"/>
    <n v="43.069204306204398"/>
  </r>
  <r>
    <n v="316"/>
    <x v="1"/>
    <x v="1"/>
    <n v="2.5"/>
    <x v="2"/>
    <n v="300"/>
    <n v="0"/>
    <x v="0"/>
    <x v="2"/>
    <x v="0"/>
    <b v="0"/>
    <n v="33.891325000000002"/>
    <n v="7.3216599397491899"/>
    <n v="26.569665060250813"/>
  </r>
  <r>
    <n v="317"/>
    <x v="2"/>
    <x v="1"/>
    <n v="2.5"/>
    <x v="2"/>
    <n v="300"/>
    <n v="0"/>
    <x v="0"/>
    <x v="2"/>
    <x v="0"/>
    <b v="0"/>
    <n v="28.133074999999899"/>
    <n v="5.60412679973407"/>
    <n v="22.52894820026583"/>
  </r>
  <r>
    <n v="318"/>
    <x v="0"/>
    <x v="2"/>
    <n v="2.5"/>
    <x v="2"/>
    <n v="300"/>
    <n v="0"/>
    <x v="0"/>
    <x v="2"/>
    <x v="0"/>
    <b v="0"/>
    <n v="37.160899999999998"/>
    <n v="9.8469693263156692"/>
    <n v="27.313930673684329"/>
  </r>
  <r>
    <n v="319"/>
    <x v="1"/>
    <x v="2"/>
    <n v="2.5"/>
    <x v="2"/>
    <n v="300"/>
    <n v="0"/>
    <x v="0"/>
    <x v="2"/>
    <x v="0"/>
    <b v="0"/>
    <n v="47.061324999999997"/>
    <n v="8.21342283029702"/>
    <n v="38.847902169702976"/>
  </r>
  <r>
    <n v="320"/>
    <x v="2"/>
    <x v="2"/>
    <n v="2.5"/>
    <x v="2"/>
    <n v="300"/>
    <n v="0"/>
    <x v="0"/>
    <x v="2"/>
    <x v="0"/>
    <b v="0"/>
    <n v="29.004749999999898"/>
    <n v="5.53127137471047"/>
    <n v="23.473478625289427"/>
  </r>
  <r>
    <n v="321"/>
    <x v="0"/>
    <x v="3"/>
    <n v="2.5"/>
    <x v="2"/>
    <n v="300"/>
    <n v="0"/>
    <x v="0"/>
    <x v="2"/>
    <x v="0"/>
    <b v="0"/>
    <n v="38.447774999999901"/>
    <n v="9.0805111945199695"/>
    <n v="29.367263805479929"/>
  </r>
  <r>
    <n v="322"/>
    <x v="1"/>
    <x v="3"/>
    <n v="2.5"/>
    <x v="2"/>
    <n v="300"/>
    <n v="0"/>
    <x v="0"/>
    <x v="2"/>
    <x v="0"/>
    <b v="0"/>
    <n v="44.519824999999997"/>
    <n v="7.6931282817889697"/>
    <n v="36.826696718211025"/>
  </r>
  <r>
    <n v="323"/>
    <x v="2"/>
    <x v="3"/>
    <n v="2.5"/>
    <x v="2"/>
    <n v="300"/>
    <n v="0"/>
    <x v="0"/>
    <x v="2"/>
    <x v="0"/>
    <b v="0"/>
    <n v="44.094574999999999"/>
    <n v="10.331889709287699"/>
    <n v="33.762685290712298"/>
  </r>
  <r>
    <n v="324"/>
    <x v="0"/>
    <x v="0"/>
    <n v="2.5"/>
    <x v="3"/>
    <n v="300"/>
    <n v="0"/>
    <x v="0"/>
    <x v="2"/>
    <x v="0"/>
    <b v="0"/>
    <n v="22.179399999999902"/>
    <n v="1.1520191113550899"/>
    <n v="21.02738088864481"/>
  </r>
  <r>
    <n v="325"/>
    <x v="1"/>
    <x v="0"/>
    <n v="2.5"/>
    <x v="3"/>
    <n v="300"/>
    <n v="0"/>
    <x v="0"/>
    <x v="2"/>
    <x v="0"/>
    <b v="0"/>
    <n v="22.166725"/>
    <n v="1.1434441800547199"/>
    <n v="21.023280819945281"/>
  </r>
  <r>
    <n v="326"/>
    <x v="2"/>
    <x v="0"/>
    <n v="2.5"/>
    <x v="3"/>
    <n v="300"/>
    <n v="0"/>
    <x v="0"/>
    <x v="2"/>
    <x v="0"/>
    <b v="0"/>
    <n v="22.236350000000002"/>
    <n v="1.13451613564825"/>
    <n v="21.10183386435175"/>
  </r>
  <r>
    <n v="327"/>
    <x v="0"/>
    <x v="1"/>
    <n v="2.5"/>
    <x v="3"/>
    <n v="300"/>
    <n v="0"/>
    <x v="0"/>
    <x v="2"/>
    <x v="0"/>
    <b v="0"/>
    <n v="32.049225"/>
    <n v="5.72473756138469"/>
    <n v="26.324487438615311"/>
  </r>
  <r>
    <n v="328"/>
    <x v="1"/>
    <x v="1"/>
    <n v="2.5"/>
    <x v="3"/>
    <n v="300"/>
    <n v="0"/>
    <x v="0"/>
    <x v="2"/>
    <x v="0"/>
    <b v="0"/>
    <n v="31.613275000000002"/>
    <n v="5.0710295434287103"/>
    <n v="26.54224545657129"/>
  </r>
  <r>
    <n v="329"/>
    <x v="2"/>
    <x v="1"/>
    <n v="2.5"/>
    <x v="3"/>
    <n v="300"/>
    <n v="0"/>
    <x v="0"/>
    <x v="2"/>
    <x v="0"/>
    <b v="0"/>
    <n v="44.932774999999999"/>
    <n v="9.9942767200634801"/>
    <n v="34.938498279936518"/>
  </r>
  <r>
    <n v="330"/>
    <x v="0"/>
    <x v="2"/>
    <n v="2.5"/>
    <x v="3"/>
    <n v="300"/>
    <n v="0"/>
    <x v="0"/>
    <x v="2"/>
    <x v="0"/>
    <b v="0"/>
    <n v="37.869349999999997"/>
    <n v="8.2436624858429202"/>
    <n v="29.625687514157079"/>
  </r>
  <r>
    <n v="331"/>
    <x v="1"/>
    <x v="2"/>
    <n v="2.5"/>
    <x v="3"/>
    <n v="300"/>
    <n v="0"/>
    <x v="0"/>
    <x v="2"/>
    <x v="0"/>
    <b v="0"/>
    <n v="37.836950000000002"/>
    <n v="8.1499165735394001"/>
    <n v="29.687033426460602"/>
  </r>
  <r>
    <n v="332"/>
    <x v="2"/>
    <x v="2"/>
    <n v="2.5"/>
    <x v="3"/>
    <n v="300"/>
    <n v="0"/>
    <x v="0"/>
    <x v="2"/>
    <x v="0"/>
    <b v="0"/>
    <n v="29.2515"/>
    <n v="5.0063816025474903"/>
    <n v="24.245118397452508"/>
  </r>
  <r>
    <n v="333"/>
    <x v="0"/>
    <x v="3"/>
    <n v="2.5"/>
    <x v="3"/>
    <n v="300"/>
    <n v="0"/>
    <x v="0"/>
    <x v="2"/>
    <x v="0"/>
    <b v="0"/>
    <n v="41.028025"/>
    <n v="8.5535141160053296"/>
    <n v="32.474510883994668"/>
  </r>
  <r>
    <n v="334"/>
    <x v="1"/>
    <x v="3"/>
    <n v="2.5"/>
    <x v="3"/>
    <n v="300"/>
    <n v="0"/>
    <x v="0"/>
    <x v="2"/>
    <x v="0"/>
    <b v="0"/>
    <n v="40.955874999999999"/>
    <n v="8.3538248224727596"/>
    <n v="32.602050177527239"/>
  </r>
  <r>
    <n v="335"/>
    <x v="2"/>
    <x v="3"/>
    <n v="2.5"/>
    <x v="3"/>
    <n v="300"/>
    <n v="0"/>
    <x v="0"/>
    <x v="2"/>
    <x v="0"/>
    <b v="0"/>
    <n v="44.970949999999903"/>
    <n v="10.2166176681915"/>
    <n v="34.754332331808399"/>
  </r>
  <r>
    <n v="336"/>
    <x v="0"/>
    <x v="0"/>
    <n v="2.5"/>
    <x v="0"/>
    <n v="300"/>
    <n v="0"/>
    <x v="1"/>
    <x v="2"/>
    <x v="0"/>
    <b v="0"/>
    <n v="22.184950000000001"/>
    <n v="1.1501847671680001"/>
    <n v="21.034765232832001"/>
  </r>
  <r>
    <n v="337"/>
    <x v="1"/>
    <x v="0"/>
    <n v="2.5"/>
    <x v="0"/>
    <n v="300"/>
    <n v="0"/>
    <x v="1"/>
    <x v="2"/>
    <x v="0"/>
    <b v="0"/>
    <n v="22.31915"/>
    <n v="1.1691357428978499"/>
    <n v="21.15001425710215"/>
  </r>
  <r>
    <n v="338"/>
    <x v="2"/>
    <x v="0"/>
    <n v="2.5"/>
    <x v="0"/>
    <n v="300"/>
    <n v="0"/>
    <x v="1"/>
    <x v="2"/>
    <x v="0"/>
    <b v="0"/>
    <n v="22.350299999999901"/>
    <n v="1.1645381105907"/>
    <n v="21.1857618894092"/>
  </r>
  <r>
    <n v="339"/>
    <x v="0"/>
    <x v="1"/>
    <n v="2.5"/>
    <x v="0"/>
    <n v="300"/>
    <n v="0"/>
    <x v="1"/>
    <x v="2"/>
    <x v="0"/>
    <b v="0"/>
    <n v="43.861199999999997"/>
    <n v="8.9513215251148104"/>
    <n v="34.90987847488519"/>
  </r>
  <r>
    <n v="340"/>
    <x v="1"/>
    <x v="1"/>
    <n v="2.5"/>
    <x v="0"/>
    <n v="300"/>
    <n v="0"/>
    <x v="1"/>
    <x v="2"/>
    <x v="0"/>
    <b v="0"/>
    <n v="32.992874999999998"/>
    <n v="7.4066709683312402"/>
    <n v="25.586204031668757"/>
  </r>
  <r>
    <n v="341"/>
    <x v="2"/>
    <x v="1"/>
    <n v="2.5"/>
    <x v="0"/>
    <n v="300"/>
    <n v="0"/>
    <x v="1"/>
    <x v="2"/>
    <x v="0"/>
    <b v="0"/>
    <n v="34.063124999999999"/>
    <n v="7.4117179018640504"/>
    <n v="26.651407098135948"/>
  </r>
  <r>
    <n v="342"/>
    <x v="0"/>
    <x v="2"/>
    <n v="2.5"/>
    <x v="0"/>
    <n v="300"/>
    <n v="0"/>
    <x v="1"/>
    <x v="2"/>
    <x v="0"/>
    <b v="0"/>
    <n v="33.476999999999997"/>
    <n v="6.39567815247098"/>
    <n v="27.081321847529018"/>
  </r>
  <r>
    <n v="343"/>
    <x v="1"/>
    <x v="2"/>
    <n v="2.5"/>
    <x v="0"/>
    <n v="300"/>
    <n v="0"/>
    <x v="1"/>
    <x v="2"/>
    <x v="0"/>
    <b v="0"/>
    <n v="32.295274999999997"/>
    <n v="5.0261196054445598"/>
    <n v="27.269155394555437"/>
  </r>
  <r>
    <n v="344"/>
    <x v="2"/>
    <x v="2"/>
    <n v="2.5"/>
    <x v="0"/>
    <n v="300"/>
    <n v="0"/>
    <x v="1"/>
    <x v="2"/>
    <x v="0"/>
    <b v="0"/>
    <n v="49.310474999999997"/>
    <n v="9.9754913351800596"/>
    <n v="39.334983664819937"/>
  </r>
  <r>
    <n v="345"/>
    <x v="0"/>
    <x v="3"/>
    <n v="2.5"/>
    <x v="0"/>
    <n v="300"/>
    <n v="0"/>
    <x v="1"/>
    <x v="2"/>
    <x v="0"/>
    <b v="0"/>
    <n v="44.582825"/>
    <n v="9.1495456447521306"/>
    <n v="35.433279355247869"/>
  </r>
  <r>
    <n v="346"/>
    <x v="1"/>
    <x v="3"/>
    <n v="2.5"/>
    <x v="0"/>
    <n v="300"/>
    <n v="0"/>
    <x v="1"/>
    <x v="2"/>
    <x v="0"/>
    <b v="0"/>
    <n v="39.722699999999897"/>
    <n v="8.5454215349861506"/>
    <n v="31.177278465013746"/>
  </r>
  <r>
    <n v="347"/>
    <x v="2"/>
    <x v="3"/>
    <n v="2.5"/>
    <x v="0"/>
    <n v="300"/>
    <n v="0"/>
    <x v="1"/>
    <x v="2"/>
    <x v="0"/>
    <b v="0"/>
    <n v="41.831474999999998"/>
    <n v="9.3907794602613297"/>
    <n v="32.44069553973867"/>
  </r>
  <r>
    <n v="348"/>
    <x v="0"/>
    <x v="0"/>
    <n v="2.5"/>
    <x v="1"/>
    <n v="300"/>
    <n v="0"/>
    <x v="1"/>
    <x v="2"/>
    <x v="0"/>
    <b v="0"/>
    <n v="22.24925"/>
    <n v="1.15740296491737"/>
    <n v="21.09184703508263"/>
  </r>
  <r>
    <n v="349"/>
    <x v="1"/>
    <x v="0"/>
    <n v="2.5"/>
    <x v="1"/>
    <n v="300"/>
    <n v="0"/>
    <x v="1"/>
    <x v="2"/>
    <x v="0"/>
    <b v="0"/>
    <n v="22.265250000000002"/>
    <n v="1.1608475585484801"/>
    <n v="21.104402441451523"/>
  </r>
  <r>
    <n v="350"/>
    <x v="2"/>
    <x v="0"/>
    <n v="2.5"/>
    <x v="1"/>
    <n v="300"/>
    <n v="0"/>
    <x v="1"/>
    <x v="2"/>
    <x v="0"/>
    <b v="0"/>
    <n v="22.303125000000001"/>
    <n v="1.1597452143601099"/>
    <n v="21.14337978563989"/>
  </r>
  <r>
    <n v="351"/>
    <x v="0"/>
    <x v="1"/>
    <n v="2.5"/>
    <x v="1"/>
    <n v="300"/>
    <n v="0"/>
    <x v="1"/>
    <x v="2"/>
    <x v="0"/>
    <b v="0"/>
    <n v="40.648524999999999"/>
    <n v="8.2186927897422706"/>
    <n v="32.429832210257729"/>
  </r>
  <r>
    <n v="352"/>
    <x v="1"/>
    <x v="1"/>
    <n v="2.5"/>
    <x v="1"/>
    <n v="300"/>
    <n v="0"/>
    <x v="1"/>
    <x v="2"/>
    <x v="0"/>
    <b v="0"/>
    <n v="29.706499999999899"/>
    <n v="6.1781719950905298"/>
    <n v="23.528328004909369"/>
  </r>
  <r>
    <n v="353"/>
    <x v="2"/>
    <x v="1"/>
    <n v="2.5"/>
    <x v="1"/>
    <n v="300"/>
    <n v="0"/>
    <x v="1"/>
    <x v="2"/>
    <x v="0"/>
    <b v="0"/>
    <n v="24.8294"/>
    <n v="3.3666586619429499"/>
    <n v="21.46274133805705"/>
  </r>
  <r>
    <n v="354"/>
    <x v="0"/>
    <x v="2"/>
    <n v="2.5"/>
    <x v="1"/>
    <n v="300"/>
    <n v="0"/>
    <x v="1"/>
    <x v="2"/>
    <x v="0"/>
    <b v="0"/>
    <n v="43.961824999999997"/>
    <n v="9.5378921121843501"/>
    <n v="34.423932887815646"/>
  </r>
  <r>
    <n v="355"/>
    <x v="1"/>
    <x v="2"/>
    <n v="2.5"/>
    <x v="1"/>
    <n v="300"/>
    <n v="0"/>
    <x v="1"/>
    <x v="2"/>
    <x v="0"/>
    <b v="0"/>
    <n v="29.162224999999999"/>
    <n v="6.5219691027398303"/>
    <n v="22.640255897260168"/>
  </r>
  <r>
    <n v="356"/>
    <x v="2"/>
    <x v="2"/>
    <n v="2.5"/>
    <x v="1"/>
    <n v="300"/>
    <n v="0"/>
    <x v="1"/>
    <x v="2"/>
    <x v="0"/>
    <b v="0"/>
    <n v="24.155200000000001"/>
    <n v="3.7480244098583202"/>
    <n v="20.40717559014168"/>
  </r>
  <r>
    <n v="357"/>
    <x v="0"/>
    <x v="3"/>
    <n v="2.5"/>
    <x v="1"/>
    <n v="300"/>
    <n v="0"/>
    <x v="1"/>
    <x v="2"/>
    <x v="0"/>
    <b v="0"/>
    <n v="44.481049999999897"/>
    <n v="10.3076971157633"/>
    <n v="34.173352884236593"/>
  </r>
  <r>
    <n v="358"/>
    <x v="1"/>
    <x v="3"/>
    <n v="2.5"/>
    <x v="1"/>
    <n v="300"/>
    <n v="0"/>
    <x v="1"/>
    <x v="2"/>
    <x v="0"/>
    <b v="0"/>
    <n v="36.203800000000001"/>
    <n v="6.8548076840574899"/>
    <n v="29.34899231594251"/>
  </r>
  <r>
    <n v="359"/>
    <x v="2"/>
    <x v="3"/>
    <n v="2.5"/>
    <x v="1"/>
    <n v="300"/>
    <n v="0"/>
    <x v="1"/>
    <x v="2"/>
    <x v="0"/>
    <b v="0"/>
    <n v="37.073"/>
    <n v="8.4661187417424593"/>
    <n v="28.606881258257541"/>
  </r>
  <r>
    <n v="360"/>
    <x v="0"/>
    <x v="0"/>
    <n v="2.5"/>
    <x v="2"/>
    <n v="300"/>
    <n v="0"/>
    <x v="1"/>
    <x v="2"/>
    <x v="0"/>
    <b v="0"/>
    <n v="22.274799999999999"/>
    <n v="1.1725337341703499"/>
    <n v="21.102266265829648"/>
  </r>
  <r>
    <n v="361"/>
    <x v="1"/>
    <x v="0"/>
    <n v="2.5"/>
    <x v="2"/>
    <n v="300"/>
    <n v="0"/>
    <x v="1"/>
    <x v="2"/>
    <x v="0"/>
    <b v="0"/>
    <n v="22.219124999999998"/>
    <n v="1.16693498851699"/>
    <n v="21.05219001148301"/>
  </r>
  <r>
    <n v="362"/>
    <x v="2"/>
    <x v="0"/>
    <n v="2.5"/>
    <x v="2"/>
    <n v="300"/>
    <n v="0"/>
    <x v="1"/>
    <x v="2"/>
    <x v="0"/>
    <b v="0"/>
    <n v="22.244924999999999"/>
    <n v="1.1644719369873899"/>
    <n v="21.080453063012609"/>
  </r>
  <r>
    <n v="363"/>
    <x v="0"/>
    <x v="1"/>
    <n v="2.5"/>
    <x v="2"/>
    <n v="300"/>
    <n v="0"/>
    <x v="1"/>
    <x v="2"/>
    <x v="0"/>
    <b v="0"/>
    <n v="38.448299999999897"/>
    <n v="7.3226291033027904"/>
    <n v="31.125670896697105"/>
  </r>
  <r>
    <n v="364"/>
    <x v="1"/>
    <x v="1"/>
    <n v="2.5"/>
    <x v="2"/>
    <n v="300"/>
    <n v="0"/>
    <x v="1"/>
    <x v="2"/>
    <x v="0"/>
    <b v="0"/>
    <n v="44.257874999999999"/>
    <n v="7.0600127888546602"/>
    <n v="37.197862211145335"/>
  </r>
  <r>
    <n v="365"/>
    <x v="2"/>
    <x v="1"/>
    <n v="2.5"/>
    <x v="2"/>
    <n v="300"/>
    <n v="0"/>
    <x v="1"/>
    <x v="2"/>
    <x v="0"/>
    <b v="0"/>
    <n v="34.794575000000002"/>
    <n v="6.4967582568739504"/>
    <n v="28.297816743126052"/>
  </r>
  <r>
    <n v="366"/>
    <x v="0"/>
    <x v="2"/>
    <n v="2.5"/>
    <x v="2"/>
    <n v="300"/>
    <n v="0"/>
    <x v="1"/>
    <x v="2"/>
    <x v="0"/>
    <b v="0"/>
    <n v="39.100450000000002"/>
    <n v="8.4603953122873907"/>
    <n v="30.640054687712613"/>
  </r>
  <r>
    <n v="367"/>
    <x v="1"/>
    <x v="2"/>
    <n v="2.5"/>
    <x v="2"/>
    <n v="300"/>
    <n v="0"/>
    <x v="1"/>
    <x v="2"/>
    <x v="0"/>
    <b v="0"/>
    <n v="41.94115"/>
    <n v="8.92701610891333"/>
    <n v="33.014133891086672"/>
  </r>
  <r>
    <n v="368"/>
    <x v="2"/>
    <x v="2"/>
    <n v="2.5"/>
    <x v="2"/>
    <n v="300"/>
    <n v="0"/>
    <x v="1"/>
    <x v="2"/>
    <x v="0"/>
    <b v="0"/>
    <n v="36.505625000000002"/>
    <n v="6.9626420152681803"/>
    <n v="29.542982984731822"/>
  </r>
  <r>
    <n v="369"/>
    <x v="0"/>
    <x v="3"/>
    <n v="2.5"/>
    <x v="2"/>
    <n v="300"/>
    <n v="0"/>
    <x v="1"/>
    <x v="2"/>
    <x v="0"/>
    <b v="0"/>
    <n v="40.214975000000003"/>
    <n v="8.2749102104817691"/>
    <n v="31.940064789518232"/>
  </r>
  <r>
    <n v="370"/>
    <x v="1"/>
    <x v="3"/>
    <n v="2.5"/>
    <x v="2"/>
    <n v="300"/>
    <n v="0"/>
    <x v="1"/>
    <x v="2"/>
    <x v="0"/>
    <b v="0"/>
    <n v="32.864075"/>
    <n v="5.8999883659746004"/>
    <n v="26.964086634025399"/>
  </r>
  <r>
    <n v="371"/>
    <x v="2"/>
    <x v="3"/>
    <n v="2.5"/>
    <x v="2"/>
    <n v="300"/>
    <n v="0"/>
    <x v="1"/>
    <x v="2"/>
    <x v="0"/>
    <b v="0"/>
    <n v="40.141124999999903"/>
    <n v="8.5230816341966609"/>
    <n v="31.618043365803242"/>
  </r>
  <r>
    <n v="372"/>
    <x v="0"/>
    <x v="0"/>
    <n v="2.5"/>
    <x v="3"/>
    <n v="300"/>
    <n v="0"/>
    <x v="1"/>
    <x v="2"/>
    <x v="0"/>
    <b v="0"/>
    <n v="22.215924999999999"/>
    <n v="1.1588542937603501"/>
    <n v="21.057070706239649"/>
  </r>
  <r>
    <n v="373"/>
    <x v="1"/>
    <x v="0"/>
    <n v="2.5"/>
    <x v="3"/>
    <n v="300"/>
    <n v="0"/>
    <x v="1"/>
    <x v="2"/>
    <x v="0"/>
    <b v="0"/>
    <n v="22.118074999999902"/>
    <n v="1.14863810977619"/>
    <n v="20.969436890223712"/>
  </r>
  <r>
    <n v="374"/>
    <x v="2"/>
    <x v="0"/>
    <n v="2.5"/>
    <x v="3"/>
    <n v="300"/>
    <n v="0"/>
    <x v="1"/>
    <x v="2"/>
    <x v="0"/>
    <b v="0"/>
    <n v="22.255649999999999"/>
    <n v="1.1818029394855201"/>
    <n v="21.073847060514478"/>
  </r>
  <r>
    <n v="375"/>
    <x v="0"/>
    <x v="1"/>
    <n v="2.5"/>
    <x v="3"/>
    <n v="300"/>
    <n v="0"/>
    <x v="1"/>
    <x v="2"/>
    <x v="0"/>
    <b v="0"/>
    <n v="36.639024999999997"/>
    <n v="6.0839603211044899"/>
    <n v="30.555064678895505"/>
  </r>
  <r>
    <n v="376"/>
    <x v="1"/>
    <x v="1"/>
    <n v="2.5"/>
    <x v="3"/>
    <n v="300"/>
    <n v="0"/>
    <x v="1"/>
    <x v="2"/>
    <x v="0"/>
    <b v="0"/>
    <n v="36.884924999999903"/>
    <n v="7.2606538315237898"/>
    <n v="29.624271168476113"/>
  </r>
  <r>
    <n v="377"/>
    <x v="2"/>
    <x v="1"/>
    <n v="2.5"/>
    <x v="3"/>
    <n v="300"/>
    <n v="0"/>
    <x v="1"/>
    <x v="2"/>
    <x v="0"/>
    <b v="0"/>
    <n v="35.327100000000002"/>
    <n v="7.0941724260529302"/>
    <n v="28.232927573947073"/>
  </r>
  <r>
    <n v="378"/>
    <x v="0"/>
    <x v="2"/>
    <n v="2.5"/>
    <x v="3"/>
    <n v="300"/>
    <n v="0"/>
    <x v="1"/>
    <x v="2"/>
    <x v="0"/>
    <b v="0"/>
    <n v="20.5975749999999"/>
    <n v="3.3735474619397601"/>
    <n v="17.224027538060138"/>
  </r>
  <r>
    <n v="379"/>
    <x v="1"/>
    <x v="2"/>
    <n v="2.5"/>
    <x v="3"/>
    <n v="300"/>
    <n v="0"/>
    <x v="1"/>
    <x v="2"/>
    <x v="0"/>
    <b v="0"/>
    <n v="38.090350000000001"/>
    <n v="7.8729477239619303"/>
    <n v="30.217402276038072"/>
  </r>
  <r>
    <n v="380"/>
    <x v="2"/>
    <x v="2"/>
    <n v="2.5"/>
    <x v="3"/>
    <n v="300"/>
    <n v="0"/>
    <x v="1"/>
    <x v="2"/>
    <x v="0"/>
    <b v="0"/>
    <n v="39.158200000000001"/>
    <n v="8.4573602376990493"/>
    <n v="30.700839762300951"/>
  </r>
  <r>
    <n v="381"/>
    <x v="0"/>
    <x v="3"/>
    <n v="2.5"/>
    <x v="3"/>
    <n v="300"/>
    <n v="0"/>
    <x v="1"/>
    <x v="2"/>
    <x v="0"/>
    <b v="0"/>
    <n v="31.4950749999999"/>
    <n v="6.8700805489013401"/>
    <n v="24.624994451098559"/>
  </r>
  <r>
    <n v="382"/>
    <x v="1"/>
    <x v="3"/>
    <n v="2.5"/>
    <x v="3"/>
    <n v="300"/>
    <n v="0"/>
    <x v="1"/>
    <x v="2"/>
    <x v="0"/>
    <b v="0"/>
    <n v="26.1538"/>
    <n v="6.9272909084456797"/>
    <n v="19.22650909155432"/>
  </r>
  <r>
    <n v="383"/>
    <x v="2"/>
    <x v="3"/>
    <n v="2.5"/>
    <x v="3"/>
    <n v="300"/>
    <n v="0"/>
    <x v="1"/>
    <x v="2"/>
    <x v="0"/>
    <b v="0"/>
    <n v="40.349074999999999"/>
    <n v="7.5853368927057696"/>
    <n v="32.76373810729423"/>
  </r>
  <r>
    <n v="384"/>
    <x v="0"/>
    <x v="0"/>
    <n v="2.5"/>
    <x v="0"/>
    <n v="300"/>
    <n v="0"/>
    <x v="2"/>
    <x v="2"/>
    <x v="0"/>
    <b v="0"/>
    <n v="22.258224999999999"/>
    <n v="1.1522986735585801"/>
    <n v="21.10592632644142"/>
  </r>
  <r>
    <n v="385"/>
    <x v="1"/>
    <x v="0"/>
    <n v="2.5"/>
    <x v="0"/>
    <n v="300"/>
    <n v="0"/>
    <x v="2"/>
    <x v="2"/>
    <x v="0"/>
    <b v="0"/>
    <n v="22.356475"/>
    <n v="1.17965916522518"/>
    <n v="21.176815834774821"/>
  </r>
  <r>
    <n v="386"/>
    <x v="2"/>
    <x v="0"/>
    <n v="2.5"/>
    <x v="0"/>
    <n v="300"/>
    <n v="0"/>
    <x v="2"/>
    <x v="2"/>
    <x v="0"/>
    <b v="0"/>
    <n v="22.352874999999901"/>
    <n v="1.1611692846761199"/>
    <n v="21.191705715323781"/>
  </r>
  <r>
    <n v="387"/>
    <x v="0"/>
    <x v="1"/>
    <n v="2.5"/>
    <x v="0"/>
    <n v="300"/>
    <n v="0"/>
    <x v="2"/>
    <x v="2"/>
    <x v="0"/>
    <b v="0"/>
    <n v="35.355150000000002"/>
    <n v="8.3442459183182809"/>
    <n v="27.010904081681723"/>
  </r>
  <r>
    <n v="388"/>
    <x v="1"/>
    <x v="1"/>
    <n v="2.5"/>
    <x v="0"/>
    <n v="300"/>
    <n v="0"/>
    <x v="2"/>
    <x v="2"/>
    <x v="0"/>
    <b v="0"/>
    <n v="32.018549999999998"/>
    <n v="5.5455310042269499"/>
    <n v="26.473018995773046"/>
  </r>
  <r>
    <n v="389"/>
    <x v="2"/>
    <x v="1"/>
    <n v="2.5"/>
    <x v="0"/>
    <n v="300"/>
    <n v="0"/>
    <x v="2"/>
    <x v="2"/>
    <x v="0"/>
    <b v="0"/>
    <n v="37.021475000000002"/>
    <n v="6.4960600822054797"/>
    <n v="30.525414917794521"/>
  </r>
  <r>
    <n v="390"/>
    <x v="0"/>
    <x v="2"/>
    <n v="2.5"/>
    <x v="0"/>
    <n v="300"/>
    <n v="0"/>
    <x v="2"/>
    <x v="2"/>
    <x v="0"/>
    <b v="0"/>
    <n v="44.036475000000003"/>
    <n v="7.1743521509081498"/>
    <n v="36.862122849091854"/>
  </r>
  <r>
    <n v="391"/>
    <x v="1"/>
    <x v="2"/>
    <n v="2.5"/>
    <x v="0"/>
    <n v="300"/>
    <n v="0"/>
    <x v="2"/>
    <x v="2"/>
    <x v="0"/>
    <b v="0"/>
    <n v="26.110375000000001"/>
    <n v="4.8703226196016596"/>
    <n v="21.240052380398343"/>
  </r>
  <r>
    <n v="392"/>
    <x v="2"/>
    <x v="2"/>
    <n v="2.5"/>
    <x v="0"/>
    <n v="300"/>
    <n v="0"/>
    <x v="2"/>
    <x v="2"/>
    <x v="0"/>
    <b v="0"/>
    <n v="32.625724999999903"/>
    <n v="7.5439677617900802"/>
    <n v="25.081757238209825"/>
  </r>
  <r>
    <n v="393"/>
    <x v="0"/>
    <x v="3"/>
    <n v="2.5"/>
    <x v="0"/>
    <n v="300"/>
    <n v="0"/>
    <x v="2"/>
    <x v="2"/>
    <x v="0"/>
    <b v="0"/>
    <n v="52.585124999999998"/>
    <n v="10.387736217579"/>
    <n v="42.197388782421001"/>
  </r>
  <r>
    <n v="394"/>
    <x v="1"/>
    <x v="3"/>
    <n v="2.5"/>
    <x v="0"/>
    <n v="300"/>
    <n v="0"/>
    <x v="2"/>
    <x v="2"/>
    <x v="0"/>
    <b v="0"/>
    <n v="32.217325000000002"/>
    <n v="6.9519845356402001"/>
    <n v="25.265340464359802"/>
  </r>
  <r>
    <n v="395"/>
    <x v="2"/>
    <x v="3"/>
    <n v="2.5"/>
    <x v="0"/>
    <n v="300"/>
    <n v="0"/>
    <x v="2"/>
    <x v="2"/>
    <x v="0"/>
    <b v="0"/>
    <n v="37.350900000000003"/>
    <n v="8.50977038240217"/>
    <n v="28.841129617597833"/>
  </r>
  <r>
    <n v="396"/>
    <x v="0"/>
    <x v="0"/>
    <n v="2.5"/>
    <x v="1"/>
    <n v="300"/>
    <n v="0"/>
    <x v="2"/>
    <x v="2"/>
    <x v="0"/>
    <b v="0"/>
    <n v="22.263824999999901"/>
    <n v="1.1610795956498099"/>
    <n v="21.102745404350092"/>
  </r>
  <r>
    <n v="397"/>
    <x v="1"/>
    <x v="0"/>
    <n v="2.5"/>
    <x v="1"/>
    <n v="300"/>
    <n v="0"/>
    <x v="2"/>
    <x v="2"/>
    <x v="0"/>
    <b v="0"/>
    <n v="22.281599999999901"/>
    <n v="1.1797363507368399"/>
    <n v="21.101863649263063"/>
  </r>
  <r>
    <n v="398"/>
    <x v="2"/>
    <x v="0"/>
    <n v="2.5"/>
    <x v="1"/>
    <n v="300"/>
    <n v="0"/>
    <x v="2"/>
    <x v="2"/>
    <x v="0"/>
    <b v="0"/>
    <n v="22.27205"/>
    <n v="1.1565421847252499"/>
    <n v="21.11550781527475"/>
  </r>
  <r>
    <n v="399"/>
    <x v="0"/>
    <x v="1"/>
    <n v="2.5"/>
    <x v="1"/>
    <n v="300"/>
    <n v="0"/>
    <x v="2"/>
    <x v="2"/>
    <x v="0"/>
    <b v="0"/>
    <n v="33.188200000000002"/>
    <n v="4.9612836426104598"/>
    <n v="28.226916357389541"/>
  </r>
  <r>
    <n v="400"/>
    <x v="1"/>
    <x v="1"/>
    <n v="2.5"/>
    <x v="1"/>
    <n v="300"/>
    <n v="0"/>
    <x v="2"/>
    <x v="2"/>
    <x v="0"/>
    <b v="0"/>
    <n v="33.869875"/>
    <n v="6.6167931474556099"/>
    <n v="27.253081852544391"/>
  </r>
  <r>
    <n v="401"/>
    <x v="2"/>
    <x v="1"/>
    <n v="2.5"/>
    <x v="1"/>
    <n v="300"/>
    <n v="0"/>
    <x v="2"/>
    <x v="2"/>
    <x v="0"/>
    <b v="0"/>
    <n v="37.392150000000001"/>
    <n v="8.2583031930163102"/>
    <n v="29.133846806983691"/>
  </r>
  <r>
    <n v="402"/>
    <x v="0"/>
    <x v="2"/>
    <n v="2.5"/>
    <x v="1"/>
    <n v="300"/>
    <n v="0"/>
    <x v="2"/>
    <x v="2"/>
    <x v="0"/>
    <b v="0"/>
    <n v="36.546500000000002"/>
    <n v="7.1726850756736802"/>
    <n v="29.373814924326322"/>
  </r>
  <r>
    <n v="403"/>
    <x v="1"/>
    <x v="2"/>
    <n v="2.5"/>
    <x v="1"/>
    <n v="300"/>
    <n v="0"/>
    <x v="2"/>
    <x v="2"/>
    <x v="0"/>
    <b v="0"/>
    <n v="34.789549999999998"/>
    <n v="7.5460279110402002"/>
    <n v="27.2435220889598"/>
  </r>
  <r>
    <n v="404"/>
    <x v="2"/>
    <x v="2"/>
    <n v="2.5"/>
    <x v="1"/>
    <n v="300"/>
    <n v="0"/>
    <x v="2"/>
    <x v="2"/>
    <x v="0"/>
    <b v="0"/>
    <n v="36.259049999999903"/>
    <n v="9.3342697021390908"/>
    <n v="26.924780297860814"/>
  </r>
  <r>
    <n v="405"/>
    <x v="0"/>
    <x v="3"/>
    <n v="2.5"/>
    <x v="1"/>
    <n v="300"/>
    <n v="0"/>
    <x v="2"/>
    <x v="2"/>
    <x v="0"/>
    <b v="0"/>
    <n v="45.130549999999999"/>
    <n v="9.1402933859395805"/>
    <n v="35.990256614060421"/>
  </r>
  <r>
    <n v="406"/>
    <x v="1"/>
    <x v="3"/>
    <n v="2.5"/>
    <x v="1"/>
    <n v="300"/>
    <n v="0"/>
    <x v="2"/>
    <x v="2"/>
    <x v="0"/>
    <b v="0"/>
    <n v="41.395099999999999"/>
    <n v="9.2267647277994502"/>
    <n v="32.168335272200551"/>
  </r>
  <r>
    <n v="407"/>
    <x v="2"/>
    <x v="3"/>
    <n v="2.5"/>
    <x v="1"/>
    <n v="300"/>
    <n v="0"/>
    <x v="2"/>
    <x v="2"/>
    <x v="0"/>
    <b v="0"/>
    <n v="22.505075000000001"/>
    <n v="3.7328335976243898"/>
    <n v="18.772241402375613"/>
  </r>
  <r>
    <n v="408"/>
    <x v="0"/>
    <x v="0"/>
    <n v="2.5"/>
    <x v="2"/>
    <n v="300"/>
    <n v="0"/>
    <x v="2"/>
    <x v="2"/>
    <x v="0"/>
    <b v="0"/>
    <n v="22.239899999999999"/>
    <n v="1.1605168184813801"/>
    <n v="21.079383181518619"/>
  </r>
  <r>
    <n v="409"/>
    <x v="1"/>
    <x v="0"/>
    <n v="2.5"/>
    <x v="2"/>
    <n v="300"/>
    <n v="0"/>
    <x v="2"/>
    <x v="2"/>
    <x v="0"/>
    <b v="0"/>
    <n v="22.369499999999999"/>
    <n v="1.1746951727850401"/>
    <n v="21.194804827214959"/>
  </r>
  <r>
    <n v="410"/>
    <x v="2"/>
    <x v="0"/>
    <n v="2.5"/>
    <x v="2"/>
    <n v="300"/>
    <n v="0"/>
    <x v="2"/>
    <x v="2"/>
    <x v="0"/>
    <b v="0"/>
    <n v="22.202950000000001"/>
    <n v="1.16456912966475"/>
    <n v="21.038380870335253"/>
  </r>
  <r>
    <n v="411"/>
    <x v="0"/>
    <x v="1"/>
    <n v="2.5"/>
    <x v="2"/>
    <n v="300"/>
    <n v="0"/>
    <x v="2"/>
    <x v="2"/>
    <x v="0"/>
    <b v="0"/>
    <n v="24.908950000000001"/>
    <n v="4.3467700251217201"/>
    <n v="20.56217997487828"/>
  </r>
  <r>
    <n v="412"/>
    <x v="1"/>
    <x v="1"/>
    <n v="2.5"/>
    <x v="2"/>
    <n v="300"/>
    <n v="0"/>
    <x v="2"/>
    <x v="2"/>
    <x v="0"/>
    <b v="0"/>
    <n v="29.760899999999999"/>
    <n v="5.9787496775472802"/>
    <n v="23.782150322452718"/>
  </r>
  <r>
    <n v="413"/>
    <x v="2"/>
    <x v="1"/>
    <n v="2.5"/>
    <x v="2"/>
    <n v="300"/>
    <n v="0"/>
    <x v="2"/>
    <x v="2"/>
    <x v="0"/>
    <b v="0"/>
    <n v="29.269724999999902"/>
    <n v="5.51603243854737"/>
    <n v="23.753692561452532"/>
  </r>
  <r>
    <n v="414"/>
    <x v="0"/>
    <x v="2"/>
    <n v="2.5"/>
    <x v="2"/>
    <n v="300"/>
    <n v="0"/>
    <x v="2"/>
    <x v="2"/>
    <x v="0"/>
    <b v="0"/>
    <n v="44.704599999999999"/>
    <n v="9.4227233453061192"/>
    <n v="35.281876654693882"/>
  </r>
  <r>
    <n v="415"/>
    <x v="1"/>
    <x v="2"/>
    <n v="2.5"/>
    <x v="2"/>
    <n v="300"/>
    <n v="0"/>
    <x v="2"/>
    <x v="2"/>
    <x v="0"/>
    <b v="0"/>
    <n v="51.461725000000001"/>
    <n v="11.608990998505201"/>
    <n v="39.852734001494802"/>
  </r>
  <r>
    <n v="416"/>
    <x v="2"/>
    <x v="2"/>
    <n v="2.5"/>
    <x v="2"/>
    <n v="300"/>
    <n v="0"/>
    <x v="2"/>
    <x v="2"/>
    <x v="0"/>
    <b v="0"/>
    <n v="33.750300000000003"/>
    <n v="7.3766049446456803"/>
    <n v="26.373695055354322"/>
  </r>
  <r>
    <n v="417"/>
    <x v="0"/>
    <x v="3"/>
    <n v="2.5"/>
    <x v="2"/>
    <n v="300"/>
    <n v="0"/>
    <x v="2"/>
    <x v="2"/>
    <x v="0"/>
    <b v="0"/>
    <n v="42.148400000000002"/>
    <n v="9.5529829047093493"/>
    <n v="32.595417095290657"/>
  </r>
  <r>
    <n v="418"/>
    <x v="1"/>
    <x v="3"/>
    <n v="2.5"/>
    <x v="2"/>
    <n v="300"/>
    <n v="0"/>
    <x v="2"/>
    <x v="2"/>
    <x v="0"/>
    <b v="0"/>
    <n v="27.102250000000002"/>
    <n v="4.6693807396948701"/>
    <n v="22.432869260305132"/>
  </r>
  <r>
    <n v="419"/>
    <x v="2"/>
    <x v="3"/>
    <n v="2.5"/>
    <x v="2"/>
    <n v="300"/>
    <n v="0"/>
    <x v="2"/>
    <x v="2"/>
    <x v="0"/>
    <b v="0"/>
    <n v="47.479699999999902"/>
    <n v="10.4255622489994"/>
    <n v="37.054137751000503"/>
  </r>
  <r>
    <n v="420"/>
    <x v="0"/>
    <x v="0"/>
    <n v="2.5"/>
    <x v="3"/>
    <n v="300"/>
    <n v="0"/>
    <x v="2"/>
    <x v="2"/>
    <x v="0"/>
    <b v="0"/>
    <n v="22.2315"/>
    <n v="1.12697881432983"/>
    <n v="21.104521185670169"/>
  </r>
  <r>
    <n v="421"/>
    <x v="1"/>
    <x v="0"/>
    <n v="2.5"/>
    <x v="3"/>
    <n v="300"/>
    <n v="0"/>
    <x v="2"/>
    <x v="2"/>
    <x v="0"/>
    <b v="0"/>
    <n v="22.341724999999901"/>
    <n v="1.1717302078491501"/>
    <n v="21.169994792150749"/>
  </r>
  <r>
    <n v="422"/>
    <x v="2"/>
    <x v="0"/>
    <n v="2.5"/>
    <x v="3"/>
    <n v="300"/>
    <n v="0"/>
    <x v="2"/>
    <x v="2"/>
    <x v="0"/>
    <b v="0"/>
    <n v="22.274899999999999"/>
    <n v="1.1788644283140901"/>
    <n v="21.09603557168591"/>
  </r>
  <r>
    <n v="423"/>
    <x v="0"/>
    <x v="1"/>
    <n v="2.5"/>
    <x v="3"/>
    <n v="300"/>
    <n v="0"/>
    <x v="2"/>
    <x v="2"/>
    <x v="0"/>
    <b v="0"/>
    <n v="47.049274999999902"/>
    <n v="9.7083676182655392"/>
    <n v="37.340907381734361"/>
  </r>
  <r>
    <n v="424"/>
    <x v="1"/>
    <x v="1"/>
    <n v="2.5"/>
    <x v="3"/>
    <n v="300"/>
    <n v="0"/>
    <x v="2"/>
    <x v="2"/>
    <x v="0"/>
    <b v="0"/>
    <n v="28.341650000000001"/>
    <n v="5.7170048049999602"/>
    <n v="22.624645195000042"/>
  </r>
  <r>
    <n v="425"/>
    <x v="2"/>
    <x v="1"/>
    <n v="2.5"/>
    <x v="3"/>
    <n v="300"/>
    <n v="0"/>
    <x v="2"/>
    <x v="2"/>
    <x v="0"/>
    <b v="0"/>
    <n v="32.989849999999997"/>
    <n v="7.5429729196781796"/>
    <n v="25.446877080321819"/>
  </r>
  <r>
    <n v="426"/>
    <x v="0"/>
    <x v="2"/>
    <n v="2.5"/>
    <x v="3"/>
    <n v="300"/>
    <n v="0"/>
    <x v="2"/>
    <x v="2"/>
    <x v="0"/>
    <b v="0"/>
    <n v="23.378449999999901"/>
    <n v="4.0625483435104002"/>
    <n v="19.315901656489501"/>
  </r>
  <r>
    <n v="427"/>
    <x v="1"/>
    <x v="2"/>
    <n v="2.5"/>
    <x v="3"/>
    <n v="300"/>
    <n v="0"/>
    <x v="2"/>
    <x v="2"/>
    <x v="0"/>
    <b v="0"/>
    <n v="31.0657"/>
    <n v="6.3271766517414001"/>
    <n v="24.7385233482586"/>
  </r>
  <r>
    <n v="428"/>
    <x v="2"/>
    <x v="2"/>
    <n v="2.5"/>
    <x v="3"/>
    <n v="300"/>
    <n v="0"/>
    <x v="2"/>
    <x v="2"/>
    <x v="0"/>
    <b v="0"/>
    <n v="47.419349999999902"/>
    <n v="7.9905606597765404"/>
    <n v="39.428789340223361"/>
  </r>
  <r>
    <n v="429"/>
    <x v="0"/>
    <x v="3"/>
    <n v="2.5"/>
    <x v="3"/>
    <n v="300"/>
    <n v="0"/>
    <x v="2"/>
    <x v="2"/>
    <x v="0"/>
    <b v="0"/>
    <n v="21.711675"/>
    <n v="3.2468831401293201"/>
    <n v="18.46479185987068"/>
  </r>
  <r>
    <n v="430"/>
    <x v="1"/>
    <x v="3"/>
    <n v="2.5"/>
    <x v="3"/>
    <n v="300"/>
    <n v="0"/>
    <x v="2"/>
    <x v="2"/>
    <x v="0"/>
    <b v="0"/>
    <n v="47.800800000000002"/>
    <n v="12.1583556482222"/>
    <n v="35.642444351777804"/>
  </r>
  <r>
    <n v="431"/>
    <x v="2"/>
    <x v="3"/>
    <n v="2.5"/>
    <x v="3"/>
    <n v="300"/>
    <n v="0"/>
    <x v="2"/>
    <x v="2"/>
    <x v="0"/>
    <b v="0"/>
    <n v="32.207324999999997"/>
    <n v="6.8947557839206199"/>
    <n v="25.312569216079378"/>
  </r>
  <r>
    <n v="432"/>
    <x v="0"/>
    <x v="0"/>
    <n v="2.5"/>
    <x v="0"/>
    <n v="300"/>
    <n v="0"/>
    <x v="0"/>
    <x v="0"/>
    <x v="1"/>
    <b v="0"/>
    <n v="22.168050000000001"/>
    <n v="1.15943423817194"/>
    <n v="21.008615761828061"/>
  </r>
  <r>
    <n v="433"/>
    <x v="1"/>
    <x v="0"/>
    <n v="2.5"/>
    <x v="0"/>
    <n v="300"/>
    <n v="0"/>
    <x v="0"/>
    <x v="0"/>
    <x v="1"/>
    <b v="0"/>
    <n v="22.308499999999999"/>
    <n v="1.16903523022859"/>
    <n v="21.139464769771408"/>
  </r>
  <r>
    <n v="434"/>
    <x v="2"/>
    <x v="0"/>
    <n v="2.5"/>
    <x v="0"/>
    <n v="300"/>
    <n v="0"/>
    <x v="0"/>
    <x v="0"/>
    <x v="1"/>
    <b v="0"/>
    <n v="22.304049999999901"/>
    <n v="1.1557795070906201"/>
    <n v="21.14827049290928"/>
  </r>
  <r>
    <n v="435"/>
    <x v="0"/>
    <x v="1"/>
    <n v="2.5"/>
    <x v="0"/>
    <n v="300"/>
    <n v="0"/>
    <x v="0"/>
    <x v="0"/>
    <x v="1"/>
    <b v="0"/>
    <n v="26.419824999999999"/>
    <n v="3.7277911323762498"/>
    <n v="22.692033867623749"/>
  </r>
  <r>
    <n v="436"/>
    <x v="1"/>
    <x v="1"/>
    <n v="2.5"/>
    <x v="0"/>
    <n v="300"/>
    <n v="0"/>
    <x v="0"/>
    <x v="0"/>
    <x v="1"/>
    <b v="0"/>
    <n v="28.652549999999898"/>
    <n v="4.62891668497653"/>
    <n v="24.023633315023368"/>
  </r>
  <r>
    <n v="437"/>
    <x v="2"/>
    <x v="1"/>
    <n v="2.5"/>
    <x v="0"/>
    <n v="300"/>
    <n v="0"/>
    <x v="0"/>
    <x v="0"/>
    <x v="1"/>
    <b v="0"/>
    <n v="33.218299999999999"/>
    <n v="5.0689626790526701"/>
    <n v="28.149337320947328"/>
  </r>
  <r>
    <n v="438"/>
    <x v="0"/>
    <x v="2"/>
    <n v="2.5"/>
    <x v="0"/>
    <n v="300"/>
    <n v="0"/>
    <x v="0"/>
    <x v="0"/>
    <x v="1"/>
    <b v="0"/>
    <n v="34.363124999999997"/>
    <n v="6.9586054279960896"/>
    <n v="27.404519572003906"/>
  </r>
  <r>
    <n v="439"/>
    <x v="1"/>
    <x v="2"/>
    <n v="2.5"/>
    <x v="0"/>
    <n v="300"/>
    <n v="0"/>
    <x v="0"/>
    <x v="0"/>
    <x v="1"/>
    <b v="0"/>
    <n v="31.295749999999899"/>
    <n v="4.4363130445651899"/>
    <n v="26.85943695543471"/>
  </r>
  <r>
    <n v="440"/>
    <x v="2"/>
    <x v="2"/>
    <n v="2.5"/>
    <x v="0"/>
    <n v="300"/>
    <n v="0"/>
    <x v="0"/>
    <x v="0"/>
    <x v="1"/>
    <b v="0"/>
    <n v="37.962899999999998"/>
    <n v="6.6095676302018198"/>
    <n v="31.353332369798178"/>
  </r>
  <r>
    <n v="441"/>
    <x v="0"/>
    <x v="3"/>
    <n v="2.5"/>
    <x v="0"/>
    <n v="300"/>
    <n v="0"/>
    <x v="0"/>
    <x v="0"/>
    <x v="1"/>
    <b v="0"/>
    <n v="36.536799999999999"/>
    <n v="5.9911500450252104"/>
    <n v="30.545649954974788"/>
  </r>
  <r>
    <n v="442"/>
    <x v="1"/>
    <x v="3"/>
    <n v="2.5"/>
    <x v="0"/>
    <n v="300"/>
    <n v="0"/>
    <x v="0"/>
    <x v="0"/>
    <x v="1"/>
    <b v="0"/>
    <n v="38.887300000000003"/>
    <n v="6.08195801662528"/>
    <n v="32.805341983374724"/>
  </r>
  <r>
    <n v="443"/>
    <x v="2"/>
    <x v="3"/>
    <n v="2.5"/>
    <x v="0"/>
    <n v="300"/>
    <n v="0"/>
    <x v="0"/>
    <x v="0"/>
    <x v="1"/>
    <b v="0"/>
    <n v="33.567549999999997"/>
    <n v="5.7801195145408499"/>
    <n v="27.787430485459147"/>
  </r>
  <r>
    <n v="444"/>
    <x v="0"/>
    <x v="0"/>
    <n v="2.5"/>
    <x v="1"/>
    <n v="300"/>
    <n v="0"/>
    <x v="0"/>
    <x v="0"/>
    <x v="1"/>
    <b v="0"/>
    <n v="22.247049999999899"/>
    <n v="1.1667278732920401"/>
    <n v="21.080322126707859"/>
  </r>
  <r>
    <n v="445"/>
    <x v="1"/>
    <x v="0"/>
    <n v="2.5"/>
    <x v="1"/>
    <n v="300"/>
    <n v="0"/>
    <x v="0"/>
    <x v="0"/>
    <x v="1"/>
    <b v="0"/>
    <n v="22.224425"/>
    <n v="1.1360493894939601"/>
    <n v="21.088375610506041"/>
  </r>
  <r>
    <n v="446"/>
    <x v="2"/>
    <x v="0"/>
    <n v="2.5"/>
    <x v="1"/>
    <n v="300"/>
    <n v="0"/>
    <x v="0"/>
    <x v="0"/>
    <x v="1"/>
    <b v="0"/>
    <n v="22.258125"/>
    <n v="1.1782682988250699"/>
    <n v="21.079856701174929"/>
  </r>
  <r>
    <n v="447"/>
    <x v="0"/>
    <x v="1"/>
    <n v="2.5"/>
    <x v="1"/>
    <n v="300"/>
    <n v="0"/>
    <x v="0"/>
    <x v="0"/>
    <x v="1"/>
    <b v="0"/>
    <n v="44.785674999999998"/>
    <n v="6.0201238726159199"/>
    <n v="38.765551127384079"/>
  </r>
  <r>
    <n v="448"/>
    <x v="1"/>
    <x v="1"/>
    <n v="2.5"/>
    <x v="1"/>
    <n v="300"/>
    <n v="0"/>
    <x v="0"/>
    <x v="0"/>
    <x v="1"/>
    <b v="0"/>
    <n v="25.517424999999999"/>
    <n v="4.8650705675539898"/>
    <n v="20.65235443244601"/>
  </r>
  <r>
    <n v="449"/>
    <x v="2"/>
    <x v="1"/>
    <n v="2.5"/>
    <x v="1"/>
    <n v="300"/>
    <n v="0"/>
    <x v="0"/>
    <x v="0"/>
    <x v="1"/>
    <b v="0"/>
    <n v="34.457749999999997"/>
    <n v="5.4036518593640501"/>
    <n v="29.054098140635947"/>
  </r>
  <r>
    <n v="450"/>
    <x v="0"/>
    <x v="2"/>
    <n v="2.5"/>
    <x v="1"/>
    <n v="300"/>
    <n v="0"/>
    <x v="0"/>
    <x v="0"/>
    <x v="1"/>
    <b v="0"/>
    <n v="41.716275000000003"/>
    <n v="7.3825216496558896"/>
    <n v="34.333753350344111"/>
  </r>
  <r>
    <n v="451"/>
    <x v="1"/>
    <x v="2"/>
    <n v="2.5"/>
    <x v="1"/>
    <n v="300"/>
    <n v="0"/>
    <x v="0"/>
    <x v="0"/>
    <x v="1"/>
    <b v="0"/>
    <n v="30.859749999999998"/>
    <n v="4.7238058316177103"/>
    <n v="26.135944168382288"/>
  </r>
  <r>
    <n v="452"/>
    <x v="2"/>
    <x v="2"/>
    <n v="2.5"/>
    <x v="1"/>
    <n v="300"/>
    <n v="0"/>
    <x v="0"/>
    <x v="0"/>
    <x v="1"/>
    <b v="0"/>
    <n v="31.4816"/>
    <n v="4.30808637508804"/>
    <n v="27.173513624911962"/>
  </r>
  <r>
    <n v="453"/>
    <x v="0"/>
    <x v="3"/>
    <n v="2.5"/>
    <x v="1"/>
    <n v="300"/>
    <n v="0"/>
    <x v="0"/>
    <x v="0"/>
    <x v="1"/>
    <b v="0"/>
    <n v="31.234324999999998"/>
    <n v="4.9580286096504098"/>
    <n v="26.276296390349589"/>
  </r>
  <r>
    <n v="454"/>
    <x v="1"/>
    <x v="3"/>
    <n v="2.5"/>
    <x v="1"/>
    <n v="300"/>
    <n v="0"/>
    <x v="0"/>
    <x v="0"/>
    <x v="1"/>
    <b v="0"/>
    <n v="33.949775000000002"/>
    <n v="4.86742012607042"/>
    <n v="29.082354873929582"/>
  </r>
  <r>
    <n v="455"/>
    <x v="2"/>
    <x v="3"/>
    <n v="2.5"/>
    <x v="1"/>
    <n v="300"/>
    <n v="0"/>
    <x v="0"/>
    <x v="0"/>
    <x v="1"/>
    <b v="0"/>
    <n v="34.259899999999902"/>
    <n v="5.4320492730285697"/>
    <n v="28.827850726971334"/>
  </r>
  <r>
    <n v="456"/>
    <x v="0"/>
    <x v="0"/>
    <n v="2.5"/>
    <x v="2"/>
    <n v="300"/>
    <n v="0"/>
    <x v="0"/>
    <x v="0"/>
    <x v="1"/>
    <b v="0"/>
    <n v="22.284224999999999"/>
    <n v="1.1530020209582199"/>
    <n v="21.13122297904178"/>
  </r>
  <r>
    <n v="457"/>
    <x v="1"/>
    <x v="0"/>
    <n v="2.5"/>
    <x v="2"/>
    <n v="300"/>
    <n v="0"/>
    <x v="0"/>
    <x v="0"/>
    <x v="1"/>
    <b v="0"/>
    <n v="22.211275000000001"/>
    <n v="1.1813567728013299"/>
    <n v="21.029918227198671"/>
  </r>
  <r>
    <n v="458"/>
    <x v="2"/>
    <x v="0"/>
    <n v="2.5"/>
    <x v="2"/>
    <n v="300"/>
    <n v="0"/>
    <x v="0"/>
    <x v="0"/>
    <x v="1"/>
    <b v="0"/>
    <n v="22.203699999999898"/>
    <n v="1.16727420749358"/>
    <n v="21.036425792506318"/>
  </r>
  <r>
    <n v="459"/>
    <x v="0"/>
    <x v="1"/>
    <n v="2.5"/>
    <x v="2"/>
    <n v="300"/>
    <n v="0"/>
    <x v="0"/>
    <x v="0"/>
    <x v="1"/>
    <b v="0"/>
    <n v="35.346649999999997"/>
    <n v="5.7373224786381796"/>
    <n v="29.609327521361816"/>
  </r>
  <r>
    <n v="460"/>
    <x v="1"/>
    <x v="1"/>
    <n v="2.5"/>
    <x v="2"/>
    <n v="300"/>
    <n v="0"/>
    <x v="0"/>
    <x v="0"/>
    <x v="1"/>
    <b v="0"/>
    <n v="38.508599999999902"/>
    <n v="5.5620540012671302"/>
    <n v="32.946545998732773"/>
  </r>
  <r>
    <n v="461"/>
    <x v="2"/>
    <x v="1"/>
    <n v="2.5"/>
    <x v="2"/>
    <n v="300"/>
    <n v="0"/>
    <x v="0"/>
    <x v="0"/>
    <x v="1"/>
    <b v="0"/>
    <n v="26.225824999999901"/>
    <n v="4.13350480107019"/>
    <n v="22.092320198929713"/>
  </r>
  <r>
    <n v="462"/>
    <x v="0"/>
    <x v="2"/>
    <n v="2.5"/>
    <x v="2"/>
    <n v="300"/>
    <n v="0"/>
    <x v="0"/>
    <x v="0"/>
    <x v="1"/>
    <b v="0"/>
    <n v="32.248849999999997"/>
    <n v="5.0497130143924904"/>
    <n v="27.199136985607506"/>
  </r>
  <r>
    <n v="463"/>
    <x v="1"/>
    <x v="2"/>
    <n v="2.5"/>
    <x v="2"/>
    <n v="300"/>
    <n v="0"/>
    <x v="0"/>
    <x v="0"/>
    <x v="1"/>
    <b v="0"/>
    <n v="31.39245"/>
    <n v="5.2248957421978002"/>
    <n v="26.167554257802202"/>
  </r>
  <r>
    <n v="464"/>
    <x v="2"/>
    <x v="2"/>
    <n v="2.5"/>
    <x v="2"/>
    <n v="300"/>
    <n v="0"/>
    <x v="0"/>
    <x v="0"/>
    <x v="1"/>
    <b v="0"/>
    <n v="34.716349999999998"/>
    <n v="5.3912857118897701"/>
    <n v="29.325064288110227"/>
  </r>
  <r>
    <n v="465"/>
    <x v="0"/>
    <x v="3"/>
    <n v="2.5"/>
    <x v="2"/>
    <n v="300"/>
    <n v="0"/>
    <x v="0"/>
    <x v="0"/>
    <x v="1"/>
    <b v="0"/>
    <n v="36.766624999999998"/>
    <n v="7.0074900150747998"/>
    <n v="29.759134984925197"/>
  </r>
  <r>
    <n v="466"/>
    <x v="1"/>
    <x v="3"/>
    <n v="2.5"/>
    <x v="2"/>
    <n v="300"/>
    <n v="0"/>
    <x v="0"/>
    <x v="0"/>
    <x v="1"/>
    <b v="0"/>
    <n v="34.453824999999902"/>
    <n v="5.9397352978299498"/>
    <n v="28.514089702169954"/>
  </r>
  <r>
    <n v="467"/>
    <x v="2"/>
    <x v="3"/>
    <n v="2.5"/>
    <x v="2"/>
    <n v="300"/>
    <n v="0"/>
    <x v="0"/>
    <x v="0"/>
    <x v="1"/>
    <b v="0"/>
    <n v="26.459924999999998"/>
    <n v="4.2695205056479804"/>
    <n v="22.190404494352016"/>
  </r>
  <r>
    <n v="468"/>
    <x v="0"/>
    <x v="0"/>
    <n v="2.5"/>
    <x v="3"/>
    <n v="300"/>
    <n v="0"/>
    <x v="0"/>
    <x v="0"/>
    <x v="1"/>
    <b v="0"/>
    <n v="22.237100000000002"/>
    <n v="1.1754341302350799"/>
    <n v="21.061665869764923"/>
  </r>
  <r>
    <n v="469"/>
    <x v="1"/>
    <x v="0"/>
    <n v="2.5"/>
    <x v="3"/>
    <n v="300"/>
    <n v="0"/>
    <x v="0"/>
    <x v="0"/>
    <x v="1"/>
    <b v="0"/>
    <n v="22.28425"/>
    <n v="1.1859393680583701"/>
    <n v="21.098310631941629"/>
  </r>
  <r>
    <n v="470"/>
    <x v="2"/>
    <x v="0"/>
    <n v="2.5"/>
    <x v="3"/>
    <n v="300"/>
    <n v="0"/>
    <x v="0"/>
    <x v="0"/>
    <x v="1"/>
    <b v="0"/>
    <n v="22.35755"/>
    <n v="1.18328102677363"/>
    <n v="21.174268973226368"/>
  </r>
  <r>
    <n v="471"/>
    <x v="0"/>
    <x v="1"/>
    <n v="2.5"/>
    <x v="3"/>
    <n v="300"/>
    <n v="0"/>
    <x v="0"/>
    <x v="0"/>
    <x v="1"/>
    <b v="0"/>
    <n v="35.685650000000003"/>
    <n v="6.4107893619133796"/>
    <n v="29.274860638086622"/>
  </r>
  <r>
    <n v="472"/>
    <x v="1"/>
    <x v="1"/>
    <n v="2.5"/>
    <x v="3"/>
    <n v="300"/>
    <n v="0"/>
    <x v="0"/>
    <x v="0"/>
    <x v="1"/>
    <b v="0"/>
    <n v="31.653099999999998"/>
    <n v="5.1214718651108804"/>
    <n v="26.531628134889118"/>
  </r>
  <r>
    <n v="473"/>
    <x v="2"/>
    <x v="1"/>
    <n v="2.5"/>
    <x v="3"/>
    <n v="300"/>
    <n v="0"/>
    <x v="0"/>
    <x v="0"/>
    <x v="1"/>
    <b v="0"/>
    <n v="34.882799999999897"/>
    <n v="5.2256410574367198"/>
    <n v="29.657158942563179"/>
  </r>
  <r>
    <n v="474"/>
    <x v="0"/>
    <x v="2"/>
    <n v="2.5"/>
    <x v="3"/>
    <n v="300"/>
    <n v="0"/>
    <x v="0"/>
    <x v="0"/>
    <x v="1"/>
    <b v="0"/>
    <n v="39.5"/>
    <n v="6.7574090287832203"/>
    <n v="32.742590971216778"/>
  </r>
  <r>
    <n v="475"/>
    <x v="1"/>
    <x v="2"/>
    <n v="2.5"/>
    <x v="3"/>
    <n v="300"/>
    <n v="0"/>
    <x v="0"/>
    <x v="0"/>
    <x v="1"/>
    <b v="0"/>
    <n v="40.610100000000003"/>
    <n v="6.7054663519720501"/>
    <n v="33.904633648027954"/>
  </r>
  <r>
    <n v="476"/>
    <x v="2"/>
    <x v="2"/>
    <n v="2.5"/>
    <x v="3"/>
    <n v="300"/>
    <n v="0"/>
    <x v="0"/>
    <x v="0"/>
    <x v="1"/>
    <b v="0"/>
    <n v="40.408774999999999"/>
    <n v="8.0255132620968404"/>
    <n v="32.383261737903155"/>
  </r>
  <r>
    <n v="477"/>
    <x v="0"/>
    <x v="3"/>
    <n v="2.5"/>
    <x v="3"/>
    <n v="300"/>
    <n v="0"/>
    <x v="0"/>
    <x v="0"/>
    <x v="1"/>
    <b v="0"/>
    <n v="28.575125"/>
    <n v="3.97199989423848"/>
    <n v="24.603125105761521"/>
  </r>
  <r>
    <n v="478"/>
    <x v="1"/>
    <x v="3"/>
    <n v="2.5"/>
    <x v="3"/>
    <n v="300"/>
    <n v="0"/>
    <x v="0"/>
    <x v="0"/>
    <x v="1"/>
    <b v="0"/>
    <n v="42.036924999999897"/>
    <n v="6.9253823279393201"/>
    <n v="35.11154267206058"/>
  </r>
  <r>
    <n v="479"/>
    <x v="2"/>
    <x v="3"/>
    <n v="2.5"/>
    <x v="3"/>
    <n v="300"/>
    <n v="0"/>
    <x v="0"/>
    <x v="0"/>
    <x v="1"/>
    <b v="0"/>
    <n v="37.679200000000002"/>
    <n v="6.655375821711"/>
    <n v="31.023824178289001"/>
  </r>
  <r>
    <n v="480"/>
    <x v="0"/>
    <x v="0"/>
    <n v="2.5"/>
    <x v="0"/>
    <n v="300"/>
    <n v="0"/>
    <x v="1"/>
    <x v="0"/>
    <x v="1"/>
    <b v="0"/>
    <n v="22.223050000000001"/>
    <n v="1.16334222852708"/>
    <n v="21.059707771472922"/>
  </r>
  <r>
    <n v="481"/>
    <x v="1"/>
    <x v="0"/>
    <n v="2.5"/>
    <x v="0"/>
    <n v="300"/>
    <n v="0"/>
    <x v="1"/>
    <x v="0"/>
    <x v="1"/>
    <b v="0"/>
    <n v="22.187849999999901"/>
    <n v="1.13856069949996"/>
    <n v="21.049289300499943"/>
  </r>
  <r>
    <n v="482"/>
    <x v="2"/>
    <x v="0"/>
    <n v="2.5"/>
    <x v="0"/>
    <n v="300"/>
    <n v="0"/>
    <x v="1"/>
    <x v="0"/>
    <x v="1"/>
    <b v="0"/>
    <n v="22.233750000000001"/>
    <n v="1.16166343409395"/>
    <n v="21.072086565906051"/>
  </r>
  <r>
    <n v="483"/>
    <x v="0"/>
    <x v="1"/>
    <n v="2.5"/>
    <x v="0"/>
    <n v="300"/>
    <n v="0"/>
    <x v="1"/>
    <x v="0"/>
    <x v="1"/>
    <b v="0"/>
    <n v="38.790125000000003"/>
    <n v="7.7496318308868899"/>
    <n v="31.040493169113113"/>
  </r>
  <r>
    <n v="484"/>
    <x v="1"/>
    <x v="1"/>
    <n v="2.5"/>
    <x v="0"/>
    <n v="300"/>
    <n v="0"/>
    <x v="1"/>
    <x v="0"/>
    <x v="1"/>
    <b v="0"/>
    <n v="35.13785"/>
    <n v="4.7419632670423297"/>
    <n v="30.395886732957671"/>
  </r>
  <r>
    <n v="485"/>
    <x v="2"/>
    <x v="1"/>
    <n v="2.5"/>
    <x v="0"/>
    <n v="300"/>
    <n v="0"/>
    <x v="1"/>
    <x v="0"/>
    <x v="1"/>
    <b v="0"/>
    <n v="30.67925"/>
    <n v="5.7890918105568501"/>
    <n v="24.890158189443149"/>
  </r>
  <r>
    <n v="486"/>
    <x v="0"/>
    <x v="2"/>
    <n v="2.5"/>
    <x v="0"/>
    <n v="300"/>
    <n v="0"/>
    <x v="1"/>
    <x v="0"/>
    <x v="1"/>
    <b v="0"/>
    <n v="35.102474999999998"/>
    <n v="6.5438030637215103"/>
    <n v="28.558671936278486"/>
  </r>
  <r>
    <n v="487"/>
    <x v="1"/>
    <x v="2"/>
    <n v="2.5"/>
    <x v="0"/>
    <n v="300"/>
    <n v="0"/>
    <x v="1"/>
    <x v="0"/>
    <x v="1"/>
    <b v="0"/>
    <n v="37.6020749999999"/>
    <n v="5.70722939062507"/>
    <n v="31.89484560937483"/>
  </r>
  <r>
    <n v="488"/>
    <x v="2"/>
    <x v="2"/>
    <n v="2.5"/>
    <x v="0"/>
    <n v="300"/>
    <n v="0"/>
    <x v="1"/>
    <x v="0"/>
    <x v="1"/>
    <b v="0"/>
    <n v="31.8477999999999"/>
    <n v="5.7555661593518002"/>
    <n v="26.092233840648099"/>
  </r>
  <r>
    <n v="489"/>
    <x v="0"/>
    <x v="3"/>
    <n v="2.5"/>
    <x v="0"/>
    <n v="300"/>
    <n v="0"/>
    <x v="1"/>
    <x v="0"/>
    <x v="1"/>
    <b v="0"/>
    <n v="34.073650000000001"/>
    <n v="6.3879985598905797"/>
    <n v="27.685651440109421"/>
  </r>
  <r>
    <n v="490"/>
    <x v="1"/>
    <x v="3"/>
    <n v="2.5"/>
    <x v="0"/>
    <n v="300"/>
    <n v="0"/>
    <x v="1"/>
    <x v="0"/>
    <x v="1"/>
    <b v="0"/>
    <n v="32.945274999999903"/>
    <n v="6.4187739073785801"/>
    <n v="26.526501092621324"/>
  </r>
  <r>
    <n v="491"/>
    <x v="2"/>
    <x v="3"/>
    <n v="2.5"/>
    <x v="0"/>
    <n v="300"/>
    <n v="0"/>
    <x v="1"/>
    <x v="0"/>
    <x v="1"/>
    <b v="0"/>
    <n v="31.97935"/>
    <n v="5.1923551257925604"/>
    <n v="26.786994874207441"/>
  </r>
  <r>
    <n v="492"/>
    <x v="0"/>
    <x v="0"/>
    <n v="2.5"/>
    <x v="1"/>
    <n v="300"/>
    <n v="0"/>
    <x v="1"/>
    <x v="0"/>
    <x v="1"/>
    <b v="0"/>
    <n v="22.335999999999999"/>
    <n v="1.1602813515577499"/>
    <n v="21.175718648442249"/>
  </r>
  <r>
    <n v="493"/>
    <x v="1"/>
    <x v="0"/>
    <n v="2.5"/>
    <x v="1"/>
    <n v="300"/>
    <n v="0"/>
    <x v="1"/>
    <x v="0"/>
    <x v="1"/>
    <b v="0"/>
    <n v="22.275324999999999"/>
    <n v="1.1739609120584"/>
    <n v="21.101364087941597"/>
  </r>
  <r>
    <n v="494"/>
    <x v="2"/>
    <x v="0"/>
    <n v="2.5"/>
    <x v="1"/>
    <n v="300"/>
    <n v="0"/>
    <x v="1"/>
    <x v="0"/>
    <x v="1"/>
    <b v="0"/>
    <n v="22.243375"/>
    <n v="1.1676309800126601"/>
    <n v="21.07574401998734"/>
  </r>
  <r>
    <n v="495"/>
    <x v="0"/>
    <x v="1"/>
    <n v="2.5"/>
    <x v="1"/>
    <n v="300"/>
    <n v="0"/>
    <x v="1"/>
    <x v="0"/>
    <x v="1"/>
    <b v="0"/>
    <n v="29.327200000000001"/>
    <n v="4.5412481519479204"/>
    <n v="24.785951848052079"/>
  </r>
  <r>
    <n v="496"/>
    <x v="1"/>
    <x v="1"/>
    <n v="2.5"/>
    <x v="1"/>
    <n v="300"/>
    <n v="0"/>
    <x v="1"/>
    <x v="0"/>
    <x v="1"/>
    <b v="0"/>
    <n v="21.800124999999898"/>
    <n v="3.65581126902247"/>
    <n v="18.14431373097743"/>
  </r>
  <r>
    <n v="497"/>
    <x v="2"/>
    <x v="1"/>
    <n v="2.5"/>
    <x v="1"/>
    <n v="300"/>
    <n v="0"/>
    <x v="1"/>
    <x v="0"/>
    <x v="1"/>
    <b v="0"/>
    <n v="27.099299999999999"/>
    <n v="4.0926104665067502"/>
    <n v="23.006689533493251"/>
  </r>
  <r>
    <n v="498"/>
    <x v="0"/>
    <x v="2"/>
    <n v="2.5"/>
    <x v="1"/>
    <n v="300"/>
    <n v="0"/>
    <x v="1"/>
    <x v="0"/>
    <x v="1"/>
    <b v="0"/>
    <n v="38.2425"/>
    <n v="7.3117694243195004"/>
    <n v="30.930730575680499"/>
  </r>
  <r>
    <n v="499"/>
    <x v="1"/>
    <x v="2"/>
    <n v="2.5"/>
    <x v="1"/>
    <n v="300"/>
    <n v="0"/>
    <x v="1"/>
    <x v="0"/>
    <x v="1"/>
    <b v="0"/>
    <n v="33.859524999999998"/>
    <n v="5.9084328367915502"/>
    <n v="27.951092163208447"/>
  </r>
  <r>
    <n v="500"/>
    <x v="2"/>
    <x v="2"/>
    <n v="2.5"/>
    <x v="1"/>
    <n v="300"/>
    <n v="0"/>
    <x v="1"/>
    <x v="0"/>
    <x v="1"/>
    <b v="0"/>
    <n v="35.480024999999998"/>
    <n v="6.3693499307771901"/>
    <n v="29.110675069222808"/>
  </r>
  <r>
    <n v="501"/>
    <x v="0"/>
    <x v="3"/>
    <n v="2.5"/>
    <x v="1"/>
    <n v="300"/>
    <n v="0"/>
    <x v="1"/>
    <x v="0"/>
    <x v="1"/>
    <b v="0"/>
    <n v="31.266424999999899"/>
    <n v="4.4273462798874998"/>
    <n v="26.839078720112397"/>
  </r>
  <r>
    <n v="502"/>
    <x v="1"/>
    <x v="3"/>
    <n v="2.5"/>
    <x v="1"/>
    <n v="300"/>
    <n v="0"/>
    <x v="1"/>
    <x v="0"/>
    <x v="1"/>
    <b v="0"/>
    <n v="38.931975000000001"/>
    <n v="6.6125522305544102"/>
    <n v="32.319422769445595"/>
  </r>
  <r>
    <n v="503"/>
    <x v="2"/>
    <x v="3"/>
    <n v="2.5"/>
    <x v="1"/>
    <n v="300"/>
    <n v="0"/>
    <x v="1"/>
    <x v="0"/>
    <x v="1"/>
    <b v="0"/>
    <n v="27.481249999999999"/>
    <n v="4.3191339157110997"/>
    <n v="23.1621160842889"/>
  </r>
  <r>
    <n v="504"/>
    <x v="0"/>
    <x v="0"/>
    <n v="2.5"/>
    <x v="2"/>
    <n v="300"/>
    <n v="0"/>
    <x v="1"/>
    <x v="0"/>
    <x v="1"/>
    <b v="0"/>
    <n v="22.240074999999901"/>
    <n v="1.1614169450896701"/>
    <n v="21.078658054910232"/>
  </r>
  <r>
    <n v="505"/>
    <x v="1"/>
    <x v="0"/>
    <n v="2.5"/>
    <x v="2"/>
    <n v="300"/>
    <n v="0"/>
    <x v="1"/>
    <x v="0"/>
    <x v="1"/>
    <b v="0"/>
    <n v="22.353175"/>
    <n v="1.1810433514479901"/>
    <n v="21.172131648552011"/>
  </r>
  <r>
    <n v="506"/>
    <x v="2"/>
    <x v="0"/>
    <n v="2.5"/>
    <x v="2"/>
    <n v="300"/>
    <n v="0"/>
    <x v="1"/>
    <x v="0"/>
    <x v="1"/>
    <b v="0"/>
    <n v="22.1204"/>
    <n v="1.13196816774557"/>
    <n v="20.988431832254431"/>
  </r>
  <r>
    <n v="507"/>
    <x v="0"/>
    <x v="1"/>
    <n v="2.5"/>
    <x v="2"/>
    <n v="300"/>
    <n v="0"/>
    <x v="1"/>
    <x v="0"/>
    <x v="1"/>
    <b v="0"/>
    <n v="33.924875"/>
    <n v="5.4735936532632996"/>
    <n v="28.4512813467367"/>
  </r>
  <r>
    <n v="508"/>
    <x v="1"/>
    <x v="1"/>
    <n v="2.5"/>
    <x v="2"/>
    <n v="300"/>
    <n v="0"/>
    <x v="1"/>
    <x v="0"/>
    <x v="1"/>
    <b v="0"/>
    <n v="35.392499999999998"/>
    <n v="6.1770842403452697"/>
    <n v="29.215415759654729"/>
  </r>
  <r>
    <n v="509"/>
    <x v="2"/>
    <x v="1"/>
    <n v="2.5"/>
    <x v="2"/>
    <n v="300"/>
    <n v="0"/>
    <x v="1"/>
    <x v="0"/>
    <x v="1"/>
    <b v="0"/>
    <n v="30.57255"/>
    <n v="4.5231601543194397"/>
    <n v="26.049389845680558"/>
  </r>
  <r>
    <n v="510"/>
    <x v="0"/>
    <x v="2"/>
    <n v="2.5"/>
    <x v="2"/>
    <n v="300"/>
    <n v="0"/>
    <x v="1"/>
    <x v="0"/>
    <x v="1"/>
    <b v="0"/>
    <n v="28.27"/>
    <n v="3.85361774509416"/>
    <n v="24.416382254905841"/>
  </r>
  <r>
    <n v="511"/>
    <x v="1"/>
    <x v="2"/>
    <n v="2.5"/>
    <x v="2"/>
    <n v="300"/>
    <n v="0"/>
    <x v="1"/>
    <x v="0"/>
    <x v="1"/>
    <b v="0"/>
    <n v="31.8986499999999"/>
    <n v="5.7093975038602398"/>
    <n v="26.189252496139659"/>
  </r>
  <r>
    <n v="512"/>
    <x v="2"/>
    <x v="2"/>
    <n v="2.5"/>
    <x v="2"/>
    <n v="300"/>
    <n v="0"/>
    <x v="1"/>
    <x v="0"/>
    <x v="1"/>
    <b v="0"/>
    <n v="32.521700000000003"/>
    <n v="4.8638201679467201"/>
    <n v="27.657879832053283"/>
  </r>
  <r>
    <n v="513"/>
    <x v="0"/>
    <x v="3"/>
    <n v="2.5"/>
    <x v="2"/>
    <n v="300"/>
    <n v="0"/>
    <x v="1"/>
    <x v="0"/>
    <x v="1"/>
    <b v="0"/>
    <n v="30.6694"/>
    <n v="6.5932678769896196"/>
    <n v="24.076132123010382"/>
  </r>
  <r>
    <n v="514"/>
    <x v="1"/>
    <x v="3"/>
    <n v="2.5"/>
    <x v="2"/>
    <n v="300"/>
    <n v="0"/>
    <x v="1"/>
    <x v="0"/>
    <x v="1"/>
    <b v="0"/>
    <n v="42.460500000000003"/>
    <n v="8.2800721639180601"/>
    <n v="34.180427836081947"/>
  </r>
  <r>
    <n v="515"/>
    <x v="2"/>
    <x v="3"/>
    <n v="2.5"/>
    <x v="2"/>
    <n v="300"/>
    <n v="0"/>
    <x v="1"/>
    <x v="0"/>
    <x v="1"/>
    <b v="0"/>
    <n v="32.768149999999999"/>
    <n v="4.9473306556518803"/>
    <n v="27.820819344348116"/>
  </r>
  <r>
    <n v="516"/>
    <x v="0"/>
    <x v="0"/>
    <n v="2.5"/>
    <x v="3"/>
    <n v="300"/>
    <n v="0"/>
    <x v="1"/>
    <x v="0"/>
    <x v="1"/>
    <b v="0"/>
    <n v="22.354825000000002"/>
    <n v="1.1644268434254901"/>
    <n v="21.19039815657451"/>
  </r>
  <r>
    <n v="517"/>
    <x v="1"/>
    <x v="0"/>
    <n v="2.5"/>
    <x v="3"/>
    <n v="300"/>
    <n v="0"/>
    <x v="1"/>
    <x v="0"/>
    <x v="1"/>
    <b v="0"/>
    <n v="22.273524999999999"/>
    <n v="1.1639711711454299"/>
    <n v="21.109553828854569"/>
  </r>
  <r>
    <n v="518"/>
    <x v="2"/>
    <x v="0"/>
    <n v="2.5"/>
    <x v="3"/>
    <n v="300"/>
    <n v="0"/>
    <x v="1"/>
    <x v="0"/>
    <x v="1"/>
    <b v="0"/>
    <n v="22.266275"/>
    <n v="1.1505119220901201"/>
    <n v="21.115763077909879"/>
  </r>
  <r>
    <n v="519"/>
    <x v="0"/>
    <x v="1"/>
    <n v="2.5"/>
    <x v="3"/>
    <n v="300"/>
    <n v="0"/>
    <x v="1"/>
    <x v="0"/>
    <x v="1"/>
    <b v="0"/>
    <n v="37.586975000000002"/>
    <n v="5.9411549445506102"/>
    <n v="31.645820055449391"/>
  </r>
  <r>
    <n v="520"/>
    <x v="1"/>
    <x v="1"/>
    <n v="2.5"/>
    <x v="3"/>
    <n v="300"/>
    <n v="0"/>
    <x v="1"/>
    <x v="0"/>
    <x v="1"/>
    <b v="0"/>
    <n v="30.377025"/>
    <n v="4.27757444228852"/>
    <n v="26.099450557711478"/>
  </r>
  <r>
    <n v="521"/>
    <x v="2"/>
    <x v="1"/>
    <n v="2.5"/>
    <x v="3"/>
    <n v="300"/>
    <n v="0"/>
    <x v="1"/>
    <x v="0"/>
    <x v="1"/>
    <b v="0"/>
    <n v="30.7346"/>
    <n v="4.5077496463760598"/>
    <n v="26.226850353623941"/>
  </r>
  <r>
    <n v="522"/>
    <x v="0"/>
    <x v="2"/>
    <n v="2.5"/>
    <x v="3"/>
    <n v="300"/>
    <n v="0"/>
    <x v="1"/>
    <x v="0"/>
    <x v="1"/>
    <b v="0"/>
    <n v="35.582875000000001"/>
    <n v="7.7640383584047097"/>
    <n v="27.81883664159529"/>
  </r>
  <r>
    <n v="523"/>
    <x v="1"/>
    <x v="2"/>
    <n v="2.5"/>
    <x v="3"/>
    <n v="300"/>
    <n v="0"/>
    <x v="1"/>
    <x v="0"/>
    <x v="1"/>
    <b v="0"/>
    <n v="32.870624999999997"/>
    <n v="5.5018910187572896"/>
    <n v="27.368733981242706"/>
  </r>
  <r>
    <n v="524"/>
    <x v="2"/>
    <x v="2"/>
    <n v="2.5"/>
    <x v="3"/>
    <n v="300"/>
    <n v="0"/>
    <x v="1"/>
    <x v="0"/>
    <x v="1"/>
    <b v="0"/>
    <n v="26.991224999999901"/>
    <n v="4.0938901688166496"/>
    <n v="22.897334831183251"/>
  </r>
  <r>
    <n v="525"/>
    <x v="0"/>
    <x v="3"/>
    <n v="2.5"/>
    <x v="3"/>
    <n v="300"/>
    <n v="0"/>
    <x v="1"/>
    <x v="0"/>
    <x v="1"/>
    <b v="0"/>
    <n v="37.404949999999999"/>
    <n v="5.26885817463946"/>
    <n v="32.136091825360538"/>
  </r>
  <r>
    <n v="526"/>
    <x v="1"/>
    <x v="3"/>
    <n v="2.5"/>
    <x v="3"/>
    <n v="300"/>
    <n v="0"/>
    <x v="1"/>
    <x v="0"/>
    <x v="1"/>
    <b v="0"/>
    <n v="40.941524999999999"/>
    <n v="6.7190039534110104"/>
    <n v="34.222521046588987"/>
  </r>
  <r>
    <n v="527"/>
    <x v="2"/>
    <x v="3"/>
    <n v="2.5"/>
    <x v="3"/>
    <n v="300"/>
    <n v="0"/>
    <x v="1"/>
    <x v="0"/>
    <x v="1"/>
    <b v="0"/>
    <n v="28.899774999999899"/>
    <n v="4.5722418867431696"/>
    <n v="24.327533113256727"/>
  </r>
  <r>
    <n v="528"/>
    <x v="0"/>
    <x v="0"/>
    <n v="2.5"/>
    <x v="0"/>
    <n v="300"/>
    <n v="0"/>
    <x v="2"/>
    <x v="0"/>
    <x v="1"/>
    <b v="0"/>
    <n v="22.283024999999999"/>
    <n v="1.1646679009859999"/>
    <n v="21.118357099013998"/>
  </r>
  <r>
    <n v="529"/>
    <x v="1"/>
    <x v="0"/>
    <n v="2.5"/>
    <x v="0"/>
    <n v="300"/>
    <n v="0"/>
    <x v="2"/>
    <x v="0"/>
    <x v="1"/>
    <b v="0"/>
    <n v="22.162275000000001"/>
    <n v="1.1477832059873301"/>
    <n v="21.01449179401267"/>
  </r>
  <r>
    <n v="530"/>
    <x v="2"/>
    <x v="0"/>
    <n v="2.5"/>
    <x v="0"/>
    <n v="300"/>
    <n v="0"/>
    <x v="2"/>
    <x v="0"/>
    <x v="1"/>
    <b v="0"/>
    <n v="22.340174999999999"/>
    <n v="1.17894980585683"/>
    <n v="21.161225194143167"/>
  </r>
  <r>
    <n v="531"/>
    <x v="0"/>
    <x v="1"/>
    <n v="2.5"/>
    <x v="0"/>
    <n v="300"/>
    <n v="0"/>
    <x v="2"/>
    <x v="0"/>
    <x v="1"/>
    <b v="0"/>
    <n v="35.466574999999999"/>
    <n v="4.8653429371057397"/>
    <n v="30.601232062894258"/>
  </r>
  <r>
    <n v="532"/>
    <x v="1"/>
    <x v="1"/>
    <n v="2.5"/>
    <x v="0"/>
    <n v="300"/>
    <n v="0"/>
    <x v="2"/>
    <x v="0"/>
    <x v="1"/>
    <b v="0"/>
    <n v="33.012675000000002"/>
    <n v="6.3142601712691597"/>
    <n v="26.69841482873084"/>
  </r>
  <r>
    <n v="533"/>
    <x v="2"/>
    <x v="1"/>
    <n v="2.5"/>
    <x v="0"/>
    <n v="300"/>
    <n v="0"/>
    <x v="2"/>
    <x v="0"/>
    <x v="1"/>
    <b v="0"/>
    <n v="39.937100000000001"/>
    <n v="7.7425236885026996"/>
    <n v="32.1945763114973"/>
  </r>
  <r>
    <n v="534"/>
    <x v="0"/>
    <x v="2"/>
    <n v="2.5"/>
    <x v="0"/>
    <n v="300"/>
    <n v="0"/>
    <x v="2"/>
    <x v="0"/>
    <x v="1"/>
    <b v="0"/>
    <n v="36.808950000000003"/>
    <n v="9.08178397412102"/>
    <n v="27.727166025878983"/>
  </r>
  <r>
    <n v="535"/>
    <x v="1"/>
    <x v="2"/>
    <n v="2.5"/>
    <x v="0"/>
    <n v="300"/>
    <n v="0"/>
    <x v="2"/>
    <x v="0"/>
    <x v="1"/>
    <b v="0"/>
    <n v="40.289224999999902"/>
    <n v="7.1510450187400103"/>
    <n v="33.138179981259896"/>
  </r>
  <r>
    <n v="536"/>
    <x v="2"/>
    <x v="2"/>
    <n v="2.5"/>
    <x v="0"/>
    <n v="300"/>
    <n v="0"/>
    <x v="2"/>
    <x v="0"/>
    <x v="1"/>
    <b v="0"/>
    <n v="33.895249999999997"/>
    <n v="5.7884178207939803"/>
    <n v="28.106832179206016"/>
  </r>
  <r>
    <n v="537"/>
    <x v="0"/>
    <x v="3"/>
    <n v="2.5"/>
    <x v="0"/>
    <n v="300"/>
    <n v="0"/>
    <x v="2"/>
    <x v="0"/>
    <x v="1"/>
    <b v="0"/>
    <n v="47.524674999999903"/>
    <n v="9.6271712743851108"/>
    <n v="37.89750372561479"/>
  </r>
  <r>
    <n v="538"/>
    <x v="1"/>
    <x v="3"/>
    <n v="2.5"/>
    <x v="0"/>
    <n v="300"/>
    <n v="0"/>
    <x v="2"/>
    <x v="0"/>
    <x v="1"/>
    <b v="0"/>
    <n v="32.221775000000001"/>
    <n v="5.5027706285911098"/>
    <n v="26.719004371408893"/>
  </r>
  <r>
    <n v="539"/>
    <x v="2"/>
    <x v="3"/>
    <n v="2.5"/>
    <x v="0"/>
    <n v="300"/>
    <n v="0"/>
    <x v="2"/>
    <x v="0"/>
    <x v="1"/>
    <b v="0"/>
    <n v="31.821174999999901"/>
    <n v="7.66243830610098"/>
    <n v="24.15873669389892"/>
  </r>
  <r>
    <n v="540"/>
    <x v="0"/>
    <x v="0"/>
    <n v="2.5"/>
    <x v="1"/>
    <n v="300"/>
    <n v="0"/>
    <x v="2"/>
    <x v="0"/>
    <x v="1"/>
    <b v="0"/>
    <n v="22.3154749999999"/>
    <n v="1.17915555605747"/>
    <n v="21.13631944394243"/>
  </r>
  <r>
    <n v="541"/>
    <x v="1"/>
    <x v="0"/>
    <n v="2.5"/>
    <x v="1"/>
    <n v="300"/>
    <n v="0"/>
    <x v="2"/>
    <x v="0"/>
    <x v="1"/>
    <b v="0"/>
    <n v="22.251950000000001"/>
    <n v="1.1695546645342201"/>
    <n v="21.08239533546578"/>
  </r>
  <r>
    <n v="542"/>
    <x v="2"/>
    <x v="0"/>
    <n v="2.5"/>
    <x v="1"/>
    <n v="300"/>
    <n v="0"/>
    <x v="2"/>
    <x v="0"/>
    <x v="1"/>
    <b v="0"/>
    <n v="22.283774999999999"/>
    <n v="1.16899006106521"/>
    <n v="21.11478493893479"/>
  </r>
  <r>
    <n v="543"/>
    <x v="0"/>
    <x v="1"/>
    <n v="2.5"/>
    <x v="1"/>
    <n v="300"/>
    <n v="0"/>
    <x v="2"/>
    <x v="0"/>
    <x v="1"/>
    <b v="0"/>
    <n v="32.151350000000001"/>
    <n v="5.6309033764529097"/>
    <n v="26.520446623547091"/>
  </r>
  <r>
    <n v="544"/>
    <x v="1"/>
    <x v="1"/>
    <n v="2.5"/>
    <x v="1"/>
    <n v="300"/>
    <n v="0"/>
    <x v="2"/>
    <x v="0"/>
    <x v="1"/>
    <b v="0"/>
    <n v="30.541599999999999"/>
    <n v="4.3879591864461798"/>
    <n v="26.153640813553821"/>
  </r>
  <r>
    <n v="545"/>
    <x v="2"/>
    <x v="1"/>
    <n v="2.5"/>
    <x v="1"/>
    <n v="300"/>
    <n v="0"/>
    <x v="2"/>
    <x v="0"/>
    <x v="1"/>
    <b v="0"/>
    <n v="31.716574999999999"/>
    <n v="5.6985722279734903"/>
    <n v="26.018002772026509"/>
  </r>
  <r>
    <n v="546"/>
    <x v="0"/>
    <x v="2"/>
    <n v="2.5"/>
    <x v="1"/>
    <n v="300"/>
    <n v="0"/>
    <x v="2"/>
    <x v="0"/>
    <x v="1"/>
    <b v="0"/>
    <n v="33.358649999999997"/>
    <n v="6.3909625803389103"/>
    <n v="26.967687419661086"/>
  </r>
  <r>
    <n v="547"/>
    <x v="1"/>
    <x v="2"/>
    <n v="2.5"/>
    <x v="1"/>
    <n v="300"/>
    <n v="0"/>
    <x v="2"/>
    <x v="0"/>
    <x v="1"/>
    <b v="0"/>
    <n v="39.436149999999998"/>
    <n v="8.6386427103717001"/>
    <n v="30.7975072896283"/>
  </r>
  <r>
    <n v="548"/>
    <x v="2"/>
    <x v="2"/>
    <n v="2.5"/>
    <x v="1"/>
    <n v="300"/>
    <n v="0"/>
    <x v="2"/>
    <x v="0"/>
    <x v="1"/>
    <b v="0"/>
    <n v="32.209349999999901"/>
    <n v="6.08935004084897"/>
    <n v="26.119999959150931"/>
  </r>
  <r>
    <n v="549"/>
    <x v="0"/>
    <x v="3"/>
    <n v="2.5"/>
    <x v="1"/>
    <n v="300"/>
    <n v="0"/>
    <x v="2"/>
    <x v="0"/>
    <x v="1"/>
    <b v="0"/>
    <n v="34.359250000000003"/>
    <n v="6.7882987600830802"/>
    <n v="27.570951239916923"/>
  </r>
  <r>
    <n v="550"/>
    <x v="1"/>
    <x v="3"/>
    <n v="2.5"/>
    <x v="1"/>
    <n v="300"/>
    <n v="0"/>
    <x v="2"/>
    <x v="0"/>
    <x v="1"/>
    <b v="0"/>
    <n v="33.611799999999903"/>
    <n v="6.8899559456327797"/>
    <n v="26.721844054367125"/>
  </r>
  <r>
    <n v="551"/>
    <x v="2"/>
    <x v="3"/>
    <n v="2.5"/>
    <x v="1"/>
    <n v="300"/>
    <n v="0"/>
    <x v="2"/>
    <x v="0"/>
    <x v="1"/>
    <b v="0"/>
    <n v="34.614975000000001"/>
    <n v="7.3099891835700204"/>
    <n v="27.30498581642998"/>
  </r>
  <r>
    <n v="552"/>
    <x v="0"/>
    <x v="0"/>
    <n v="2.5"/>
    <x v="2"/>
    <n v="300"/>
    <n v="0"/>
    <x v="2"/>
    <x v="0"/>
    <x v="1"/>
    <b v="0"/>
    <n v="22.216249999999999"/>
    <n v="1.15273460100467"/>
    <n v="21.063515398995328"/>
  </r>
  <r>
    <n v="553"/>
    <x v="1"/>
    <x v="0"/>
    <n v="2.5"/>
    <x v="2"/>
    <n v="300"/>
    <n v="0"/>
    <x v="2"/>
    <x v="0"/>
    <x v="1"/>
    <b v="0"/>
    <n v="22.2769499999999"/>
    <n v="1.1723564823848001"/>
    <n v="21.1045935176151"/>
  </r>
  <r>
    <n v="554"/>
    <x v="2"/>
    <x v="0"/>
    <n v="2.5"/>
    <x v="2"/>
    <n v="300"/>
    <n v="0"/>
    <x v="2"/>
    <x v="0"/>
    <x v="1"/>
    <b v="0"/>
    <n v="22.286899999999999"/>
    <n v="1.17061401106727"/>
    <n v="21.116285988932731"/>
  </r>
  <r>
    <n v="555"/>
    <x v="0"/>
    <x v="1"/>
    <n v="2.5"/>
    <x v="2"/>
    <n v="300"/>
    <n v="0"/>
    <x v="2"/>
    <x v="0"/>
    <x v="1"/>
    <b v="0"/>
    <n v="27.997150000000001"/>
    <n v="4.6094431152148703"/>
    <n v="23.387706884785132"/>
  </r>
  <r>
    <n v="556"/>
    <x v="1"/>
    <x v="1"/>
    <n v="2.5"/>
    <x v="2"/>
    <n v="300"/>
    <n v="0"/>
    <x v="2"/>
    <x v="0"/>
    <x v="1"/>
    <b v="0"/>
    <n v="25.04645"/>
    <n v="3.88471251838999"/>
    <n v="21.161737481610011"/>
  </r>
  <r>
    <n v="557"/>
    <x v="2"/>
    <x v="1"/>
    <n v="2.5"/>
    <x v="2"/>
    <n v="300"/>
    <n v="0"/>
    <x v="2"/>
    <x v="0"/>
    <x v="1"/>
    <b v="0"/>
    <n v="31.928000000000001"/>
    <n v="4.9241800030624701"/>
    <n v="27.00381999693753"/>
  </r>
  <r>
    <n v="558"/>
    <x v="0"/>
    <x v="2"/>
    <n v="2.5"/>
    <x v="2"/>
    <n v="300"/>
    <n v="0"/>
    <x v="2"/>
    <x v="0"/>
    <x v="1"/>
    <b v="0"/>
    <n v="31.679475"/>
    <n v="5.2635732196669496"/>
    <n v="26.415901780333051"/>
  </r>
  <r>
    <n v="559"/>
    <x v="1"/>
    <x v="2"/>
    <n v="2.5"/>
    <x v="2"/>
    <n v="300"/>
    <n v="0"/>
    <x v="2"/>
    <x v="0"/>
    <x v="1"/>
    <b v="0"/>
    <n v="40.616124999999997"/>
    <n v="8.5053678243419295"/>
    <n v="32.110757175658065"/>
  </r>
  <r>
    <n v="560"/>
    <x v="2"/>
    <x v="2"/>
    <n v="2.5"/>
    <x v="2"/>
    <n v="300"/>
    <n v="0"/>
    <x v="2"/>
    <x v="0"/>
    <x v="1"/>
    <b v="0"/>
    <n v="28.172149999999998"/>
    <n v="3.9889899309660302"/>
    <n v="24.183160069033967"/>
  </r>
  <r>
    <n v="561"/>
    <x v="0"/>
    <x v="3"/>
    <n v="2.5"/>
    <x v="2"/>
    <n v="300"/>
    <n v="0"/>
    <x v="2"/>
    <x v="0"/>
    <x v="1"/>
    <b v="0"/>
    <n v="42.909599999999998"/>
    <n v="7.21514473288088"/>
    <n v="35.694455267119118"/>
  </r>
  <r>
    <n v="562"/>
    <x v="1"/>
    <x v="3"/>
    <n v="2.5"/>
    <x v="2"/>
    <n v="300"/>
    <n v="0"/>
    <x v="2"/>
    <x v="0"/>
    <x v="1"/>
    <b v="0"/>
    <n v="34.456024999999997"/>
    <n v="5.8469681885815401"/>
    <n v="28.609056811418455"/>
  </r>
  <r>
    <n v="563"/>
    <x v="2"/>
    <x v="3"/>
    <n v="2.5"/>
    <x v="2"/>
    <n v="300"/>
    <n v="0"/>
    <x v="2"/>
    <x v="0"/>
    <x v="1"/>
    <b v="0"/>
    <n v="34.148424999999897"/>
    <n v="5.8946397783014701"/>
    <n v="28.253785221698426"/>
  </r>
  <r>
    <n v="564"/>
    <x v="0"/>
    <x v="0"/>
    <n v="2.5"/>
    <x v="3"/>
    <n v="300"/>
    <n v="0"/>
    <x v="2"/>
    <x v="0"/>
    <x v="1"/>
    <b v="0"/>
    <n v="22.198699999999999"/>
    <n v="1.1516822461943701"/>
    <n v="21.04701775380563"/>
  </r>
  <r>
    <n v="565"/>
    <x v="1"/>
    <x v="0"/>
    <n v="2.5"/>
    <x v="3"/>
    <n v="300"/>
    <n v="0"/>
    <x v="2"/>
    <x v="0"/>
    <x v="1"/>
    <b v="0"/>
    <n v="22.275074999999902"/>
    <n v="1.1456767151379199"/>
    <n v="21.129398284861981"/>
  </r>
  <r>
    <n v="566"/>
    <x v="2"/>
    <x v="0"/>
    <n v="2.5"/>
    <x v="3"/>
    <n v="300"/>
    <n v="0"/>
    <x v="2"/>
    <x v="0"/>
    <x v="1"/>
    <b v="0"/>
    <n v="22.250050000000002"/>
    <n v="1.1652503083441501"/>
    <n v="21.084799691655853"/>
  </r>
  <r>
    <n v="567"/>
    <x v="0"/>
    <x v="1"/>
    <n v="2.5"/>
    <x v="3"/>
    <n v="300"/>
    <n v="0"/>
    <x v="2"/>
    <x v="0"/>
    <x v="1"/>
    <b v="0"/>
    <n v="28.125325"/>
    <n v="4.5697069863569304"/>
    <n v="23.55561801364307"/>
  </r>
  <r>
    <n v="568"/>
    <x v="1"/>
    <x v="1"/>
    <n v="2.5"/>
    <x v="3"/>
    <n v="300"/>
    <n v="0"/>
    <x v="2"/>
    <x v="0"/>
    <x v="1"/>
    <b v="0"/>
    <n v="35.933700000000002"/>
    <n v="5.9535612876528896"/>
    <n v="29.980138712347113"/>
  </r>
  <r>
    <n v="569"/>
    <x v="2"/>
    <x v="1"/>
    <n v="2.5"/>
    <x v="3"/>
    <n v="300"/>
    <n v="0"/>
    <x v="2"/>
    <x v="0"/>
    <x v="1"/>
    <b v="0"/>
    <n v="28.234300000000001"/>
    <n v="4.0259289699183798"/>
    <n v="24.208371030081622"/>
  </r>
  <r>
    <n v="570"/>
    <x v="0"/>
    <x v="2"/>
    <n v="2.5"/>
    <x v="3"/>
    <n v="300"/>
    <n v="0"/>
    <x v="2"/>
    <x v="0"/>
    <x v="1"/>
    <b v="0"/>
    <n v="39.710500000000003"/>
    <n v="8.3969022941370994"/>
    <n v="31.313597705862904"/>
  </r>
  <r>
    <n v="571"/>
    <x v="1"/>
    <x v="2"/>
    <n v="2.5"/>
    <x v="3"/>
    <n v="300"/>
    <n v="0"/>
    <x v="2"/>
    <x v="0"/>
    <x v="1"/>
    <b v="0"/>
    <n v="38.849125000000001"/>
    <n v="7.1457437890428999"/>
    <n v="31.703381210957101"/>
  </r>
  <r>
    <n v="572"/>
    <x v="2"/>
    <x v="2"/>
    <n v="2.5"/>
    <x v="3"/>
    <n v="300"/>
    <n v="0"/>
    <x v="2"/>
    <x v="0"/>
    <x v="1"/>
    <b v="0"/>
    <n v="27.266175"/>
    <n v="4.5691266578598997"/>
    <n v="22.6970483421401"/>
  </r>
  <r>
    <n v="573"/>
    <x v="0"/>
    <x v="3"/>
    <n v="2.5"/>
    <x v="3"/>
    <n v="300"/>
    <n v="0"/>
    <x v="2"/>
    <x v="0"/>
    <x v="1"/>
    <b v="0"/>
    <n v="27.8734"/>
    <n v="4.2207268049186597"/>
    <n v="23.652673195081341"/>
  </r>
  <r>
    <n v="574"/>
    <x v="1"/>
    <x v="3"/>
    <n v="2.5"/>
    <x v="3"/>
    <n v="300"/>
    <n v="0"/>
    <x v="2"/>
    <x v="0"/>
    <x v="1"/>
    <b v="0"/>
    <n v="36.199525000000001"/>
    <n v="5.8704212371892099"/>
    <n v="30.329103762810792"/>
  </r>
  <r>
    <n v="575"/>
    <x v="2"/>
    <x v="3"/>
    <n v="2.5"/>
    <x v="3"/>
    <n v="300"/>
    <n v="0"/>
    <x v="2"/>
    <x v="0"/>
    <x v="1"/>
    <b v="0"/>
    <n v="41.624375000000001"/>
    <n v="9.2468026703832304"/>
    <n v="32.377572329616768"/>
  </r>
  <r>
    <n v="576"/>
    <x v="0"/>
    <x v="0"/>
    <n v="2.5"/>
    <x v="0"/>
    <n v="300"/>
    <n v="0"/>
    <x v="0"/>
    <x v="1"/>
    <x v="1"/>
    <b v="0"/>
    <n v="22.365275"/>
    <n v="1.1774117577402301"/>
    <n v="21.18786324225977"/>
  </r>
  <r>
    <n v="577"/>
    <x v="1"/>
    <x v="0"/>
    <n v="2.5"/>
    <x v="0"/>
    <n v="300"/>
    <n v="0"/>
    <x v="0"/>
    <x v="1"/>
    <x v="1"/>
    <b v="0"/>
    <n v="22.287974999999999"/>
    <n v="1.1694886366758299"/>
    <n v="21.11848636332417"/>
  </r>
  <r>
    <n v="578"/>
    <x v="2"/>
    <x v="0"/>
    <n v="2.5"/>
    <x v="0"/>
    <n v="300"/>
    <n v="0"/>
    <x v="0"/>
    <x v="1"/>
    <x v="1"/>
    <b v="0"/>
    <n v="22.260299999999901"/>
    <n v="1.16736581814721"/>
    <n v="21.092934181852691"/>
  </r>
  <r>
    <n v="579"/>
    <x v="0"/>
    <x v="1"/>
    <n v="2.5"/>
    <x v="0"/>
    <n v="300"/>
    <n v="0"/>
    <x v="0"/>
    <x v="1"/>
    <x v="1"/>
    <b v="0"/>
    <n v="32.711925000000001"/>
    <n v="4.9384678680247402"/>
    <n v="27.77345713197526"/>
  </r>
  <r>
    <n v="580"/>
    <x v="1"/>
    <x v="1"/>
    <n v="2.5"/>
    <x v="0"/>
    <n v="300"/>
    <n v="0"/>
    <x v="0"/>
    <x v="1"/>
    <x v="1"/>
    <b v="0"/>
    <n v="30.876574999999999"/>
    <n v="5.2771478698779299"/>
    <n v="25.59942713012207"/>
  </r>
  <r>
    <n v="581"/>
    <x v="2"/>
    <x v="1"/>
    <n v="2.5"/>
    <x v="0"/>
    <n v="300"/>
    <n v="0"/>
    <x v="0"/>
    <x v="1"/>
    <x v="1"/>
    <b v="0"/>
    <n v="30.929349999999999"/>
    <n v="4.6725362934346597"/>
    <n v="26.256813706565339"/>
  </r>
  <r>
    <n v="582"/>
    <x v="0"/>
    <x v="2"/>
    <n v="2.5"/>
    <x v="0"/>
    <n v="300"/>
    <n v="0"/>
    <x v="0"/>
    <x v="1"/>
    <x v="1"/>
    <b v="0"/>
    <n v="35.70975"/>
    <n v="5.9326178694980696"/>
    <n v="29.777132130501929"/>
  </r>
  <r>
    <n v="583"/>
    <x v="1"/>
    <x v="2"/>
    <n v="2.5"/>
    <x v="0"/>
    <n v="300"/>
    <n v="0"/>
    <x v="0"/>
    <x v="1"/>
    <x v="1"/>
    <b v="0"/>
    <n v="37.453599999999902"/>
    <n v="7.6421513139793902"/>
    <n v="29.811448686020512"/>
  </r>
  <r>
    <n v="584"/>
    <x v="2"/>
    <x v="2"/>
    <n v="2.5"/>
    <x v="0"/>
    <n v="300"/>
    <n v="0"/>
    <x v="0"/>
    <x v="1"/>
    <x v="1"/>
    <b v="0"/>
    <n v="39.837499999999999"/>
    <n v="7.7035127866956099"/>
    <n v="32.133987213304387"/>
  </r>
  <r>
    <n v="585"/>
    <x v="0"/>
    <x v="3"/>
    <n v="2.5"/>
    <x v="0"/>
    <n v="300"/>
    <n v="0"/>
    <x v="0"/>
    <x v="1"/>
    <x v="1"/>
    <b v="0"/>
    <n v="40.495800000000003"/>
    <n v="8.2034116090414102"/>
    <n v="32.292388390958592"/>
  </r>
  <r>
    <n v="586"/>
    <x v="1"/>
    <x v="3"/>
    <n v="2.5"/>
    <x v="0"/>
    <n v="300"/>
    <n v="0"/>
    <x v="0"/>
    <x v="1"/>
    <x v="1"/>
    <b v="0"/>
    <n v="33.971874999999997"/>
    <n v="6.2140235106798896"/>
    <n v="27.757851489320107"/>
  </r>
  <r>
    <n v="587"/>
    <x v="2"/>
    <x v="3"/>
    <n v="2.5"/>
    <x v="0"/>
    <n v="300"/>
    <n v="0"/>
    <x v="0"/>
    <x v="1"/>
    <x v="1"/>
    <b v="0"/>
    <n v="37.499775"/>
    <n v="8.2020231025893295"/>
    <n v="29.29775189741067"/>
  </r>
  <r>
    <n v="588"/>
    <x v="0"/>
    <x v="0"/>
    <n v="2.5"/>
    <x v="1"/>
    <n v="300"/>
    <n v="0"/>
    <x v="0"/>
    <x v="1"/>
    <x v="1"/>
    <b v="0"/>
    <n v="22.300299999999901"/>
    <n v="1.15717523132453"/>
    <n v="21.143124768675371"/>
  </r>
  <r>
    <n v="589"/>
    <x v="1"/>
    <x v="0"/>
    <n v="2.5"/>
    <x v="1"/>
    <n v="300"/>
    <n v="0"/>
    <x v="0"/>
    <x v="1"/>
    <x v="1"/>
    <b v="0"/>
    <n v="22.216875000000002"/>
    <n v="1.1394043210789599"/>
    <n v="21.077470678921042"/>
  </r>
  <r>
    <n v="590"/>
    <x v="2"/>
    <x v="0"/>
    <n v="2.5"/>
    <x v="1"/>
    <n v="300"/>
    <n v="0"/>
    <x v="0"/>
    <x v="1"/>
    <x v="1"/>
    <b v="0"/>
    <n v="22.2941749999999"/>
    <n v="1.16152169291701"/>
    <n v="21.13265330708289"/>
  </r>
  <r>
    <n v="591"/>
    <x v="0"/>
    <x v="1"/>
    <n v="2.5"/>
    <x v="1"/>
    <n v="300"/>
    <n v="0"/>
    <x v="0"/>
    <x v="1"/>
    <x v="1"/>
    <b v="0"/>
    <n v="37.870975000000001"/>
    <n v="7.3619493113895897"/>
    <n v="30.509025688610411"/>
  </r>
  <r>
    <n v="592"/>
    <x v="1"/>
    <x v="1"/>
    <n v="2.5"/>
    <x v="1"/>
    <n v="300"/>
    <n v="0"/>
    <x v="0"/>
    <x v="1"/>
    <x v="1"/>
    <b v="0"/>
    <n v="36.256900000000002"/>
    <n v="5.3306796459981198"/>
    <n v="30.926220354001881"/>
  </r>
  <r>
    <n v="593"/>
    <x v="2"/>
    <x v="1"/>
    <n v="2.5"/>
    <x v="1"/>
    <n v="300"/>
    <n v="0"/>
    <x v="0"/>
    <x v="1"/>
    <x v="1"/>
    <b v="0"/>
    <n v="28.104375000000001"/>
    <n v="4.3930392780923802"/>
    <n v="23.71133572190762"/>
  </r>
  <r>
    <n v="594"/>
    <x v="0"/>
    <x v="2"/>
    <n v="2.5"/>
    <x v="1"/>
    <n v="300"/>
    <n v="0"/>
    <x v="0"/>
    <x v="1"/>
    <x v="1"/>
    <b v="0"/>
    <n v="32.471600000000002"/>
    <n v="4.4074516434386304"/>
    <n v="28.064148356561372"/>
  </r>
  <r>
    <n v="595"/>
    <x v="1"/>
    <x v="2"/>
    <n v="2.5"/>
    <x v="1"/>
    <n v="300"/>
    <n v="0"/>
    <x v="0"/>
    <x v="1"/>
    <x v="1"/>
    <b v="0"/>
    <n v="34.860725000000002"/>
    <n v="7.0637290150569196"/>
    <n v="27.796995984943081"/>
  </r>
  <r>
    <n v="596"/>
    <x v="2"/>
    <x v="2"/>
    <n v="2.5"/>
    <x v="1"/>
    <n v="300"/>
    <n v="0"/>
    <x v="0"/>
    <x v="1"/>
    <x v="1"/>
    <b v="0"/>
    <n v="42.493074999999997"/>
    <n v="7.20889481588772"/>
    <n v="35.28418018411228"/>
  </r>
  <r>
    <n v="597"/>
    <x v="0"/>
    <x v="3"/>
    <n v="2.5"/>
    <x v="1"/>
    <n v="300"/>
    <n v="0"/>
    <x v="0"/>
    <x v="1"/>
    <x v="1"/>
    <b v="0"/>
    <n v="42.938124999999999"/>
    <n v="8.6106197495541092"/>
    <n v="34.327505250445888"/>
  </r>
  <r>
    <n v="598"/>
    <x v="1"/>
    <x v="3"/>
    <n v="2.5"/>
    <x v="1"/>
    <n v="300"/>
    <n v="0"/>
    <x v="0"/>
    <x v="1"/>
    <x v="1"/>
    <b v="0"/>
    <n v="38.540099999999903"/>
    <n v="8.7658811947072603"/>
    <n v="29.774218805292641"/>
  </r>
  <r>
    <n v="599"/>
    <x v="2"/>
    <x v="3"/>
    <n v="2.5"/>
    <x v="1"/>
    <n v="300"/>
    <n v="0"/>
    <x v="0"/>
    <x v="1"/>
    <x v="1"/>
    <b v="0"/>
    <n v="35.299025"/>
    <n v="6.35753081842656"/>
    <n v="28.941494181573439"/>
  </r>
  <r>
    <n v="600"/>
    <x v="0"/>
    <x v="0"/>
    <n v="2.5"/>
    <x v="2"/>
    <n v="300"/>
    <n v="0"/>
    <x v="0"/>
    <x v="1"/>
    <x v="1"/>
    <b v="0"/>
    <n v="22.137350000000001"/>
    <n v="1.15010033909331"/>
    <n v="20.987249660906691"/>
  </r>
  <r>
    <n v="601"/>
    <x v="1"/>
    <x v="0"/>
    <n v="2.5"/>
    <x v="2"/>
    <n v="300"/>
    <n v="0"/>
    <x v="0"/>
    <x v="1"/>
    <x v="1"/>
    <b v="0"/>
    <n v="22.286649999999899"/>
    <n v="1.1561269178574101"/>
    <n v="21.130523082142489"/>
  </r>
  <r>
    <n v="602"/>
    <x v="2"/>
    <x v="0"/>
    <n v="2.5"/>
    <x v="2"/>
    <n v="300"/>
    <n v="0"/>
    <x v="0"/>
    <x v="1"/>
    <x v="1"/>
    <b v="0"/>
    <n v="22.209899999999902"/>
    <n v="1.16178054082069"/>
    <n v="21.048119459179212"/>
  </r>
  <r>
    <n v="603"/>
    <x v="0"/>
    <x v="1"/>
    <n v="2.5"/>
    <x v="2"/>
    <n v="300"/>
    <n v="0"/>
    <x v="0"/>
    <x v="1"/>
    <x v="1"/>
    <b v="0"/>
    <n v="40.210875000000001"/>
    <n v="5.9301737520282902"/>
    <n v="34.280701247971713"/>
  </r>
  <r>
    <n v="604"/>
    <x v="1"/>
    <x v="1"/>
    <n v="2.5"/>
    <x v="2"/>
    <n v="300"/>
    <n v="0"/>
    <x v="0"/>
    <x v="1"/>
    <x v="1"/>
    <b v="0"/>
    <n v="39.980550000000001"/>
    <n v="6.56146655971685"/>
    <n v="33.419083440283153"/>
  </r>
  <r>
    <n v="605"/>
    <x v="2"/>
    <x v="1"/>
    <n v="2.5"/>
    <x v="2"/>
    <n v="300"/>
    <n v="0"/>
    <x v="0"/>
    <x v="1"/>
    <x v="1"/>
    <b v="0"/>
    <n v="32.645000000000003"/>
    <n v="4.8224821117999799"/>
    <n v="27.822517888200025"/>
  </r>
  <r>
    <n v="606"/>
    <x v="0"/>
    <x v="2"/>
    <n v="2.5"/>
    <x v="2"/>
    <n v="300"/>
    <n v="0"/>
    <x v="0"/>
    <x v="1"/>
    <x v="1"/>
    <b v="0"/>
    <n v="35.561250000000001"/>
    <n v="8.3764956765229694"/>
    <n v="27.18475432347703"/>
  </r>
  <r>
    <n v="607"/>
    <x v="1"/>
    <x v="2"/>
    <n v="2.5"/>
    <x v="2"/>
    <n v="300"/>
    <n v="0"/>
    <x v="0"/>
    <x v="1"/>
    <x v="1"/>
    <b v="0"/>
    <n v="25.442875000000001"/>
    <n v="3.29239045605906"/>
    <n v="22.150484543940941"/>
  </r>
  <r>
    <n v="608"/>
    <x v="2"/>
    <x v="2"/>
    <n v="2.5"/>
    <x v="2"/>
    <n v="300"/>
    <n v="0"/>
    <x v="0"/>
    <x v="1"/>
    <x v="1"/>
    <b v="0"/>
    <n v="41.370699999999999"/>
    <n v="9.8147340875347098"/>
    <n v="31.55596591246529"/>
  </r>
  <r>
    <n v="609"/>
    <x v="0"/>
    <x v="3"/>
    <n v="2.5"/>
    <x v="2"/>
    <n v="300"/>
    <n v="0"/>
    <x v="0"/>
    <x v="1"/>
    <x v="1"/>
    <b v="0"/>
    <n v="38.7958"/>
    <n v="7.6714073786827504"/>
    <n v="31.124392621317249"/>
  </r>
  <r>
    <n v="610"/>
    <x v="1"/>
    <x v="3"/>
    <n v="2.5"/>
    <x v="2"/>
    <n v="300"/>
    <n v="0"/>
    <x v="0"/>
    <x v="1"/>
    <x v="1"/>
    <b v="0"/>
    <n v="44.543999999999997"/>
    <n v="9.91820695522531"/>
    <n v="34.625793044774689"/>
  </r>
  <r>
    <n v="611"/>
    <x v="2"/>
    <x v="3"/>
    <n v="2.5"/>
    <x v="2"/>
    <n v="300"/>
    <n v="0"/>
    <x v="0"/>
    <x v="1"/>
    <x v="1"/>
    <b v="0"/>
    <n v="41.218975"/>
    <n v="9.1476425868413003"/>
    <n v="32.0713324131587"/>
  </r>
  <r>
    <n v="612"/>
    <x v="0"/>
    <x v="0"/>
    <n v="2.5"/>
    <x v="3"/>
    <n v="300"/>
    <n v="0"/>
    <x v="0"/>
    <x v="1"/>
    <x v="1"/>
    <b v="0"/>
    <n v="22.31785"/>
    <n v="1.1427832386847001"/>
    <n v="21.1750667613153"/>
  </r>
  <r>
    <n v="613"/>
    <x v="1"/>
    <x v="0"/>
    <n v="2.5"/>
    <x v="3"/>
    <n v="300"/>
    <n v="0"/>
    <x v="0"/>
    <x v="1"/>
    <x v="1"/>
    <b v="0"/>
    <n v="22.254175"/>
    <n v="1.15978397122442"/>
    <n v="21.094391028775579"/>
  </r>
  <r>
    <n v="614"/>
    <x v="2"/>
    <x v="0"/>
    <n v="2.5"/>
    <x v="3"/>
    <n v="300"/>
    <n v="0"/>
    <x v="0"/>
    <x v="1"/>
    <x v="1"/>
    <b v="0"/>
    <n v="22.216525000000001"/>
    <n v="1.15092023787871"/>
    <n v="21.065604762121289"/>
  </r>
  <r>
    <n v="615"/>
    <x v="0"/>
    <x v="1"/>
    <n v="2.5"/>
    <x v="3"/>
    <n v="300"/>
    <n v="0"/>
    <x v="0"/>
    <x v="1"/>
    <x v="1"/>
    <b v="0"/>
    <n v="38.733750000000001"/>
    <n v="4.8644991812876599"/>
    <n v="33.869250818712338"/>
  </r>
  <r>
    <n v="616"/>
    <x v="1"/>
    <x v="1"/>
    <n v="2.5"/>
    <x v="3"/>
    <n v="300"/>
    <n v="0"/>
    <x v="0"/>
    <x v="1"/>
    <x v="1"/>
    <b v="0"/>
    <n v="35.256124999999997"/>
    <n v="6.7459055290343004"/>
    <n v="28.510219470965698"/>
  </r>
  <r>
    <n v="617"/>
    <x v="2"/>
    <x v="1"/>
    <n v="2.5"/>
    <x v="3"/>
    <n v="300"/>
    <n v="0"/>
    <x v="0"/>
    <x v="1"/>
    <x v="1"/>
    <b v="0"/>
    <n v="29.986125000000001"/>
    <n v="4.7496463927226902"/>
    <n v="25.236478607277313"/>
  </r>
  <r>
    <n v="618"/>
    <x v="0"/>
    <x v="2"/>
    <n v="2.5"/>
    <x v="3"/>
    <n v="300"/>
    <n v="0"/>
    <x v="0"/>
    <x v="1"/>
    <x v="1"/>
    <b v="0"/>
    <n v="40.944799999999901"/>
    <n v="6.9813884714625898"/>
    <n v="33.963411528537314"/>
  </r>
  <r>
    <n v="619"/>
    <x v="1"/>
    <x v="2"/>
    <n v="2.5"/>
    <x v="3"/>
    <n v="300"/>
    <n v="0"/>
    <x v="0"/>
    <x v="1"/>
    <x v="1"/>
    <b v="0"/>
    <n v="33.511899999999997"/>
    <n v="5.9620700681902603"/>
    <n v="27.549829931809736"/>
  </r>
  <r>
    <n v="620"/>
    <x v="2"/>
    <x v="2"/>
    <n v="2.5"/>
    <x v="3"/>
    <n v="300"/>
    <n v="0"/>
    <x v="0"/>
    <x v="1"/>
    <x v="1"/>
    <b v="0"/>
    <n v="29.682200000000002"/>
    <n v="4.1386937947523803"/>
    <n v="25.54350620524762"/>
  </r>
  <r>
    <n v="621"/>
    <x v="0"/>
    <x v="3"/>
    <n v="2.5"/>
    <x v="3"/>
    <n v="300"/>
    <n v="0"/>
    <x v="0"/>
    <x v="1"/>
    <x v="1"/>
    <b v="0"/>
    <n v="43.085949999999997"/>
    <n v="7.9450143189041498"/>
    <n v="35.140935681095847"/>
  </r>
  <r>
    <n v="622"/>
    <x v="1"/>
    <x v="3"/>
    <n v="2.5"/>
    <x v="3"/>
    <n v="300"/>
    <n v="0"/>
    <x v="0"/>
    <x v="1"/>
    <x v="1"/>
    <b v="0"/>
    <n v="32.046349999999997"/>
    <n v="6.4562650086990896"/>
    <n v="25.590084991300905"/>
  </r>
  <r>
    <n v="623"/>
    <x v="2"/>
    <x v="3"/>
    <n v="2.5"/>
    <x v="3"/>
    <n v="300"/>
    <n v="0"/>
    <x v="0"/>
    <x v="1"/>
    <x v="1"/>
    <b v="0"/>
    <n v="48.577375000000004"/>
    <n v="9.4648030854523508"/>
    <n v="39.112571914547651"/>
  </r>
  <r>
    <n v="624"/>
    <x v="0"/>
    <x v="0"/>
    <n v="2.5"/>
    <x v="0"/>
    <n v="300"/>
    <n v="0"/>
    <x v="1"/>
    <x v="1"/>
    <x v="1"/>
    <b v="0"/>
    <n v="22.228400000000001"/>
    <n v="1.1739104785451799"/>
    <n v="21.054489521454819"/>
  </r>
  <r>
    <n v="625"/>
    <x v="1"/>
    <x v="0"/>
    <n v="2.5"/>
    <x v="0"/>
    <n v="300"/>
    <n v="0"/>
    <x v="1"/>
    <x v="1"/>
    <x v="1"/>
    <b v="0"/>
    <n v="22.251124999999998"/>
    <n v="1.1549926576623799"/>
    <n v="21.096132342337619"/>
  </r>
  <r>
    <n v="626"/>
    <x v="2"/>
    <x v="0"/>
    <n v="2.5"/>
    <x v="0"/>
    <n v="300"/>
    <n v="0"/>
    <x v="1"/>
    <x v="1"/>
    <x v="1"/>
    <b v="0"/>
    <n v="22.2"/>
    <n v="1.17401536462"/>
    <n v="21.025984635379999"/>
  </r>
  <r>
    <n v="627"/>
    <x v="0"/>
    <x v="1"/>
    <n v="2.5"/>
    <x v="0"/>
    <n v="300"/>
    <n v="0"/>
    <x v="1"/>
    <x v="1"/>
    <x v="1"/>
    <b v="0"/>
    <n v="37.979950000000002"/>
    <n v="6.1460906827128303"/>
    <n v="31.833859317287171"/>
  </r>
  <r>
    <n v="628"/>
    <x v="1"/>
    <x v="1"/>
    <n v="2.5"/>
    <x v="0"/>
    <n v="300"/>
    <n v="0"/>
    <x v="1"/>
    <x v="1"/>
    <x v="1"/>
    <b v="0"/>
    <n v="34.183824999999999"/>
    <n v="6.8552069549944097"/>
    <n v="27.328618045005591"/>
  </r>
  <r>
    <n v="629"/>
    <x v="2"/>
    <x v="1"/>
    <n v="2.5"/>
    <x v="0"/>
    <n v="300"/>
    <n v="0"/>
    <x v="1"/>
    <x v="1"/>
    <x v="1"/>
    <b v="0"/>
    <n v="40.615949999999998"/>
    <n v="6.4996829157632998"/>
    <n v="34.116267084236696"/>
  </r>
  <r>
    <n v="630"/>
    <x v="0"/>
    <x v="2"/>
    <n v="2.5"/>
    <x v="0"/>
    <n v="300"/>
    <n v="0"/>
    <x v="1"/>
    <x v="1"/>
    <x v="1"/>
    <b v="0"/>
    <n v="39.521324999999997"/>
    <n v="8.0194588983450004"/>
    <n v="31.501866101654997"/>
  </r>
  <r>
    <n v="631"/>
    <x v="1"/>
    <x v="2"/>
    <n v="2.5"/>
    <x v="0"/>
    <n v="300"/>
    <n v="0"/>
    <x v="1"/>
    <x v="1"/>
    <x v="1"/>
    <b v="0"/>
    <n v="34.277549999999998"/>
    <n v="5.7988605307879801"/>
    <n v="28.478689469212018"/>
  </r>
  <r>
    <n v="632"/>
    <x v="2"/>
    <x v="2"/>
    <n v="2.5"/>
    <x v="0"/>
    <n v="300"/>
    <n v="0"/>
    <x v="1"/>
    <x v="1"/>
    <x v="1"/>
    <b v="0"/>
    <n v="39.381774999999998"/>
    <n v="8.3786235834576406"/>
    <n v="31.003151416542359"/>
  </r>
  <r>
    <n v="633"/>
    <x v="0"/>
    <x v="3"/>
    <n v="2.5"/>
    <x v="0"/>
    <n v="300"/>
    <n v="0"/>
    <x v="1"/>
    <x v="1"/>
    <x v="1"/>
    <b v="0"/>
    <n v="42.363999999999997"/>
    <n v="7.6944097902007904"/>
    <n v="34.66959020979921"/>
  </r>
  <r>
    <n v="634"/>
    <x v="1"/>
    <x v="3"/>
    <n v="2.5"/>
    <x v="0"/>
    <n v="300"/>
    <n v="0"/>
    <x v="1"/>
    <x v="1"/>
    <x v="1"/>
    <b v="0"/>
    <n v="44.305799999999998"/>
    <n v="8.7854619527924296"/>
    <n v="35.520338047207566"/>
  </r>
  <r>
    <n v="635"/>
    <x v="2"/>
    <x v="3"/>
    <n v="2.5"/>
    <x v="0"/>
    <n v="300"/>
    <n v="0"/>
    <x v="1"/>
    <x v="1"/>
    <x v="1"/>
    <b v="0"/>
    <n v="30.636900000000001"/>
    <n v="4.9984327528506602"/>
    <n v="25.63846724714934"/>
  </r>
  <r>
    <n v="636"/>
    <x v="0"/>
    <x v="0"/>
    <n v="2.5"/>
    <x v="1"/>
    <n v="300"/>
    <n v="0"/>
    <x v="1"/>
    <x v="1"/>
    <x v="1"/>
    <b v="0"/>
    <n v="22.255800000000001"/>
    <n v="1.1543996801462799"/>
    <n v="21.10140031985372"/>
  </r>
  <r>
    <n v="637"/>
    <x v="1"/>
    <x v="0"/>
    <n v="2.5"/>
    <x v="1"/>
    <n v="300"/>
    <n v="0"/>
    <x v="1"/>
    <x v="1"/>
    <x v="1"/>
    <b v="0"/>
    <n v="22.256174999999999"/>
    <n v="1.16518683981283"/>
    <n v="21.09098816018717"/>
  </r>
  <r>
    <n v="638"/>
    <x v="2"/>
    <x v="0"/>
    <n v="2.5"/>
    <x v="1"/>
    <n v="300"/>
    <n v="0"/>
    <x v="1"/>
    <x v="1"/>
    <x v="1"/>
    <b v="0"/>
    <n v="22.371675"/>
    <n v="1.1864502124052201"/>
    <n v="21.18522478759478"/>
  </r>
  <r>
    <n v="639"/>
    <x v="0"/>
    <x v="1"/>
    <n v="2.5"/>
    <x v="1"/>
    <n v="300"/>
    <n v="0"/>
    <x v="1"/>
    <x v="1"/>
    <x v="1"/>
    <b v="0"/>
    <n v="36.711424999999998"/>
    <n v="5.2581298522169302"/>
    <n v="31.453295147783066"/>
  </r>
  <r>
    <n v="640"/>
    <x v="1"/>
    <x v="1"/>
    <n v="2.5"/>
    <x v="1"/>
    <n v="300"/>
    <n v="0"/>
    <x v="1"/>
    <x v="1"/>
    <x v="1"/>
    <b v="0"/>
    <n v="37.794224999999997"/>
    <n v="5.7891675151541699"/>
    <n v="32.005057484845828"/>
  </r>
  <r>
    <n v="641"/>
    <x v="2"/>
    <x v="1"/>
    <n v="2.5"/>
    <x v="1"/>
    <n v="300"/>
    <n v="0"/>
    <x v="1"/>
    <x v="1"/>
    <x v="1"/>
    <b v="0"/>
    <n v="35.446950000000001"/>
    <n v="5.7676092184787997"/>
    <n v="29.679340781521201"/>
  </r>
  <r>
    <n v="642"/>
    <x v="0"/>
    <x v="2"/>
    <n v="2.5"/>
    <x v="1"/>
    <n v="300"/>
    <n v="0"/>
    <x v="1"/>
    <x v="1"/>
    <x v="1"/>
    <b v="0"/>
    <n v="48.139949999999999"/>
    <n v="8.2994130886789002"/>
    <n v="39.840536911321095"/>
  </r>
  <r>
    <n v="643"/>
    <x v="1"/>
    <x v="2"/>
    <n v="2.5"/>
    <x v="1"/>
    <n v="300"/>
    <n v="0"/>
    <x v="1"/>
    <x v="1"/>
    <x v="1"/>
    <b v="0"/>
    <n v="36.546025"/>
    <n v="5.41709741024696"/>
    <n v="31.12892758975304"/>
  </r>
  <r>
    <n v="644"/>
    <x v="2"/>
    <x v="2"/>
    <n v="2.5"/>
    <x v="1"/>
    <n v="300"/>
    <n v="0"/>
    <x v="1"/>
    <x v="1"/>
    <x v="1"/>
    <b v="0"/>
    <n v="42.841799999999999"/>
    <n v="8.6885948467388907"/>
    <n v="34.153205153261112"/>
  </r>
  <r>
    <n v="645"/>
    <x v="0"/>
    <x v="3"/>
    <n v="2.5"/>
    <x v="1"/>
    <n v="300"/>
    <n v="0"/>
    <x v="1"/>
    <x v="1"/>
    <x v="1"/>
    <b v="0"/>
    <n v="41.501774999999903"/>
    <n v="6.6573966630256596"/>
    <n v="34.844378336974245"/>
  </r>
  <r>
    <n v="646"/>
    <x v="1"/>
    <x v="3"/>
    <n v="2.5"/>
    <x v="1"/>
    <n v="300"/>
    <n v="0"/>
    <x v="1"/>
    <x v="1"/>
    <x v="1"/>
    <b v="0"/>
    <n v="39.597825"/>
    <n v="8.7755806390278099"/>
    <n v="30.822244360972192"/>
  </r>
  <r>
    <n v="647"/>
    <x v="2"/>
    <x v="3"/>
    <n v="2.5"/>
    <x v="1"/>
    <n v="300"/>
    <n v="0"/>
    <x v="1"/>
    <x v="1"/>
    <x v="1"/>
    <b v="0"/>
    <n v="30.871974999999999"/>
    <n v="5.3309309165052499"/>
    <n v="25.54104408349475"/>
  </r>
  <r>
    <n v="648"/>
    <x v="0"/>
    <x v="0"/>
    <n v="2.5"/>
    <x v="2"/>
    <n v="300"/>
    <n v="0"/>
    <x v="1"/>
    <x v="1"/>
    <x v="1"/>
    <b v="0"/>
    <n v="22.29205"/>
    <n v="1.16865558074517"/>
    <n v="21.123394419254829"/>
  </r>
  <r>
    <n v="649"/>
    <x v="1"/>
    <x v="0"/>
    <n v="2.5"/>
    <x v="2"/>
    <n v="300"/>
    <n v="0"/>
    <x v="1"/>
    <x v="1"/>
    <x v="1"/>
    <b v="0"/>
    <n v="22.234475"/>
    <n v="1.1627797071161701"/>
    <n v="21.071695292883831"/>
  </r>
  <r>
    <n v="650"/>
    <x v="2"/>
    <x v="0"/>
    <n v="2.5"/>
    <x v="2"/>
    <n v="300"/>
    <n v="0"/>
    <x v="1"/>
    <x v="1"/>
    <x v="1"/>
    <b v="0"/>
    <n v="22.227325"/>
    <n v="1.1550807612670999"/>
    <n v="21.0722442387329"/>
  </r>
  <r>
    <n v="651"/>
    <x v="0"/>
    <x v="1"/>
    <n v="2.5"/>
    <x v="2"/>
    <n v="300"/>
    <n v="0"/>
    <x v="1"/>
    <x v="1"/>
    <x v="1"/>
    <b v="0"/>
    <n v="43.720424999999999"/>
    <n v="8.4815416028200197"/>
    <n v="35.238883397179976"/>
  </r>
  <r>
    <n v="652"/>
    <x v="1"/>
    <x v="1"/>
    <n v="2.5"/>
    <x v="2"/>
    <n v="300"/>
    <n v="0"/>
    <x v="1"/>
    <x v="1"/>
    <x v="1"/>
    <b v="0"/>
    <n v="27.972549999999998"/>
    <n v="3.9842552839601901"/>
    <n v="23.988294716039807"/>
  </r>
  <r>
    <n v="653"/>
    <x v="2"/>
    <x v="1"/>
    <n v="2.5"/>
    <x v="2"/>
    <n v="300"/>
    <n v="0"/>
    <x v="1"/>
    <x v="1"/>
    <x v="1"/>
    <b v="0"/>
    <n v="35.03895"/>
    <n v="5.0357839817410204"/>
    <n v="30.00316601825898"/>
  </r>
  <r>
    <n v="654"/>
    <x v="0"/>
    <x v="2"/>
    <n v="2.5"/>
    <x v="2"/>
    <n v="300"/>
    <n v="0"/>
    <x v="1"/>
    <x v="1"/>
    <x v="1"/>
    <b v="0"/>
    <n v="36.496924999999997"/>
    <n v="7.1439490463098103"/>
    <n v="29.352975953690187"/>
  </r>
  <r>
    <n v="655"/>
    <x v="1"/>
    <x v="2"/>
    <n v="2.5"/>
    <x v="2"/>
    <n v="300"/>
    <n v="0"/>
    <x v="1"/>
    <x v="1"/>
    <x v="1"/>
    <b v="0"/>
    <n v="33.696575000000003"/>
    <n v="4.6671870383780298"/>
    <n v="29.029387961621971"/>
  </r>
  <r>
    <n v="656"/>
    <x v="2"/>
    <x v="2"/>
    <n v="2.5"/>
    <x v="2"/>
    <n v="300"/>
    <n v="0"/>
    <x v="1"/>
    <x v="1"/>
    <x v="1"/>
    <b v="0"/>
    <n v="29.940574999999999"/>
    <n v="6.3378936011397498"/>
    <n v="23.602681398860248"/>
  </r>
  <r>
    <n v="657"/>
    <x v="0"/>
    <x v="3"/>
    <n v="2.5"/>
    <x v="2"/>
    <n v="300"/>
    <n v="0"/>
    <x v="1"/>
    <x v="1"/>
    <x v="1"/>
    <b v="0"/>
    <n v="33.882024999999999"/>
    <n v="5.8903963245412898"/>
    <n v="27.99162867545871"/>
  </r>
  <r>
    <n v="658"/>
    <x v="1"/>
    <x v="3"/>
    <n v="2.5"/>
    <x v="2"/>
    <n v="300"/>
    <n v="0"/>
    <x v="1"/>
    <x v="1"/>
    <x v="1"/>
    <b v="0"/>
    <n v="38.116574999999997"/>
    <n v="8.6515410023670292"/>
    <n v="29.465033997632968"/>
  </r>
  <r>
    <n v="659"/>
    <x v="2"/>
    <x v="3"/>
    <n v="2.5"/>
    <x v="2"/>
    <n v="300"/>
    <n v="0"/>
    <x v="1"/>
    <x v="1"/>
    <x v="1"/>
    <b v="0"/>
    <n v="31.953175000000002"/>
    <n v="4.5692240890838196"/>
    <n v="27.383950910916184"/>
  </r>
  <r>
    <n v="660"/>
    <x v="0"/>
    <x v="0"/>
    <n v="2.5"/>
    <x v="3"/>
    <n v="300"/>
    <n v="0"/>
    <x v="1"/>
    <x v="1"/>
    <x v="1"/>
    <b v="0"/>
    <n v="22.226724999999998"/>
    <n v="1.16847236943324"/>
    <n v="21.058252630566759"/>
  </r>
  <r>
    <n v="661"/>
    <x v="1"/>
    <x v="0"/>
    <n v="2.5"/>
    <x v="3"/>
    <n v="300"/>
    <n v="0"/>
    <x v="1"/>
    <x v="1"/>
    <x v="1"/>
    <b v="0"/>
    <n v="22.304575"/>
    <n v="1.1558153195146199"/>
    <n v="21.14875968048538"/>
  </r>
  <r>
    <n v="662"/>
    <x v="2"/>
    <x v="0"/>
    <n v="2.5"/>
    <x v="3"/>
    <n v="300"/>
    <n v="0"/>
    <x v="1"/>
    <x v="1"/>
    <x v="1"/>
    <b v="0"/>
    <n v="22.297249999999998"/>
    <n v="1.1555363580907301"/>
    <n v="21.14171364190927"/>
  </r>
  <r>
    <n v="663"/>
    <x v="0"/>
    <x v="1"/>
    <n v="2.5"/>
    <x v="3"/>
    <n v="300"/>
    <n v="0"/>
    <x v="1"/>
    <x v="1"/>
    <x v="1"/>
    <b v="0"/>
    <n v="31.647649999999999"/>
    <n v="5.2901412779638104"/>
    <n v="26.357508722036187"/>
  </r>
  <r>
    <n v="664"/>
    <x v="1"/>
    <x v="1"/>
    <n v="2.5"/>
    <x v="3"/>
    <n v="300"/>
    <n v="0"/>
    <x v="1"/>
    <x v="1"/>
    <x v="1"/>
    <b v="0"/>
    <n v="33.742174999999897"/>
    <n v="4.7717731723963697"/>
    <n v="28.970401827603528"/>
  </r>
  <r>
    <n v="665"/>
    <x v="2"/>
    <x v="1"/>
    <n v="2.5"/>
    <x v="3"/>
    <n v="300"/>
    <n v="0"/>
    <x v="1"/>
    <x v="1"/>
    <x v="1"/>
    <b v="0"/>
    <n v="32.9"/>
    <n v="4.1786149663429102"/>
    <n v="28.721385033657089"/>
  </r>
  <r>
    <n v="666"/>
    <x v="0"/>
    <x v="2"/>
    <n v="2.5"/>
    <x v="3"/>
    <n v="300"/>
    <n v="0"/>
    <x v="1"/>
    <x v="1"/>
    <x v="1"/>
    <b v="0"/>
    <n v="36.406975000000003"/>
    <n v="6.6744685221219404"/>
    <n v="29.732506477878061"/>
  </r>
  <r>
    <n v="667"/>
    <x v="1"/>
    <x v="2"/>
    <n v="2.5"/>
    <x v="3"/>
    <n v="300"/>
    <n v="0"/>
    <x v="1"/>
    <x v="1"/>
    <x v="1"/>
    <b v="0"/>
    <n v="34.211999999999897"/>
    <n v="7.0505655016972897"/>
    <n v="27.161434498302608"/>
  </r>
  <r>
    <n v="668"/>
    <x v="2"/>
    <x v="2"/>
    <n v="2.5"/>
    <x v="3"/>
    <n v="300"/>
    <n v="0"/>
    <x v="1"/>
    <x v="1"/>
    <x v="1"/>
    <b v="0"/>
    <n v="37.7485"/>
    <n v="7.41399641314979"/>
    <n v="30.334503586850211"/>
  </r>
  <r>
    <n v="669"/>
    <x v="0"/>
    <x v="3"/>
    <n v="2.5"/>
    <x v="3"/>
    <n v="300"/>
    <n v="0"/>
    <x v="1"/>
    <x v="1"/>
    <x v="1"/>
    <b v="0"/>
    <n v="31.197225"/>
    <n v="5.1528720655893299"/>
    <n v="26.044352934410668"/>
  </r>
  <r>
    <n v="670"/>
    <x v="1"/>
    <x v="3"/>
    <n v="2.5"/>
    <x v="3"/>
    <n v="300"/>
    <n v="0"/>
    <x v="1"/>
    <x v="1"/>
    <x v="1"/>
    <b v="0"/>
    <n v="51.394649999999999"/>
    <n v="9.2162100928877493"/>
    <n v="42.178439907112249"/>
  </r>
  <r>
    <n v="671"/>
    <x v="2"/>
    <x v="3"/>
    <n v="2.5"/>
    <x v="3"/>
    <n v="300"/>
    <n v="0"/>
    <x v="1"/>
    <x v="1"/>
    <x v="1"/>
    <b v="0"/>
    <n v="29.063874999999999"/>
    <n v="4.1103084230211699"/>
    <n v="24.95356657697883"/>
  </r>
  <r>
    <n v="672"/>
    <x v="0"/>
    <x v="0"/>
    <n v="2.5"/>
    <x v="0"/>
    <n v="300"/>
    <n v="0"/>
    <x v="2"/>
    <x v="1"/>
    <x v="1"/>
    <b v="0"/>
    <n v="22.35285"/>
    <n v="1.1630098454190101"/>
    <n v="21.189840154580992"/>
  </r>
  <r>
    <n v="673"/>
    <x v="1"/>
    <x v="0"/>
    <n v="2.5"/>
    <x v="0"/>
    <n v="300"/>
    <n v="0"/>
    <x v="2"/>
    <x v="1"/>
    <x v="1"/>
    <b v="0"/>
    <n v="22.212399999999999"/>
    <n v="1.1449477874869001"/>
    <n v="21.0674522125131"/>
  </r>
  <r>
    <n v="674"/>
    <x v="2"/>
    <x v="0"/>
    <n v="2.5"/>
    <x v="0"/>
    <n v="300"/>
    <n v="0"/>
    <x v="2"/>
    <x v="1"/>
    <x v="1"/>
    <b v="0"/>
    <n v="22.303474999999999"/>
    <n v="1.15671305738853"/>
    <n v="21.146761942611469"/>
  </r>
  <r>
    <n v="675"/>
    <x v="0"/>
    <x v="1"/>
    <n v="2.5"/>
    <x v="0"/>
    <n v="300"/>
    <n v="0"/>
    <x v="2"/>
    <x v="1"/>
    <x v="1"/>
    <b v="0"/>
    <n v="34.525799999999997"/>
    <n v="6.3386170760370604"/>
    <n v="28.187182923962936"/>
  </r>
  <r>
    <n v="676"/>
    <x v="1"/>
    <x v="1"/>
    <n v="2.5"/>
    <x v="0"/>
    <n v="300"/>
    <n v="0"/>
    <x v="2"/>
    <x v="1"/>
    <x v="1"/>
    <b v="0"/>
    <n v="31.548425000000002"/>
    <n v="6.2551970585935797"/>
    <n v="25.293227941406421"/>
  </r>
  <r>
    <n v="677"/>
    <x v="2"/>
    <x v="1"/>
    <n v="2.5"/>
    <x v="0"/>
    <n v="300"/>
    <n v="0"/>
    <x v="2"/>
    <x v="1"/>
    <x v="1"/>
    <b v="0"/>
    <n v="25.561450000000001"/>
    <n v="3.8578954291585701"/>
    <n v="21.70355457084143"/>
  </r>
  <r>
    <n v="678"/>
    <x v="0"/>
    <x v="2"/>
    <n v="2.5"/>
    <x v="0"/>
    <n v="300"/>
    <n v="0"/>
    <x v="2"/>
    <x v="1"/>
    <x v="1"/>
    <b v="0"/>
    <n v="39.358375000000002"/>
    <n v="6.6679120848496201"/>
    <n v="32.690462915150384"/>
  </r>
  <r>
    <n v="679"/>
    <x v="1"/>
    <x v="2"/>
    <n v="2.5"/>
    <x v="0"/>
    <n v="300"/>
    <n v="0"/>
    <x v="2"/>
    <x v="1"/>
    <x v="1"/>
    <b v="0"/>
    <n v="27.9010999999999"/>
    <n v="5.6309869748668904"/>
    <n v="22.270113025133011"/>
  </r>
  <r>
    <n v="680"/>
    <x v="2"/>
    <x v="2"/>
    <n v="2.5"/>
    <x v="0"/>
    <n v="300"/>
    <n v="0"/>
    <x v="2"/>
    <x v="1"/>
    <x v="1"/>
    <b v="0"/>
    <n v="27.180524999999999"/>
    <n v="3.9725810244389801"/>
    <n v="23.207943975561019"/>
  </r>
  <r>
    <n v="681"/>
    <x v="0"/>
    <x v="3"/>
    <n v="2.5"/>
    <x v="0"/>
    <n v="300"/>
    <n v="0"/>
    <x v="2"/>
    <x v="1"/>
    <x v="1"/>
    <b v="0"/>
    <n v="33.449124999999903"/>
    <n v="7.3615709983507598"/>
    <n v="26.087554001649142"/>
  </r>
  <r>
    <n v="682"/>
    <x v="1"/>
    <x v="3"/>
    <n v="2.5"/>
    <x v="0"/>
    <n v="300"/>
    <n v="0"/>
    <x v="2"/>
    <x v="1"/>
    <x v="1"/>
    <b v="0"/>
    <n v="43.069224999999904"/>
    <n v="6.5869424852961398"/>
    <n v="36.482282514703762"/>
  </r>
  <r>
    <n v="683"/>
    <x v="2"/>
    <x v="3"/>
    <n v="2.5"/>
    <x v="0"/>
    <n v="300"/>
    <n v="0"/>
    <x v="2"/>
    <x v="1"/>
    <x v="1"/>
    <b v="0"/>
    <n v="45.707749999999997"/>
    <n v="8.2555825858716503"/>
    <n v="37.452167414128347"/>
  </r>
  <r>
    <n v="684"/>
    <x v="0"/>
    <x v="0"/>
    <n v="2.5"/>
    <x v="1"/>
    <n v="300"/>
    <n v="0"/>
    <x v="2"/>
    <x v="1"/>
    <x v="1"/>
    <b v="0"/>
    <n v="22.219974999999899"/>
    <n v="1.16357700414663"/>
    <n v="21.056397995853267"/>
  </r>
  <r>
    <n v="685"/>
    <x v="1"/>
    <x v="0"/>
    <n v="2.5"/>
    <x v="1"/>
    <n v="300"/>
    <n v="0"/>
    <x v="2"/>
    <x v="1"/>
    <x v="1"/>
    <b v="0"/>
    <n v="22.216899999999999"/>
    <n v="1.1519514782272"/>
    <n v="21.064948521772799"/>
  </r>
  <r>
    <n v="686"/>
    <x v="2"/>
    <x v="0"/>
    <n v="2.5"/>
    <x v="1"/>
    <n v="300"/>
    <n v="0"/>
    <x v="2"/>
    <x v="1"/>
    <x v="1"/>
    <b v="0"/>
    <n v="22.206150000000001"/>
    <n v="1.14199774531923"/>
    <n v="21.064152254680771"/>
  </r>
  <r>
    <n v="687"/>
    <x v="0"/>
    <x v="1"/>
    <n v="2.5"/>
    <x v="1"/>
    <n v="300"/>
    <n v="0"/>
    <x v="2"/>
    <x v="1"/>
    <x v="1"/>
    <b v="0"/>
    <n v="31.700900000000001"/>
    <n v="4.9389991692934201"/>
    <n v="26.76190083070658"/>
  </r>
  <r>
    <n v="688"/>
    <x v="1"/>
    <x v="1"/>
    <n v="2.5"/>
    <x v="1"/>
    <n v="300"/>
    <n v="0"/>
    <x v="2"/>
    <x v="1"/>
    <x v="1"/>
    <b v="0"/>
    <n v="27.364650000000001"/>
    <n v="3.9213957384026399"/>
    <n v="23.44325426159736"/>
  </r>
  <r>
    <n v="689"/>
    <x v="2"/>
    <x v="1"/>
    <n v="2.5"/>
    <x v="1"/>
    <n v="300"/>
    <n v="0"/>
    <x v="2"/>
    <x v="1"/>
    <x v="1"/>
    <b v="0"/>
    <n v="28.390049999999999"/>
    <n v="5.4538029047077403"/>
    <n v="22.936247095292259"/>
  </r>
  <r>
    <n v="690"/>
    <x v="0"/>
    <x v="2"/>
    <n v="2.5"/>
    <x v="1"/>
    <n v="300"/>
    <n v="0"/>
    <x v="2"/>
    <x v="1"/>
    <x v="1"/>
    <b v="0"/>
    <n v="37.079075000000003"/>
    <n v="6.2420443549872999"/>
    <n v="30.837030645012703"/>
  </r>
  <r>
    <n v="691"/>
    <x v="1"/>
    <x v="2"/>
    <n v="2.5"/>
    <x v="1"/>
    <n v="300"/>
    <n v="0"/>
    <x v="2"/>
    <x v="1"/>
    <x v="1"/>
    <b v="0"/>
    <n v="28.323049999999999"/>
    <n v="4.2200058949585504"/>
    <n v="24.103044105041448"/>
  </r>
  <r>
    <n v="692"/>
    <x v="2"/>
    <x v="2"/>
    <n v="2.5"/>
    <x v="1"/>
    <n v="300"/>
    <n v="0"/>
    <x v="2"/>
    <x v="1"/>
    <x v="1"/>
    <b v="0"/>
    <n v="38.046725000000002"/>
    <n v="7.2654874997656496"/>
    <n v="30.781237500234354"/>
  </r>
  <r>
    <n v="693"/>
    <x v="0"/>
    <x v="3"/>
    <n v="2.5"/>
    <x v="1"/>
    <n v="300"/>
    <n v="0"/>
    <x v="2"/>
    <x v="1"/>
    <x v="1"/>
    <b v="0"/>
    <n v="35.675150000000002"/>
    <n v="7.7118771833821196"/>
    <n v="27.963272816617881"/>
  </r>
  <r>
    <n v="694"/>
    <x v="1"/>
    <x v="3"/>
    <n v="2.5"/>
    <x v="1"/>
    <n v="300"/>
    <n v="0"/>
    <x v="2"/>
    <x v="1"/>
    <x v="1"/>
    <b v="0"/>
    <n v="42.507199999999997"/>
    <n v="9.4042172993839692"/>
    <n v="33.102982700616025"/>
  </r>
  <r>
    <n v="695"/>
    <x v="2"/>
    <x v="3"/>
    <n v="2.5"/>
    <x v="1"/>
    <n v="300"/>
    <n v="0"/>
    <x v="2"/>
    <x v="1"/>
    <x v="1"/>
    <b v="0"/>
    <n v="35.865299999999998"/>
    <n v="5.1920818956110404"/>
    <n v="30.673218104388958"/>
  </r>
  <r>
    <n v="696"/>
    <x v="0"/>
    <x v="0"/>
    <n v="2.5"/>
    <x v="2"/>
    <n v="300"/>
    <n v="0"/>
    <x v="2"/>
    <x v="1"/>
    <x v="1"/>
    <b v="0"/>
    <n v="22.247924999999999"/>
    <n v="1.1548843202540899"/>
    <n v="21.093040679745908"/>
  </r>
  <r>
    <n v="697"/>
    <x v="1"/>
    <x v="0"/>
    <n v="2.5"/>
    <x v="2"/>
    <n v="300"/>
    <n v="0"/>
    <x v="2"/>
    <x v="1"/>
    <x v="1"/>
    <b v="0"/>
    <n v="22.259799999999998"/>
    <n v="1.17482115367071"/>
    <n v="21.084978846329289"/>
  </r>
  <r>
    <n v="698"/>
    <x v="2"/>
    <x v="0"/>
    <n v="2.5"/>
    <x v="2"/>
    <n v="300"/>
    <n v="0"/>
    <x v="2"/>
    <x v="1"/>
    <x v="1"/>
    <b v="0"/>
    <n v="22.1751"/>
    <n v="1.1562346576720499"/>
    <n v="21.018865342327949"/>
  </r>
  <r>
    <n v="699"/>
    <x v="0"/>
    <x v="1"/>
    <n v="2.5"/>
    <x v="2"/>
    <n v="300"/>
    <n v="0"/>
    <x v="2"/>
    <x v="1"/>
    <x v="1"/>
    <b v="0"/>
    <n v="43.450724999999998"/>
    <n v="6.8712699021000301"/>
    <n v="36.579455097899967"/>
  </r>
  <r>
    <n v="700"/>
    <x v="1"/>
    <x v="1"/>
    <n v="2.5"/>
    <x v="2"/>
    <n v="300"/>
    <n v="0"/>
    <x v="2"/>
    <x v="1"/>
    <x v="1"/>
    <b v="0"/>
    <n v="34.835175"/>
    <n v="5.25242351932192"/>
    <n v="29.58275148067808"/>
  </r>
  <r>
    <n v="701"/>
    <x v="2"/>
    <x v="1"/>
    <n v="2.5"/>
    <x v="2"/>
    <n v="300"/>
    <n v="0"/>
    <x v="2"/>
    <x v="1"/>
    <x v="1"/>
    <b v="0"/>
    <n v="29.533325000000001"/>
    <n v="4.2710491164020699"/>
    <n v="25.26227588359793"/>
  </r>
  <r>
    <n v="702"/>
    <x v="0"/>
    <x v="2"/>
    <n v="2.5"/>
    <x v="2"/>
    <n v="300"/>
    <n v="0"/>
    <x v="2"/>
    <x v="1"/>
    <x v="1"/>
    <b v="0"/>
    <n v="34.889299999999899"/>
    <n v="6.8741178163443397"/>
    <n v="28.015182183655561"/>
  </r>
  <r>
    <n v="703"/>
    <x v="1"/>
    <x v="2"/>
    <n v="2.5"/>
    <x v="2"/>
    <n v="300"/>
    <n v="0"/>
    <x v="2"/>
    <x v="1"/>
    <x v="1"/>
    <b v="0"/>
    <n v="41.259875000000001"/>
    <n v="9.01561731051941"/>
    <n v="32.244257689480591"/>
  </r>
  <r>
    <n v="704"/>
    <x v="2"/>
    <x v="2"/>
    <n v="2.5"/>
    <x v="2"/>
    <n v="300"/>
    <n v="0"/>
    <x v="2"/>
    <x v="1"/>
    <x v="1"/>
    <b v="0"/>
    <n v="27.82095"/>
    <n v="5.1773581900806498"/>
    <n v="22.64359180991935"/>
  </r>
  <r>
    <n v="705"/>
    <x v="0"/>
    <x v="3"/>
    <n v="2.5"/>
    <x v="2"/>
    <n v="300"/>
    <n v="0"/>
    <x v="2"/>
    <x v="1"/>
    <x v="1"/>
    <b v="0"/>
    <n v="36.393050000000002"/>
    <n v="6.93106492211919"/>
    <n v="29.461985077880811"/>
  </r>
  <r>
    <n v="706"/>
    <x v="1"/>
    <x v="3"/>
    <n v="2.5"/>
    <x v="2"/>
    <n v="300"/>
    <n v="0"/>
    <x v="2"/>
    <x v="1"/>
    <x v="1"/>
    <b v="0"/>
    <n v="35.728074999999997"/>
    <n v="5.8988143443500496"/>
    <n v="29.829260655649946"/>
  </r>
  <r>
    <n v="707"/>
    <x v="2"/>
    <x v="3"/>
    <n v="2.5"/>
    <x v="2"/>
    <n v="300"/>
    <n v="0"/>
    <x v="2"/>
    <x v="1"/>
    <x v="1"/>
    <b v="0"/>
    <n v="37.375774999999997"/>
    <n v="7.8337916031601997"/>
    <n v="29.541983396839797"/>
  </r>
  <r>
    <n v="708"/>
    <x v="0"/>
    <x v="0"/>
    <n v="2.5"/>
    <x v="3"/>
    <n v="300"/>
    <n v="0"/>
    <x v="2"/>
    <x v="1"/>
    <x v="1"/>
    <b v="0"/>
    <n v="22.211524999999899"/>
    <n v="1.1493711290410999"/>
    <n v="21.062153870958799"/>
  </r>
  <r>
    <n v="709"/>
    <x v="1"/>
    <x v="0"/>
    <n v="2.5"/>
    <x v="3"/>
    <n v="300"/>
    <n v="0"/>
    <x v="2"/>
    <x v="1"/>
    <x v="1"/>
    <b v="0"/>
    <n v="22.227"/>
    <n v="1.16122053938411"/>
    <n v="21.065779460615889"/>
  </r>
  <r>
    <n v="710"/>
    <x v="2"/>
    <x v="0"/>
    <n v="2.5"/>
    <x v="3"/>
    <n v="300"/>
    <n v="0"/>
    <x v="2"/>
    <x v="1"/>
    <x v="1"/>
    <b v="0"/>
    <n v="22.116275000000002"/>
    <n v="1.1502751177392301"/>
    <n v="20.965999882260771"/>
  </r>
  <r>
    <n v="711"/>
    <x v="0"/>
    <x v="1"/>
    <n v="2.5"/>
    <x v="3"/>
    <n v="300"/>
    <n v="0"/>
    <x v="2"/>
    <x v="1"/>
    <x v="1"/>
    <b v="0"/>
    <n v="31.026624999999999"/>
    <n v="3.9968319262936198"/>
    <n v="27.029793073706379"/>
  </r>
  <r>
    <n v="712"/>
    <x v="1"/>
    <x v="1"/>
    <n v="2.5"/>
    <x v="3"/>
    <n v="300"/>
    <n v="0"/>
    <x v="2"/>
    <x v="1"/>
    <x v="1"/>
    <b v="0"/>
    <n v="31.791650000000001"/>
    <n v="6.2475974080343404"/>
    <n v="25.544052591965659"/>
  </r>
  <r>
    <n v="713"/>
    <x v="2"/>
    <x v="1"/>
    <n v="2.5"/>
    <x v="3"/>
    <n v="300"/>
    <n v="0"/>
    <x v="2"/>
    <x v="1"/>
    <x v="1"/>
    <b v="0"/>
    <n v="29.393525"/>
    <n v="4.8665339538268801"/>
    <n v="24.526991046173119"/>
  </r>
  <r>
    <n v="714"/>
    <x v="0"/>
    <x v="2"/>
    <n v="2.5"/>
    <x v="3"/>
    <n v="300"/>
    <n v="0"/>
    <x v="2"/>
    <x v="1"/>
    <x v="1"/>
    <b v="0"/>
    <n v="27.460799999999999"/>
    <n v="5.97127565207788"/>
    <n v="21.489524347922121"/>
  </r>
  <r>
    <n v="715"/>
    <x v="1"/>
    <x v="2"/>
    <n v="2.5"/>
    <x v="3"/>
    <n v="300"/>
    <n v="0"/>
    <x v="2"/>
    <x v="1"/>
    <x v="1"/>
    <b v="0"/>
    <n v="42.500050000000002"/>
    <n v="6.9218544869422303"/>
    <n v="35.578195513057771"/>
  </r>
  <r>
    <n v="716"/>
    <x v="2"/>
    <x v="2"/>
    <n v="2.5"/>
    <x v="3"/>
    <n v="300"/>
    <n v="0"/>
    <x v="2"/>
    <x v="1"/>
    <x v="1"/>
    <b v="0"/>
    <n v="28.774124999999898"/>
    <n v="4.2482597661562602"/>
    <n v="24.525865233843639"/>
  </r>
  <r>
    <n v="717"/>
    <x v="0"/>
    <x v="3"/>
    <n v="2.5"/>
    <x v="3"/>
    <n v="300"/>
    <n v="0"/>
    <x v="2"/>
    <x v="1"/>
    <x v="1"/>
    <b v="0"/>
    <n v="42.172075"/>
    <n v="7.3664416830694304"/>
    <n v="34.805633316930567"/>
  </r>
  <r>
    <n v="718"/>
    <x v="1"/>
    <x v="3"/>
    <n v="2.5"/>
    <x v="3"/>
    <n v="300"/>
    <n v="0"/>
    <x v="2"/>
    <x v="1"/>
    <x v="1"/>
    <b v="0"/>
    <n v="33.943624999999997"/>
    <n v="5.3831357888797697"/>
    <n v="28.560489211120228"/>
  </r>
  <r>
    <n v="719"/>
    <x v="2"/>
    <x v="3"/>
    <n v="2.5"/>
    <x v="3"/>
    <n v="300"/>
    <n v="0"/>
    <x v="2"/>
    <x v="1"/>
    <x v="1"/>
    <b v="0"/>
    <n v="31.738975"/>
    <n v="5.7921203605716904"/>
    <n v="25.946854639428309"/>
  </r>
  <r>
    <n v="720"/>
    <x v="0"/>
    <x v="0"/>
    <n v="2.5"/>
    <x v="0"/>
    <n v="300"/>
    <n v="0"/>
    <x v="0"/>
    <x v="2"/>
    <x v="1"/>
    <b v="0"/>
    <n v="22.169325000000001"/>
    <n v="1.1627597340867999"/>
    <n v="21.006565265913199"/>
  </r>
  <r>
    <n v="721"/>
    <x v="1"/>
    <x v="0"/>
    <n v="2.5"/>
    <x v="0"/>
    <n v="300"/>
    <n v="0"/>
    <x v="0"/>
    <x v="2"/>
    <x v="1"/>
    <b v="0"/>
    <n v="22.361174999999999"/>
    <n v="1.17512666282404"/>
    <n v="21.186048337175958"/>
  </r>
  <r>
    <n v="722"/>
    <x v="2"/>
    <x v="0"/>
    <n v="2.5"/>
    <x v="0"/>
    <n v="300"/>
    <n v="0"/>
    <x v="0"/>
    <x v="2"/>
    <x v="1"/>
    <b v="0"/>
    <n v="22.257175"/>
    <n v="1.15678786509288"/>
    <n v="21.10038713490712"/>
  </r>
  <r>
    <n v="723"/>
    <x v="0"/>
    <x v="1"/>
    <n v="2.5"/>
    <x v="0"/>
    <n v="300"/>
    <n v="0"/>
    <x v="0"/>
    <x v="2"/>
    <x v="1"/>
    <b v="0"/>
    <n v="49.645949999999999"/>
    <n v="9.5734019947186599"/>
    <n v="40.072548005281341"/>
  </r>
  <r>
    <n v="724"/>
    <x v="1"/>
    <x v="1"/>
    <n v="2.5"/>
    <x v="0"/>
    <n v="300"/>
    <n v="0"/>
    <x v="0"/>
    <x v="2"/>
    <x v="1"/>
    <b v="0"/>
    <n v="45.993625000000002"/>
    <n v="7.2708101866899701"/>
    <n v="38.722814813310031"/>
  </r>
  <r>
    <n v="725"/>
    <x v="2"/>
    <x v="1"/>
    <n v="2.5"/>
    <x v="0"/>
    <n v="300"/>
    <n v="0"/>
    <x v="0"/>
    <x v="2"/>
    <x v="1"/>
    <b v="0"/>
    <n v="30.777124999999899"/>
    <n v="4.8125554734395699"/>
    <n v="25.964569526560329"/>
  </r>
  <r>
    <n v="726"/>
    <x v="0"/>
    <x v="2"/>
    <n v="2.5"/>
    <x v="0"/>
    <n v="300"/>
    <n v="0"/>
    <x v="0"/>
    <x v="2"/>
    <x v="1"/>
    <b v="0"/>
    <n v="38.330649999999999"/>
    <n v="7.6043318290700697"/>
    <n v="30.726318170929929"/>
  </r>
  <r>
    <n v="727"/>
    <x v="1"/>
    <x v="2"/>
    <n v="2.5"/>
    <x v="0"/>
    <n v="300"/>
    <n v="0"/>
    <x v="0"/>
    <x v="2"/>
    <x v="1"/>
    <b v="0"/>
    <n v="42.195799999999998"/>
    <n v="9.4007317114736395"/>
    <n v="32.795068288526359"/>
  </r>
  <r>
    <n v="728"/>
    <x v="2"/>
    <x v="2"/>
    <n v="2.5"/>
    <x v="0"/>
    <n v="300"/>
    <n v="0"/>
    <x v="0"/>
    <x v="2"/>
    <x v="1"/>
    <b v="0"/>
    <n v="53.825425000000003"/>
    <n v="10.125751964050799"/>
    <n v="43.699673035949203"/>
  </r>
  <r>
    <n v="729"/>
    <x v="0"/>
    <x v="3"/>
    <n v="2.5"/>
    <x v="0"/>
    <n v="300"/>
    <n v="0"/>
    <x v="0"/>
    <x v="2"/>
    <x v="1"/>
    <b v="0"/>
    <n v="32.624299999999998"/>
    <n v="5.2529465824450297"/>
    <n v="27.371353417554968"/>
  </r>
  <r>
    <n v="730"/>
    <x v="1"/>
    <x v="3"/>
    <n v="2.5"/>
    <x v="0"/>
    <n v="300"/>
    <n v="0"/>
    <x v="0"/>
    <x v="2"/>
    <x v="1"/>
    <b v="0"/>
    <n v="28.792224999999998"/>
    <n v="4.16619704963695"/>
    <n v="24.626027950363049"/>
  </r>
  <r>
    <n v="731"/>
    <x v="2"/>
    <x v="3"/>
    <n v="2.5"/>
    <x v="0"/>
    <n v="300"/>
    <n v="0"/>
    <x v="0"/>
    <x v="2"/>
    <x v="1"/>
    <b v="0"/>
    <n v="32.499875000000003"/>
    <n v="6.5165269616549004"/>
    <n v="25.983348038345103"/>
  </r>
  <r>
    <n v="732"/>
    <x v="0"/>
    <x v="0"/>
    <n v="2.5"/>
    <x v="1"/>
    <n v="300"/>
    <n v="0"/>
    <x v="0"/>
    <x v="2"/>
    <x v="1"/>
    <b v="0"/>
    <n v="22.235699999999898"/>
    <n v="1.16016066246144"/>
    <n v="21.075539337538459"/>
  </r>
  <r>
    <n v="733"/>
    <x v="1"/>
    <x v="0"/>
    <n v="2.5"/>
    <x v="1"/>
    <n v="300"/>
    <n v="0"/>
    <x v="0"/>
    <x v="2"/>
    <x v="1"/>
    <b v="0"/>
    <n v="22.245525000000001"/>
    <n v="1.1711291958549199"/>
    <n v="21.07439580414508"/>
  </r>
  <r>
    <n v="734"/>
    <x v="2"/>
    <x v="0"/>
    <n v="2.5"/>
    <x v="1"/>
    <n v="300"/>
    <n v="0"/>
    <x v="0"/>
    <x v="2"/>
    <x v="1"/>
    <b v="0"/>
    <n v="22.272475"/>
    <n v="1.1520201816845601"/>
    <n v="21.120454818315441"/>
  </r>
  <r>
    <n v="735"/>
    <x v="0"/>
    <x v="1"/>
    <n v="2.5"/>
    <x v="1"/>
    <n v="300"/>
    <n v="0"/>
    <x v="0"/>
    <x v="2"/>
    <x v="1"/>
    <b v="0"/>
    <n v="35.274324999999997"/>
    <n v="6.4345654675422201"/>
    <n v="28.839759532457776"/>
  </r>
  <r>
    <n v="736"/>
    <x v="1"/>
    <x v="1"/>
    <n v="2.5"/>
    <x v="1"/>
    <n v="300"/>
    <n v="0"/>
    <x v="0"/>
    <x v="2"/>
    <x v="1"/>
    <b v="0"/>
    <n v="37.419049999999999"/>
    <n v="6.0722827369523902"/>
    <n v="31.34676726304761"/>
  </r>
  <r>
    <n v="737"/>
    <x v="2"/>
    <x v="1"/>
    <n v="2.5"/>
    <x v="1"/>
    <n v="300"/>
    <n v="0"/>
    <x v="0"/>
    <x v="2"/>
    <x v="1"/>
    <b v="0"/>
    <n v="30.062774999999998"/>
    <n v="4.3864830396605496"/>
    <n v="25.676291960339448"/>
  </r>
  <r>
    <n v="738"/>
    <x v="0"/>
    <x v="2"/>
    <n v="2.5"/>
    <x v="1"/>
    <n v="300"/>
    <n v="0"/>
    <x v="0"/>
    <x v="2"/>
    <x v="1"/>
    <b v="0"/>
    <n v="42.340449999999997"/>
    <n v="10.5832694096046"/>
    <n v="31.757180590395397"/>
  </r>
  <r>
    <n v="739"/>
    <x v="1"/>
    <x v="2"/>
    <n v="2.5"/>
    <x v="1"/>
    <n v="300"/>
    <n v="0"/>
    <x v="0"/>
    <x v="2"/>
    <x v="1"/>
    <b v="0"/>
    <n v="41.196624999999997"/>
    <n v="6.6902622433972301"/>
    <n v="34.506362756602769"/>
  </r>
  <r>
    <n v="740"/>
    <x v="2"/>
    <x v="2"/>
    <n v="2.5"/>
    <x v="1"/>
    <n v="300"/>
    <n v="0"/>
    <x v="0"/>
    <x v="2"/>
    <x v="1"/>
    <b v="0"/>
    <n v="39.491674999999901"/>
    <n v="5.7402089381096504"/>
    <n v="33.751466061890248"/>
  </r>
  <r>
    <n v="741"/>
    <x v="0"/>
    <x v="3"/>
    <n v="2.5"/>
    <x v="1"/>
    <n v="300"/>
    <n v="0"/>
    <x v="0"/>
    <x v="2"/>
    <x v="1"/>
    <b v="0"/>
    <n v="43.153975000000003"/>
    <n v="8.3436591165370793"/>
    <n v="34.81031588346292"/>
  </r>
  <r>
    <n v="742"/>
    <x v="1"/>
    <x v="3"/>
    <n v="2.5"/>
    <x v="1"/>
    <n v="300"/>
    <n v="0"/>
    <x v="0"/>
    <x v="2"/>
    <x v="1"/>
    <b v="0"/>
    <n v="42.339199999999998"/>
    <n v="10.520488801339001"/>
    <n v="31.818711198660999"/>
  </r>
  <r>
    <n v="743"/>
    <x v="2"/>
    <x v="3"/>
    <n v="2.5"/>
    <x v="1"/>
    <n v="300"/>
    <n v="0"/>
    <x v="0"/>
    <x v="2"/>
    <x v="1"/>
    <b v="0"/>
    <n v="50.251649999999998"/>
    <n v="10.466735978535199"/>
    <n v="39.7849140214648"/>
  </r>
  <r>
    <n v="744"/>
    <x v="0"/>
    <x v="0"/>
    <n v="2.5"/>
    <x v="2"/>
    <n v="300"/>
    <n v="0"/>
    <x v="0"/>
    <x v="2"/>
    <x v="1"/>
    <b v="0"/>
    <n v="22.235924999999899"/>
    <n v="1.1699421170166899"/>
    <n v="21.06598288298321"/>
  </r>
  <r>
    <n v="745"/>
    <x v="1"/>
    <x v="0"/>
    <n v="2.5"/>
    <x v="2"/>
    <n v="300"/>
    <n v="0"/>
    <x v="0"/>
    <x v="2"/>
    <x v="1"/>
    <b v="0"/>
    <n v="22.403925000000001"/>
    <n v="1.1556846974813899"/>
    <n v="21.24824030251861"/>
  </r>
  <r>
    <n v="746"/>
    <x v="2"/>
    <x v="0"/>
    <n v="2.5"/>
    <x v="2"/>
    <n v="300"/>
    <n v="0"/>
    <x v="0"/>
    <x v="2"/>
    <x v="1"/>
    <b v="0"/>
    <n v="22.277349999999998"/>
    <n v="1.1453103115388199"/>
    <n v="21.132039688461177"/>
  </r>
  <r>
    <n v="747"/>
    <x v="0"/>
    <x v="1"/>
    <n v="2.5"/>
    <x v="2"/>
    <n v="300"/>
    <n v="0"/>
    <x v="0"/>
    <x v="2"/>
    <x v="1"/>
    <b v="0"/>
    <n v="32.251449999999998"/>
    <n v="5.8357560424405301"/>
    <n v="26.415693957559469"/>
  </r>
  <r>
    <n v="748"/>
    <x v="1"/>
    <x v="1"/>
    <n v="2.5"/>
    <x v="2"/>
    <n v="300"/>
    <n v="0"/>
    <x v="0"/>
    <x v="2"/>
    <x v="1"/>
    <b v="0"/>
    <n v="36.098300000000002"/>
    <n v="6.8443150208454497"/>
    <n v="29.253984979154552"/>
  </r>
  <r>
    <n v="749"/>
    <x v="2"/>
    <x v="1"/>
    <n v="2.5"/>
    <x v="2"/>
    <n v="300"/>
    <n v="0"/>
    <x v="0"/>
    <x v="2"/>
    <x v="1"/>
    <b v="0"/>
    <n v="37.362349999999999"/>
    <n v="6.1244530923941101"/>
    <n v="31.23789690760589"/>
  </r>
  <r>
    <n v="750"/>
    <x v="0"/>
    <x v="2"/>
    <n v="2.5"/>
    <x v="2"/>
    <n v="300"/>
    <n v="0"/>
    <x v="0"/>
    <x v="2"/>
    <x v="1"/>
    <b v="0"/>
    <n v="42.635399999999898"/>
    <n v="7.9062894965617101"/>
    <n v="34.729110503438186"/>
  </r>
  <r>
    <n v="751"/>
    <x v="1"/>
    <x v="2"/>
    <n v="2.5"/>
    <x v="2"/>
    <n v="300"/>
    <n v="0"/>
    <x v="0"/>
    <x v="2"/>
    <x v="1"/>
    <b v="0"/>
    <n v="39.828125"/>
    <n v="6.7623731366170903"/>
    <n v="33.065751863382907"/>
  </r>
  <r>
    <n v="752"/>
    <x v="2"/>
    <x v="2"/>
    <n v="2.5"/>
    <x v="2"/>
    <n v="300"/>
    <n v="0"/>
    <x v="0"/>
    <x v="2"/>
    <x v="1"/>
    <b v="0"/>
    <n v="28.342275000000001"/>
    <n v="4.7769232014930196"/>
    <n v="23.565351798506981"/>
  </r>
  <r>
    <n v="753"/>
    <x v="0"/>
    <x v="3"/>
    <n v="2.5"/>
    <x v="2"/>
    <n v="300"/>
    <n v="0"/>
    <x v="0"/>
    <x v="2"/>
    <x v="1"/>
    <b v="0"/>
    <n v="43.975249999999903"/>
    <n v="9.05350418304916"/>
    <n v="34.921745816950747"/>
  </r>
  <r>
    <n v="754"/>
    <x v="1"/>
    <x v="3"/>
    <n v="2.5"/>
    <x v="2"/>
    <n v="300"/>
    <n v="0"/>
    <x v="0"/>
    <x v="2"/>
    <x v="1"/>
    <b v="0"/>
    <n v="42.277149999999999"/>
    <n v="9.5532319004023201"/>
    <n v="32.723918099597682"/>
  </r>
  <r>
    <n v="755"/>
    <x v="2"/>
    <x v="3"/>
    <n v="2.5"/>
    <x v="2"/>
    <n v="300"/>
    <n v="0"/>
    <x v="0"/>
    <x v="2"/>
    <x v="1"/>
    <b v="0"/>
    <n v="33.546750000000003"/>
    <n v="7.7706353950022198"/>
    <n v="25.776114604997783"/>
  </r>
  <r>
    <n v="756"/>
    <x v="0"/>
    <x v="0"/>
    <n v="2.5"/>
    <x v="3"/>
    <n v="300"/>
    <n v="0"/>
    <x v="0"/>
    <x v="2"/>
    <x v="1"/>
    <b v="0"/>
    <n v="22.308050000000001"/>
    <n v="1.1660656149995401"/>
    <n v="21.141984385000463"/>
  </r>
  <r>
    <n v="757"/>
    <x v="1"/>
    <x v="0"/>
    <n v="2.5"/>
    <x v="3"/>
    <n v="300"/>
    <n v="0"/>
    <x v="0"/>
    <x v="2"/>
    <x v="1"/>
    <b v="0"/>
    <n v="22.236625"/>
    <n v="1.1627734903234499"/>
    <n v="21.073851509676551"/>
  </r>
  <r>
    <n v="758"/>
    <x v="2"/>
    <x v="0"/>
    <n v="2.5"/>
    <x v="3"/>
    <n v="300"/>
    <n v="0"/>
    <x v="0"/>
    <x v="2"/>
    <x v="1"/>
    <b v="0"/>
    <n v="22.257300000000001"/>
    <n v="1.1625835096692201"/>
    <n v="21.094716490330782"/>
  </r>
  <r>
    <n v="759"/>
    <x v="0"/>
    <x v="1"/>
    <n v="2.5"/>
    <x v="3"/>
    <n v="300"/>
    <n v="0"/>
    <x v="0"/>
    <x v="2"/>
    <x v="1"/>
    <b v="0"/>
    <n v="43.181574999999903"/>
    <n v="7.1696932913854896"/>
    <n v="36.011881708614411"/>
  </r>
  <r>
    <n v="760"/>
    <x v="1"/>
    <x v="1"/>
    <n v="2.5"/>
    <x v="3"/>
    <n v="300"/>
    <n v="0"/>
    <x v="0"/>
    <x v="2"/>
    <x v="1"/>
    <b v="0"/>
    <n v="27.0214"/>
    <n v="4.13801865882707"/>
    <n v="22.883381341172928"/>
  </r>
  <r>
    <n v="761"/>
    <x v="2"/>
    <x v="1"/>
    <n v="2.5"/>
    <x v="3"/>
    <n v="300"/>
    <n v="0"/>
    <x v="0"/>
    <x v="2"/>
    <x v="1"/>
    <b v="0"/>
    <n v="40.870674999999999"/>
    <n v="8.2467657519537205"/>
    <n v="32.623909248046274"/>
  </r>
  <r>
    <n v="762"/>
    <x v="0"/>
    <x v="2"/>
    <n v="2.5"/>
    <x v="3"/>
    <n v="300"/>
    <n v="0"/>
    <x v="0"/>
    <x v="2"/>
    <x v="1"/>
    <b v="0"/>
    <n v="41.338324999999998"/>
    <n v="7.8537797307812598"/>
    <n v="33.484545269218735"/>
  </r>
  <r>
    <n v="763"/>
    <x v="1"/>
    <x v="2"/>
    <n v="2.5"/>
    <x v="3"/>
    <n v="300"/>
    <n v="0"/>
    <x v="0"/>
    <x v="2"/>
    <x v="1"/>
    <b v="0"/>
    <n v="47.013399999999997"/>
    <n v="8.7493044478568098"/>
    <n v="38.264095552143189"/>
  </r>
  <r>
    <n v="764"/>
    <x v="2"/>
    <x v="2"/>
    <n v="2.5"/>
    <x v="3"/>
    <n v="300"/>
    <n v="0"/>
    <x v="0"/>
    <x v="2"/>
    <x v="1"/>
    <b v="0"/>
    <n v="36.539774999999999"/>
    <n v="5.1441523770124302"/>
    <n v="31.395622622987567"/>
  </r>
  <r>
    <n v="765"/>
    <x v="0"/>
    <x v="3"/>
    <n v="2.5"/>
    <x v="3"/>
    <n v="300"/>
    <n v="0"/>
    <x v="0"/>
    <x v="2"/>
    <x v="1"/>
    <b v="0"/>
    <n v="35.251575000000003"/>
    <n v="5.3733092083740503"/>
    <n v="29.878265791625953"/>
  </r>
  <r>
    <n v="766"/>
    <x v="1"/>
    <x v="3"/>
    <n v="2.5"/>
    <x v="3"/>
    <n v="300"/>
    <n v="0"/>
    <x v="0"/>
    <x v="2"/>
    <x v="1"/>
    <b v="0"/>
    <n v="53.223374999999997"/>
    <n v="9.6213712375677307"/>
    <n v="43.602003762432268"/>
  </r>
  <r>
    <n v="767"/>
    <x v="2"/>
    <x v="3"/>
    <n v="2.5"/>
    <x v="3"/>
    <n v="300"/>
    <n v="0"/>
    <x v="0"/>
    <x v="2"/>
    <x v="1"/>
    <b v="0"/>
    <n v="37.197299999999998"/>
    <n v="8.74628512819341"/>
    <n v="28.451014871806589"/>
  </r>
  <r>
    <n v="768"/>
    <x v="0"/>
    <x v="0"/>
    <n v="2.5"/>
    <x v="0"/>
    <n v="300"/>
    <n v="0"/>
    <x v="1"/>
    <x v="2"/>
    <x v="1"/>
    <b v="0"/>
    <n v="22.180824999999999"/>
    <n v="1.14455324983465"/>
    <n v="21.036271750165348"/>
  </r>
  <r>
    <n v="769"/>
    <x v="1"/>
    <x v="0"/>
    <n v="2.5"/>
    <x v="0"/>
    <n v="300"/>
    <n v="0"/>
    <x v="1"/>
    <x v="2"/>
    <x v="1"/>
    <b v="0"/>
    <n v="22.208074999999901"/>
    <n v="1.16060361349772"/>
    <n v="21.047471386502181"/>
  </r>
  <r>
    <n v="770"/>
    <x v="2"/>
    <x v="0"/>
    <n v="2.5"/>
    <x v="0"/>
    <n v="300"/>
    <n v="0"/>
    <x v="1"/>
    <x v="2"/>
    <x v="1"/>
    <b v="0"/>
    <n v="22.228475"/>
    <n v="1.1671527034124001"/>
    <n v="21.061322296587598"/>
  </r>
  <r>
    <n v="771"/>
    <x v="0"/>
    <x v="1"/>
    <n v="2.5"/>
    <x v="0"/>
    <n v="300"/>
    <n v="0"/>
    <x v="1"/>
    <x v="2"/>
    <x v="1"/>
    <b v="0"/>
    <n v="31.914874999999999"/>
    <n v="5.2743028963022898"/>
    <n v="26.640572103697707"/>
  </r>
  <r>
    <n v="772"/>
    <x v="1"/>
    <x v="1"/>
    <n v="2.5"/>
    <x v="0"/>
    <n v="300"/>
    <n v="0"/>
    <x v="1"/>
    <x v="2"/>
    <x v="1"/>
    <b v="0"/>
    <n v="34.127949999999998"/>
    <n v="6.5569068658388803"/>
    <n v="27.571043134161119"/>
  </r>
  <r>
    <n v="773"/>
    <x v="2"/>
    <x v="1"/>
    <n v="2.5"/>
    <x v="0"/>
    <n v="300"/>
    <n v="0"/>
    <x v="1"/>
    <x v="2"/>
    <x v="1"/>
    <b v="0"/>
    <n v="32.426899999999897"/>
    <n v="4.77630829877506"/>
    <n v="27.650591701224837"/>
  </r>
  <r>
    <n v="774"/>
    <x v="0"/>
    <x v="2"/>
    <n v="2.5"/>
    <x v="0"/>
    <n v="300"/>
    <n v="0"/>
    <x v="1"/>
    <x v="2"/>
    <x v="1"/>
    <b v="0"/>
    <n v="52.809824999999996"/>
    <n v="10.3766642708972"/>
    <n v="42.433160729102795"/>
  </r>
  <r>
    <n v="775"/>
    <x v="1"/>
    <x v="2"/>
    <n v="2.5"/>
    <x v="0"/>
    <n v="300"/>
    <n v="0"/>
    <x v="1"/>
    <x v="2"/>
    <x v="1"/>
    <b v="0"/>
    <n v="38.54515"/>
    <n v="7.5670768580857404"/>
    <n v="30.978073141914258"/>
  </r>
  <r>
    <n v="776"/>
    <x v="2"/>
    <x v="2"/>
    <n v="2.5"/>
    <x v="0"/>
    <n v="300"/>
    <n v="0"/>
    <x v="1"/>
    <x v="2"/>
    <x v="1"/>
    <b v="0"/>
    <n v="34.088974999999998"/>
    <n v="6.5046353903580298"/>
    <n v="27.584339609641969"/>
  </r>
  <r>
    <n v="777"/>
    <x v="0"/>
    <x v="3"/>
    <n v="2.5"/>
    <x v="0"/>
    <n v="300"/>
    <n v="0"/>
    <x v="1"/>
    <x v="2"/>
    <x v="1"/>
    <b v="0"/>
    <n v="52.7822999999999"/>
    <n v="10.668179684811101"/>
    <n v="42.114120315188799"/>
  </r>
  <r>
    <n v="778"/>
    <x v="1"/>
    <x v="3"/>
    <n v="2.5"/>
    <x v="0"/>
    <n v="300"/>
    <n v="0"/>
    <x v="1"/>
    <x v="2"/>
    <x v="1"/>
    <b v="0"/>
    <n v="42.170349999999999"/>
    <n v="9.3664389045103995"/>
    <n v="32.803911095489596"/>
  </r>
  <r>
    <n v="779"/>
    <x v="2"/>
    <x v="3"/>
    <n v="2.5"/>
    <x v="0"/>
    <n v="300"/>
    <n v="0"/>
    <x v="1"/>
    <x v="2"/>
    <x v="1"/>
    <b v="0"/>
    <n v="43.999200000000002"/>
    <n v="10.108505646527799"/>
    <n v="33.890694353472199"/>
  </r>
  <r>
    <n v="780"/>
    <x v="0"/>
    <x v="0"/>
    <n v="2.5"/>
    <x v="1"/>
    <n v="300"/>
    <n v="0"/>
    <x v="1"/>
    <x v="2"/>
    <x v="1"/>
    <b v="0"/>
    <n v="22.230149999999998"/>
    <n v="1.1620529000966999"/>
    <n v="21.068097099903298"/>
  </r>
  <r>
    <n v="781"/>
    <x v="1"/>
    <x v="0"/>
    <n v="2.5"/>
    <x v="1"/>
    <n v="300"/>
    <n v="0"/>
    <x v="1"/>
    <x v="2"/>
    <x v="1"/>
    <b v="0"/>
    <n v="22.342775"/>
    <n v="1.19146074779571"/>
    <n v="21.151314252204291"/>
  </r>
  <r>
    <n v="782"/>
    <x v="2"/>
    <x v="0"/>
    <n v="2.5"/>
    <x v="1"/>
    <n v="300"/>
    <n v="0"/>
    <x v="1"/>
    <x v="2"/>
    <x v="1"/>
    <b v="0"/>
    <n v="22.276225"/>
    <n v="1.1655351141447501"/>
    <n v="21.110689885855251"/>
  </r>
  <r>
    <n v="783"/>
    <x v="0"/>
    <x v="1"/>
    <n v="2.5"/>
    <x v="1"/>
    <n v="300"/>
    <n v="0"/>
    <x v="1"/>
    <x v="2"/>
    <x v="1"/>
    <b v="0"/>
    <n v="44.420274999999997"/>
    <n v="10.031600417965601"/>
    <n v="34.388674582034398"/>
  </r>
  <r>
    <n v="784"/>
    <x v="1"/>
    <x v="1"/>
    <n v="2.5"/>
    <x v="1"/>
    <n v="300"/>
    <n v="0"/>
    <x v="1"/>
    <x v="2"/>
    <x v="1"/>
    <b v="0"/>
    <n v="33.816699999999997"/>
    <n v="5.4290896229999301"/>
    <n v="28.387610377000065"/>
  </r>
  <r>
    <n v="785"/>
    <x v="2"/>
    <x v="1"/>
    <n v="2.5"/>
    <x v="1"/>
    <n v="300"/>
    <n v="0"/>
    <x v="1"/>
    <x v="2"/>
    <x v="1"/>
    <b v="0"/>
    <n v="34.176200000000001"/>
    <n v="5.8188616119373604"/>
    <n v="28.35733838806264"/>
  </r>
  <r>
    <n v="786"/>
    <x v="0"/>
    <x v="2"/>
    <n v="2.5"/>
    <x v="1"/>
    <n v="300"/>
    <n v="0"/>
    <x v="1"/>
    <x v="2"/>
    <x v="1"/>
    <b v="0"/>
    <n v="28.34395"/>
    <n v="3.7383010768866201"/>
    <n v="24.605648923113378"/>
  </r>
  <r>
    <n v="787"/>
    <x v="1"/>
    <x v="2"/>
    <n v="2.5"/>
    <x v="1"/>
    <n v="300"/>
    <n v="0"/>
    <x v="1"/>
    <x v="2"/>
    <x v="1"/>
    <b v="0"/>
    <n v="21.898299999999999"/>
    <n v="3.6705530651701999"/>
    <n v="18.227746934829799"/>
  </r>
  <r>
    <n v="788"/>
    <x v="2"/>
    <x v="2"/>
    <n v="2.5"/>
    <x v="1"/>
    <n v="300"/>
    <n v="0"/>
    <x v="1"/>
    <x v="2"/>
    <x v="1"/>
    <b v="0"/>
    <n v="37.09545"/>
    <n v="7.81067298141837"/>
    <n v="29.284777018581629"/>
  </r>
  <r>
    <n v="789"/>
    <x v="0"/>
    <x v="3"/>
    <n v="2.5"/>
    <x v="1"/>
    <n v="300"/>
    <n v="0"/>
    <x v="1"/>
    <x v="2"/>
    <x v="1"/>
    <b v="0"/>
    <n v="56.897275"/>
    <n v="12.7025531170226"/>
    <n v="44.194721882977404"/>
  </r>
  <r>
    <n v="790"/>
    <x v="1"/>
    <x v="3"/>
    <n v="2.5"/>
    <x v="1"/>
    <n v="300"/>
    <n v="0"/>
    <x v="1"/>
    <x v="2"/>
    <x v="1"/>
    <b v="0"/>
    <n v="32.159374999999997"/>
    <n v="4.9356689920242696"/>
    <n v="27.223706007975728"/>
  </r>
  <r>
    <n v="791"/>
    <x v="2"/>
    <x v="3"/>
    <n v="2.5"/>
    <x v="1"/>
    <n v="300"/>
    <n v="0"/>
    <x v="1"/>
    <x v="2"/>
    <x v="1"/>
    <b v="0"/>
    <n v="32.271749999999997"/>
    <n v="5.3403963195737596"/>
    <n v="26.931353680426238"/>
  </r>
  <r>
    <n v="792"/>
    <x v="0"/>
    <x v="0"/>
    <n v="2.5"/>
    <x v="2"/>
    <n v="300"/>
    <n v="0"/>
    <x v="1"/>
    <x v="2"/>
    <x v="1"/>
    <b v="0"/>
    <n v="22.20795"/>
    <n v="1.16000645604235"/>
    <n v="21.047943543957651"/>
  </r>
  <r>
    <n v="793"/>
    <x v="1"/>
    <x v="0"/>
    <n v="2.5"/>
    <x v="2"/>
    <n v="300"/>
    <n v="0"/>
    <x v="1"/>
    <x v="2"/>
    <x v="1"/>
    <b v="0"/>
    <n v="22.247024999999901"/>
    <n v="1.1592820813117599"/>
    <n v="21.087742918688143"/>
  </r>
  <r>
    <n v="794"/>
    <x v="2"/>
    <x v="0"/>
    <n v="2.5"/>
    <x v="2"/>
    <n v="300"/>
    <n v="0"/>
    <x v="1"/>
    <x v="2"/>
    <x v="1"/>
    <b v="0"/>
    <n v="22.284249999999901"/>
    <n v="1.1860753988872399"/>
    <n v="21.09817460111266"/>
  </r>
  <r>
    <n v="795"/>
    <x v="0"/>
    <x v="1"/>
    <n v="2.5"/>
    <x v="2"/>
    <n v="300"/>
    <n v="0"/>
    <x v="1"/>
    <x v="2"/>
    <x v="1"/>
    <b v="0"/>
    <n v="35.787700000000001"/>
    <n v="8.0757402650344599"/>
    <n v="27.711959734965539"/>
  </r>
  <r>
    <n v="796"/>
    <x v="1"/>
    <x v="1"/>
    <n v="2.5"/>
    <x v="2"/>
    <n v="300"/>
    <n v="0"/>
    <x v="1"/>
    <x v="2"/>
    <x v="1"/>
    <b v="0"/>
    <n v="32.441875000000003"/>
    <n v="5.74124614925715"/>
    <n v="26.700628850742852"/>
  </r>
  <r>
    <n v="797"/>
    <x v="2"/>
    <x v="1"/>
    <n v="2.5"/>
    <x v="2"/>
    <n v="300"/>
    <n v="0"/>
    <x v="1"/>
    <x v="2"/>
    <x v="1"/>
    <b v="0"/>
    <n v="32.422399999999897"/>
    <n v="5.6301023822199703"/>
    <n v="26.792297617779926"/>
  </r>
  <r>
    <n v="798"/>
    <x v="0"/>
    <x v="2"/>
    <n v="2.5"/>
    <x v="2"/>
    <n v="300"/>
    <n v="0"/>
    <x v="1"/>
    <x v="2"/>
    <x v="1"/>
    <b v="0"/>
    <n v="34.599399999999903"/>
    <n v="5.4753906588034598"/>
    <n v="29.124009341196444"/>
  </r>
  <r>
    <n v="799"/>
    <x v="1"/>
    <x v="2"/>
    <n v="2.5"/>
    <x v="2"/>
    <n v="300"/>
    <n v="0"/>
    <x v="1"/>
    <x v="2"/>
    <x v="1"/>
    <b v="0"/>
    <n v="29.0508249999999"/>
    <n v="4.9743352434347097"/>
    <n v="24.076489756565191"/>
  </r>
  <r>
    <n v="800"/>
    <x v="2"/>
    <x v="2"/>
    <n v="2.5"/>
    <x v="2"/>
    <n v="300"/>
    <n v="0"/>
    <x v="1"/>
    <x v="2"/>
    <x v="1"/>
    <b v="0"/>
    <n v="20.857574999999901"/>
    <n v="3.2532840356422499"/>
    <n v="17.604290964357652"/>
  </r>
  <r>
    <n v="801"/>
    <x v="0"/>
    <x v="3"/>
    <n v="2.5"/>
    <x v="2"/>
    <n v="300"/>
    <n v="0"/>
    <x v="1"/>
    <x v="2"/>
    <x v="1"/>
    <b v="0"/>
    <n v="33.792949999999998"/>
    <n v="6.8830004576182997"/>
    <n v="26.909949542381696"/>
  </r>
  <r>
    <n v="802"/>
    <x v="1"/>
    <x v="3"/>
    <n v="2.5"/>
    <x v="2"/>
    <n v="300"/>
    <n v="0"/>
    <x v="1"/>
    <x v="2"/>
    <x v="1"/>
    <b v="0"/>
    <n v="35.832025000000002"/>
    <n v="6.4362353126087797"/>
    <n v="29.395789687391222"/>
  </r>
  <r>
    <n v="803"/>
    <x v="2"/>
    <x v="3"/>
    <n v="2.5"/>
    <x v="2"/>
    <n v="300"/>
    <n v="0"/>
    <x v="1"/>
    <x v="2"/>
    <x v="1"/>
    <b v="0"/>
    <n v="36.080299999999902"/>
    <n v="8.8365533917861896"/>
    <n v="27.243746608213712"/>
  </r>
  <r>
    <n v="804"/>
    <x v="0"/>
    <x v="0"/>
    <n v="2.5"/>
    <x v="3"/>
    <n v="300"/>
    <n v="0"/>
    <x v="1"/>
    <x v="2"/>
    <x v="1"/>
    <b v="0"/>
    <n v="22.268649999999901"/>
    <n v="1.1684514560770101"/>
    <n v="21.100198543922893"/>
  </r>
  <r>
    <n v="805"/>
    <x v="1"/>
    <x v="0"/>
    <n v="2.5"/>
    <x v="3"/>
    <n v="300"/>
    <n v="0"/>
    <x v="1"/>
    <x v="2"/>
    <x v="1"/>
    <b v="0"/>
    <n v="22.241350000000001"/>
    <n v="1.16834887216904"/>
    <n v="21.07300112783096"/>
  </r>
  <r>
    <n v="806"/>
    <x v="2"/>
    <x v="0"/>
    <n v="2.5"/>
    <x v="3"/>
    <n v="300"/>
    <n v="0"/>
    <x v="1"/>
    <x v="2"/>
    <x v="1"/>
    <b v="0"/>
    <n v="22.223675"/>
    <n v="1.15594437411273"/>
    <n v="21.067730625887272"/>
  </r>
  <r>
    <n v="807"/>
    <x v="0"/>
    <x v="1"/>
    <n v="2.5"/>
    <x v="3"/>
    <n v="300"/>
    <n v="0"/>
    <x v="1"/>
    <x v="2"/>
    <x v="1"/>
    <b v="0"/>
    <n v="27.626850000000001"/>
    <n v="3.9489245006465898"/>
    <n v="23.67792549935341"/>
  </r>
  <r>
    <n v="808"/>
    <x v="1"/>
    <x v="1"/>
    <n v="2.5"/>
    <x v="3"/>
    <n v="300"/>
    <n v="0"/>
    <x v="1"/>
    <x v="2"/>
    <x v="1"/>
    <b v="0"/>
    <n v="35.5458"/>
    <n v="6.6172228514291502"/>
    <n v="28.928577148570849"/>
  </r>
  <r>
    <n v="809"/>
    <x v="2"/>
    <x v="1"/>
    <n v="2.5"/>
    <x v="3"/>
    <n v="300"/>
    <n v="0"/>
    <x v="1"/>
    <x v="2"/>
    <x v="1"/>
    <b v="0"/>
    <n v="34.552675000000001"/>
    <n v="5.1964635279048297"/>
    <n v="29.356211472095172"/>
  </r>
  <r>
    <n v="810"/>
    <x v="0"/>
    <x v="2"/>
    <n v="2.5"/>
    <x v="3"/>
    <n v="300"/>
    <n v="0"/>
    <x v="1"/>
    <x v="2"/>
    <x v="1"/>
    <b v="0"/>
    <n v="53.915149999999997"/>
    <n v="10.958524584256701"/>
    <n v="42.956625415743297"/>
  </r>
  <r>
    <n v="811"/>
    <x v="1"/>
    <x v="2"/>
    <n v="2.5"/>
    <x v="3"/>
    <n v="300"/>
    <n v="0"/>
    <x v="1"/>
    <x v="2"/>
    <x v="1"/>
    <b v="0"/>
    <n v="48.113599999999998"/>
    <n v="10.0988264934096"/>
    <n v="38.014773506590402"/>
  </r>
  <r>
    <n v="812"/>
    <x v="2"/>
    <x v="2"/>
    <n v="2.5"/>
    <x v="3"/>
    <n v="300"/>
    <n v="0"/>
    <x v="1"/>
    <x v="2"/>
    <x v="1"/>
    <b v="0"/>
    <n v="31.269424999999998"/>
    <n v="4.6158165214595996"/>
    <n v="26.653608478540399"/>
  </r>
  <r>
    <n v="813"/>
    <x v="0"/>
    <x v="3"/>
    <n v="2.5"/>
    <x v="3"/>
    <n v="300"/>
    <n v="0"/>
    <x v="1"/>
    <x v="2"/>
    <x v="1"/>
    <b v="0"/>
    <n v="48.840874999999997"/>
    <n v="9.8998081562353306"/>
    <n v="38.941066843764666"/>
  </r>
  <r>
    <n v="814"/>
    <x v="1"/>
    <x v="3"/>
    <n v="2.5"/>
    <x v="3"/>
    <n v="300"/>
    <n v="0"/>
    <x v="1"/>
    <x v="2"/>
    <x v="1"/>
    <b v="0"/>
    <n v="53.418125000000003"/>
    <n v="9.8905456409101902"/>
    <n v="43.527579359089813"/>
  </r>
  <r>
    <n v="815"/>
    <x v="2"/>
    <x v="3"/>
    <n v="2.5"/>
    <x v="3"/>
    <n v="300"/>
    <n v="0"/>
    <x v="1"/>
    <x v="2"/>
    <x v="1"/>
    <b v="0"/>
    <n v="56.216450000000002"/>
    <n v="12.0598205142733"/>
    <n v="44.156629485726704"/>
  </r>
  <r>
    <n v="816"/>
    <x v="0"/>
    <x v="0"/>
    <n v="2.5"/>
    <x v="0"/>
    <n v="300"/>
    <n v="0"/>
    <x v="2"/>
    <x v="2"/>
    <x v="1"/>
    <b v="0"/>
    <n v="22.1663"/>
    <n v="1.16146419265189"/>
    <n v="21.004835807348108"/>
  </r>
  <r>
    <n v="817"/>
    <x v="1"/>
    <x v="0"/>
    <n v="2.5"/>
    <x v="0"/>
    <n v="300"/>
    <n v="0"/>
    <x v="2"/>
    <x v="2"/>
    <x v="1"/>
    <b v="0"/>
    <n v="22.278825000000001"/>
    <n v="1.18760259318281"/>
    <n v="21.091222406817192"/>
  </r>
  <r>
    <n v="818"/>
    <x v="2"/>
    <x v="0"/>
    <n v="2.5"/>
    <x v="0"/>
    <n v="300"/>
    <n v="0"/>
    <x v="2"/>
    <x v="2"/>
    <x v="1"/>
    <b v="0"/>
    <n v="22.2252499999999"/>
    <n v="1.1470753892239001"/>
    <n v="21.078174610775999"/>
  </r>
  <r>
    <n v="819"/>
    <x v="0"/>
    <x v="1"/>
    <n v="2.5"/>
    <x v="0"/>
    <n v="300"/>
    <n v="0"/>
    <x v="2"/>
    <x v="2"/>
    <x v="1"/>
    <b v="0"/>
    <n v="41.572824999999902"/>
    <n v="9.3242987702426703"/>
    <n v="32.248526229757232"/>
  </r>
  <r>
    <n v="820"/>
    <x v="1"/>
    <x v="1"/>
    <n v="2.5"/>
    <x v="0"/>
    <n v="300"/>
    <n v="0"/>
    <x v="2"/>
    <x v="2"/>
    <x v="1"/>
    <b v="0"/>
    <n v="34.821599999999997"/>
    <n v="5.6278462466949497"/>
    <n v="29.193753753305046"/>
  </r>
  <r>
    <n v="821"/>
    <x v="2"/>
    <x v="1"/>
    <n v="2.5"/>
    <x v="0"/>
    <n v="300"/>
    <n v="0"/>
    <x v="2"/>
    <x v="2"/>
    <x v="1"/>
    <b v="0"/>
    <n v="38.471550000000001"/>
    <n v="6.4816543417788601"/>
    <n v="31.98989565822114"/>
  </r>
  <r>
    <n v="822"/>
    <x v="0"/>
    <x v="2"/>
    <n v="2.5"/>
    <x v="0"/>
    <n v="300"/>
    <n v="0"/>
    <x v="2"/>
    <x v="2"/>
    <x v="1"/>
    <b v="0"/>
    <n v="42.968850000000003"/>
    <n v="10.4323581683417"/>
    <n v="32.536491831658303"/>
  </r>
  <r>
    <n v="823"/>
    <x v="1"/>
    <x v="2"/>
    <n v="2.5"/>
    <x v="0"/>
    <n v="300"/>
    <n v="0"/>
    <x v="2"/>
    <x v="2"/>
    <x v="1"/>
    <b v="0"/>
    <n v="39.813074999999998"/>
    <n v="7.06019135318751"/>
    <n v="32.752883646812485"/>
  </r>
  <r>
    <n v="824"/>
    <x v="2"/>
    <x v="2"/>
    <n v="2.5"/>
    <x v="0"/>
    <n v="300"/>
    <n v="0"/>
    <x v="2"/>
    <x v="2"/>
    <x v="1"/>
    <b v="0"/>
    <n v="50.457924999999904"/>
    <n v="11.3707759674573"/>
    <n v="39.087149032542605"/>
  </r>
  <r>
    <n v="825"/>
    <x v="0"/>
    <x v="3"/>
    <n v="2.5"/>
    <x v="0"/>
    <n v="300"/>
    <n v="0"/>
    <x v="2"/>
    <x v="2"/>
    <x v="1"/>
    <b v="0"/>
    <n v="45.879799999999904"/>
    <n v="9.3617876524137404"/>
    <n v="36.518012347586165"/>
  </r>
  <r>
    <n v="826"/>
    <x v="1"/>
    <x v="3"/>
    <n v="2.5"/>
    <x v="0"/>
    <n v="300"/>
    <n v="0"/>
    <x v="2"/>
    <x v="2"/>
    <x v="1"/>
    <b v="0"/>
    <n v="37.241875"/>
    <n v="6.64894008468832"/>
    <n v="30.59293491531168"/>
  </r>
  <r>
    <n v="827"/>
    <x v="2"/>
    <x v="3"/>
    <n v="2.5"/>
    <x v="0"/>
    <n v="300"/>
    <n v="0"/>
    <x v="2"/>
    <x v="2"/>
    <x v="1"/>
    <b v="0"/>
    <n v="33.112699999999997"/>
    <n v="7.0312574040256104"/>
    <n v="26.081442595974387"/>
  </r>
  <r>
    <n v="828"/>
    <x v="0"/>
    <x v="0"/>
    <n v="2.5"/>
    <x v="1"/>
    <n v="300"/>
    <n v="0"/>
    <x v="2"/>
    <x v="2"/>
    <x v="1"/>
    <b v="0"/>
    <n v="22.314775000000001"/>
    <n v="1.1749937095248899"/>
    <n v="21.13978129047511"/>
  </r>
  <r>
    <n v="829"/>
    <x v="1"/>
    <x v="0"/>
    <n v="2.5"/>
    <x v="1"/>
    <n v="300"/>
    <n v="0"/>
    <x v="2"/>
    <x v="2"/>
    <x v="1"/>
    <b v="0"/>
    <n v="22.2562"/>
    <n v="1.1749280258599599"/>
    <n v="21.081271974140041"/>
  </r>
  <r>
    <n v="830"/>
    <x v="2"/>
    <x v="0"/>
    <n v="2.5"/>
    <x v="1"/>
    <n v="300"/>
    <n v="0"/>
    <x v="2"/>
    <x v="2"/>
    <x v="1"/>
    <b v="0"/>
    <n v="22.309275"/>
    <n v="1.16907699069834"/>
    <n v="21.14019800930166"/>
  </r>
  <r>
    <n v="831"/>
    <x v="0"/>
    <x v="1"/>
    <n v="2.5"/>
    <x v="1"/>
    <n v="300"/>
    <n v="0"/>
    <x v="2"/>
    <x v="2"/>
    <x v="1"/>
    <b v="0"/>
    <n v="43.184600000000003"/>
    <n v="6.8143229387895703"/>
    <n v="36.37027706121043"/>
  </r>
  <r>
    <n v="832"/>
    <x v="1"/>
    <x v="1"/>
    <n v="2.5"/>
    <x v="1"/>
    <n v="300"/>
    <n v="0"/>
    <x v="2"/>
    <x v="2"/>
    <x v="1"/>
    <b v="0"/>
    <n v="32.660074999999999"/>
    <n v="5.90779746583683"/>
    <n v="26.75227753416317"/>
  </r>
  <r>
    <n v="833"/>
    <x v="2"/>
    <x v="1"/>
    <n v="2.5"/>
    <x v="1"/>
    <n v="300"/>
    <n v="0"/>
    <x v="2"/>
    <x v="2"/>
    <x v="1"/>
    <b v="0"/>
    <n v="26.232099999999999"/>
    <n v="3.5525927940208599"/>
    <n v="22.679507205979139"/>
  </r>
  <r>
    <n v="834"/>
    <x v="0"/>
    <x v="2"/>
    <n v="2.5"/>
    <x v="1"/>
    <n v="300"/>
    <n v="0"/>
    <x v="2"/>
    <x v="2"/>
    <x v="1"/>
    <b v="0"/>
    <n v="28.875"/>
    <n v="5.5711832659071598"/>
    <n v="23.303816734092841"/>
  </r>
  <r>
    <n v="835"/>
    <x v="1"/>
    <x v="2"/>
    <n v="2.5"/>
    <x v="1"/>
    <n v="300"/>
    <n v="0"/>
    <x v="2"/>
    <x v="2"/>
    <x v="1"/>
    <b v="0"/>
    <n v="36.298699999999997"/>
    <n v="7.5585744172608003"/>
    <n v="28.740125582739196"/>
  </r>
  <r>
    <n v="836"/>
    <x v="2"/>
    <x v="2"/>
    <n v="2.5"/>
    <x v="1"/>
    <n v="300"/>
    <n v="0"/>
    <x v="2"/>
    <x v="2"/>
    <x v="1"/>
    <b v="0"/>
    <n v="36.238599999999998"/>
    <n v="8.6485125703424899"/>
    <n v="27.590087429657508"/>
  </r>
  <r>
    <n v="837"/>
    <x v="0"/>
    <x v="3"/>
    <n v="2.5"/>
    <x v="1"/>
    <n v="300"/>
    <n v="0"/>
    <x v="2"/>
    <x v="2"/>
    <x v="1"/>
    <b v="0"/>
    <n v="37.710475000000002"/>
    <n v="10.3925945323085"/>
    <n v="27.317880467691502"/>
  </r>
  <r>
    <n v="838"/>
    <x v="1"/>
    <x v="3"/>
    <n v="2.5"/>
    <x v="1"/>
    <n v="300"/>
    <n v="0"/>
    <x v="2"/>
    <x v="2"/>
    <x v="1"/>
    <b v="0"/>
    <n v="51.602550000000001"/>
    <n v="11.4501201693695"/>
    <n v="40.152429830630503"/>
  </r>
  <r>
    <n v="839"/>
    <x v="2"/>
    <x v="3"/>
    <n v="2.5"/>
    <x v="1"/>
    <n v="300"/>
    <n v="0"/>
    <x v="2"/>
    <x v="2"/>
    <x v="1"/>
    <b v="0"/>
    <n v="39.290799999999997"/>
    <n v="6.5443048012047296"/>
    <n v="32.746495198795266"/>
  </r>
  <r>
    <n v="840"/>
    <x v="0"/>
    <x v="0"/>
    <n v="2.5"/>
    <x v="2"/>
    <n v="300"/>
    <n v="0"/>
    <x v="2"/>
    <x v="2"/>
    <x v="1"/>
    <b v="0"/>
    <n v="22.244199999999999"/>
    <n v="1.16201134349657"/>
    <n v="21.08218865650343"/>
  </r>
  <r>
    <n v="841"/>
    <x v="1"/>
    <x v="0"/>
    <n v="2.5"/>
    <x v="2"/>
    <n v="300"/>
    <n v="0"/>
    <x v="2"/>
    <x v="2"/>
    <x v="1"/>
    <b v="0"/>
    <n v="22.218274999999998"/>
    <n v="1.15564718556207"/>
    <n v="21.062627814437928"/>
  </r>
  <r>
    <n v="842"/>
    <x v="2"/>
    <x v="0"/>
    <n v="2.5"/>
    <x v="2"/>
    <n v="300"/>
    <n v="0"/>
    <x v="2"/>
    <x v="2"/>
    <x v="1"/>
    <b v="0"/>
    <n v="22.1999"/>
    <n v="1.1467066539015101"/>
    <n v="21.053193346098489"/>
  </r>
  <r>
    <n v="843"/>
    <x v="0"/>
    <x v="1"/>
    <n v="2.5"/>
    <x v="2"/>
    <n v="300"/>
    <n v="0"/>
    <x v="2"/>
    <x v="2"/>
    <x v="1"/>
    <b v="0"/>
    <n v="24.527349999999998"/>
    <n v="3.6622281070498799"/>
    <n v="20.865121892950118"/>
  </r>
  <r>
    <n v="844"/>
    <x v="1"/>
    <x v="1"/>
    <n v="2.5"/>
    <x v="2"/>
    <n v="300"/>
    <n v="0"/>
    <x v="2"/>
    <x v="2"/>
    <x v="1"/>
    <b v="0"/>
    <n v="39.368225000000002"/>
    <n v="7.9051736971046704"/>
    <n v="31.46305130289533"/>
  </r>
  <r>
    <n v="845"/>
    <x v="2"/>
    <x v="1"/>
    <n v="2.5"/>
    <x v="2"/>
    <n v="300"/>
    <n v="0"/>
    <x v="2"/>
    <x v="2"/>
    <x v="1"/>
    <b v="0"/>
    <n v="33.209099999999999"/>
    <n v="5.2634598817976403"/>
    <n v="27.945640118202359"/>
  </r>
  <r>
    <n v="846"/>
    <x v="0"/>
    <x v="2"/>
    <n v="2.5"/>
    <x v="2"/>
    <n v="300"/>
    <n v="0"/>
    <x v="2"/>
    <x v="2"/>
    <x v="1"/>
    <b v="0"/>
    <n v="35.023499999999999"/>
    <n v="6.2624539581997301"/>
    <n v="28.76104604180027"/>
  </r>
  <r>
    <n v="847"/>
    <x v="1"/>
    <x v="2"/>
    <n v="2.5"/>
    <x v="2"/>
    <n v="300"/>
    <n v="0"/>
    <x v="2"/>
    <x v="2"/>
    <x v="1"/>
    <b v="0"/>
    <n v="44.137099999999997"/>
    <n v="9.4311768196264403"/>
    <n v="34.70592318037356"/>
  </r>
  <r>
    <n v="848"/>
    <x v="2"/>
    <x v="2"/>
    <n v="2.5"/>
    <x v="2"/>
    <n v="300"/>
    <n v="0"/>
    <x v="2"/>
    <x v="2"/>
    <x v="1"/>
    <b v="0"/>
    <n v="38.850050000000003"/>
    <n v="7.2727289823393297"/>
    <n v="31.577321017660672"/>
  </r>
  <r>
    <n v="849"/>
    <x v="0"/>
    <x v="3"/>
    <n v="2.5"/>
    <x v="2"/>
    <n v="300"/>
    <n v="0"/>
    <x v="2"/>
    <x v="2"/>
    <x v="1"/>
    <b v="0"/>
    <n v="40.706000000000003"/>
    <n v="9.1802928617030908"/>
    <n v="31.525707138296912"/>
  </r>
  <r>
    <n v="850"/>
    <x v="1"/>
    <x v="3"/>
    <n v="2.5"/>
    <x v="2"/>
    <n v="300"/>
    <n v="0"/>
    <x v="2"/>
    <x v="2"/>
    <x v="1"/>
    <b v="0"/>
    <n v="28.552524999999999"/>
    <n v="4.8817206906995603"/>
    <n v="23.67080430930044"/>
  </r>
  <r>
    <n v="851"/>
    <x v="2"/>
    <x v="3"/>
    <n v="2.5"/>
    <x v="2"/>
    <n v="300"/>
    <n v="0"/>
    <x v="2"/>
    <x v="2"/>
    <x v="1"/>
    <b v="0"/>
    <n v="47.678874999999998"/>
    <n v="8.9013403665414597"/>
    <n v="38.777534633458536"/>
  </r>
  <r>
    <n v="852"/>
    <x v="0"/>
    <x v="0"/>
    <n v="2.5"/>
    <x v="3"/>
    <n v="300"/>
    <n v="0"/>
    <x v="2"/>
    <x v="2"/>
    <x v="1"/>
    <b v="0"/>
    <n v="22.180724999999999"/>
    <n v="1.15751956015264"/>
    <n v="21.023205439847359"/>
  </r>
  <r>
    <n v="853"/>
    <x v="1"/>
    <x v="0"/>
    <n v="2.5"/>
    <x v="3"/>
    <n v="300"/>
    <n v="0"/>
    <x v="2"/>
    <x v="2"/>
    <x v="1"/>
    <b v="0"/>
    <n v="22.251850000000001"/>
    <n v="1.1552003402037201"/>
    <n v="21.096649659796281"/>
  </r>
  <r>
    <n v="854"/>
    <x v="2"/>
    <x v="0"/>
    <n v="2.5"/>
    <x v="3"/>
    <n v="300"/>
    <n v="0"/>
    <x v="2"/>
    <x v="2"/>
    <x v="1"/>
    <b v="0"/>
    <n v="22.214774999999999"/>
    <n v="1.1403243666621601"/>
    <n v="21.07445063333784"/>
  </r>
  <r>
    <n v="855"/>
    <x v="0"/>
    <x v="1"/>
    <n v="2.5"/>
    <x v="3"/>
    <n v="300"/>
    <n v="0"/>
    <x v="2"/>
    <x v="2"/>
    <x v="1"/>
    <b v="0"/>
    <n v="28.483550000000001"/>
    <n v="5.30688997697108"/>
    <n v="23.176660023028923"/>
  </r>
  <r>
    <n v="856"/>
    <x v="1"/>
    <x v="1"/>
    <n v="2.5"/>
    <x v="3"/>
    <n v="300"/>
    <n v="0"/>
    <x v="2"/>
    <x v="2"/>
    <x v="1"/>
    <b v="0"/>
    <n v="37.430174999999998"/>
    <n v="6.6284177036427101"/>
    <n v="30.801757296357287"/>
  </r>
  <r>
    <n v="857"/>
    <x v="2"/>
    <x v="1"/>
    <n v="2.5"/>
    <x v="3"/>
    <n v="300"/>
    <n v="0"/>
    <x v="2"/>
    <x v="2"/>
    <x v="1"/>
    <b v="0"/>
    <n v="34.387124999999997"/>
    <n v="5.5726522988066103"/>
    <n v="28.814472701193388"/>
  </r>
  <r>
    <n v="858"/>
    <x v="0"/>
    <x v="2"/>
    <n v="2.5"/>
    <x v="3"/>
    <n v="300"/>
    <n v="0"/>
    <x v="2"/>
    <x v="2"/>
    <x v="1"/>
    <b v="0"/>
    <n v="44.056824999999897"/>
    <n v="7.3064897872886903"/>
    <n v="36.750335212711207"/>
  </r>
  <r>
    <n v="859"/>
    <x v="1"/>
    <x v="2"/>
    <n v="2.5"/>
    <x v="3"/>
    <n v="300"/>
    <n v="0"/>
    <x v="2"/>
    <x v="2"/>
    <x v="1"/>
    <b v="0"/>
    <n v="36.462924999999998"/>
    <n v="8.24226155037843"/>
    <n v="28.220663449621568"/>
  </r>
  <r>
    <n v="860"/>
    <x v="2"/>
    <x v="2"/>
    <n v="2.5"/>
    <x v="3"/>
    <n v="300"/>
    <n v="0"/>
    <x v="2"/>
    <x v="2"/>
    <x v="1"/>
    <b v="0"/>
    <n v="32.195149999999998"/>
    <n v="5.7223050902517798"/>
    <n v="26.472844909748218"/>
  </r>
  <r>
    <n v="861"/>
    <x v="0"/>
    <x v="3"/>
    <n v="2.5"/>
    <x v="3"/>
    <n v="300"/>
    <n v="0"/>
    <x v="2"/>
    <x v="2"/>
    <x v="1"/>
    <b v="0"/>
    <n v="36.589525000000002"/>
    <n v="7.4106842994091702"/>
    <n v="29.178840700590833"/>
  </r>
  <r>
    <n v="862"/>
    <x v="1"/>
    <x v="3"/>
    <n v="2.5"/>
    <x v="3"/>
    <n v="300"/>
    <n v="0"/>
    <x v="2"/>
    <x v="2"/>
    <x v="1"/>
    <b v="0"/>
    <n v="48.686999999999998"/>
    <n v="9.7536523806488695"/>
    <n v="38.933347619351125"/>
  </r>
  <r>
    <n v="863"/>
    <x v="2"/>
    <x v="3"/>
    <n v="2.5"/>
    <x v="3"/>
    <n v="300"/>
    <n v="0"/>
    <x v="2"/>
    <x v="2"/>
    <x v="1"/>
    <b v="0"/>
    <n v="50.364100000000001"/>
    <n v="10.8756967909649"/>
    <n v="39.488403209035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1D7F8-974D-4477-A962-587CE59DD02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in_reward_84" fld="13" subtotal="average" baseField="1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AFD7-9D84-45A6-80A0-590384FBB7EE}" name="Table1" displayName="Table1" ref="A1:D865" totalsRowShown="0">
  <autoFilter ref="A1:D865" xr:uid="{C683AFD7-9D84-45A6-80A0-590384FBB7EE}"/>
  <sortState xmlns:xlrd2="http://schemas.microsoft.com/office/spreadsheetml/2017/richdata2" ref="A2:D865">
    <sortCondition ref="A1:A865"/>
  </sortState>
  <tableColumns count="4">
    <tableColumn id="1" xr3:uid="{662BFA8E-A4E5-4461-8DA2-04730299AA1E}" name="param_trial"/>
    <tableColumn id="2" xr3:uid="{0B7669FB-5353-4561-918D-E24A09143FC2}" name="mean_reward"/>
    <tableColumn id="3" xr3:uid="{F1ED4C19-AE08-4877-BD11-25CF318603C5}" name="mean_stderr"/>
    <tableColumn id="4" xr3:uid="{32E97D8E-BEDE-4BF7-9869-86AA4A89FE01}" name="min_reward_84">
      <calculatedColumnFormula>B2-C2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A5EB9-7964-46E2-921D-804222DEE697}" name="Table2" displayName="Table2" ref="A1:O865" totalsRowShown="0">
  <autoFilter ref="A1:O865" xr:uid="{7B4A5EB9-7964-46E2-921D-804222DEE697}">
    <filterColumn colId="1">
      <filters>
        <filter val="6000"/>
      </filters>
    </filterColumn>
    <filterColumn colId="2">
      <filters>
        <filter val="40000000"/>
      </filters>
    </filterColumn>
    <filterColumn colId="4">
      <filters>
        <filter val="4"/>
      </filters>
    </filterColumn>
    <filterColumn colId="7">
      <filters>
        <filter val="0,001"/>
      </filters>
    </filterColumn>
    <filterColumn colId="8">
      <filters>
        <filter val="0,0016"/>
      </filters>
    </filterColumn>
    <filterColumn colId="9">
      <filters>
        <filter val="8"/>
      </filters>
    </filterColumn>
  </autoFilter>
  <sortState xmlns:xlrd2="http://schemas.microsoft.com/office/spreadsheetml/2017/richdata2" ref="A2:O865">
    <sortCondition descending="1" ref="N1:N865"/>
  </sortState>
  <tableColumns count="15">
    <tableColumn id="1" xr3:uid="{96C45117-9609-40D4-83BD-D4158273622F}" name="trial"/>
    <tableColumn id="2" xr3:uid="{165521BB-2D0C-4C4D-AFAF-3F0F966CC925}" name="tsetlin_number_of_clauses"/>
    <tableColumn id="3" xr3:uid="{4D819F0C-ED1F-4F20-A793-640D94BC6A6A}" name="tsetlin_T"/>
    <tableColumn id="4" xr3:uid="{8DF8BA54-43D4-4FC2-BDA6-6B46BEB9E0EA}" name="tsetlin_s"/>
    <tableColumn id="5" xr3:uid="{FF96BFA0-8E87-4F4C-A3C3-FBD531BEDEDB}" name="tsetlin_states"/>
    <tableColumn id="6" xr3:uid="{33E21D44-742B-487B-9631-17ED927B26BA}" name="tsetlin_max_target"/>
    <tableColumn id="7" xr3:uid="{85DA6D4C-CE9A-41F5-B0D7-46132E573D0A}" name="tsetlin_min_target"/>
    <tableColumn id="8" xr3:uid="{7D0CE8E3-834C-463D-93B8-BA922A5E1351}" name="min_epsilon"/>
    <tableColumn id="9" xr3:uid="{DD185095-DE8F-44D1-8694-71A62FB1C3A1}" name="epsilon_decay"/>
    <tableColumn id="10" xr3:uid="{0C6761AA-9732-4093-854D-67AC9497263D}" name="num_bins"/>
    <tableColumn id="11" xr3:uid="{6C8781EE-0CF4-4972-8BEB-212F76C53E0D}" name="log_bins"/>
    <tableColumn id="12" xr3:uid="{948B1709-5C1A-4FA6-8D4E-C22C79A71E86}" name="mean_reward" dataDxfId="0">
      <calculatedColumnFormula>INDEX(trials_and_results!B:B,MATCH($A2,trials_and_results!$A:$A,0))</calculatedColumnFormula>
    </tableColumn>
    <tableColumn id="13" xr3:uid="{218E9056-A2CF-47DD-922A-1675CCDA3AA9}" name="mean_stderr">
      <calculatedColumnFormula>INDEX(trials_and_results!C:C,MATCH($A2,trials_and_results!$A:$A,0))</calculatedColumnFormula>
    </tableColumn>
    <tableColumn id="14" xr3:uid="{81584C10-F1F5-45EB-87A0-E8323368C539}" name="min_reward_84">
      <calculatedColumnFormula>INDEX(trials_and_results!D:D,MATCH($A2,trials_and_results!$A:$A,0))</calculatedColumnFormula>
    </tableColumn>
    <tableColumn id="15" xr3:uid="{DBB6C80B-7B7C-4860-97C2-C468CA67D8E6}" name="perc_stderr">
      <calculatedColumnFormula>Table2[[#This Row],[mean_stderr]]/Table2[[#This Row],[mean_reward]]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379C-1968-4B1E-9CCC-B75B38DF4A95}">
  <dimension ref="A1:D865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3.33203125" customWidth="1"/>
    <col min="2" max="2" width="15.5" customWidth="1"/>
    <col min="3" max="3" width="14.5" customWidth="1"/>
    <col min="4" max="4" width="16.832031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14</v>
      </c>
    </row>
    <row r="2" spans="1:4" x14ac:dyDescent="0.2">
      <c r="A2">
        <v>0</v>
      </c>
      <c r="B2">
        <v>22.2685</v>
      </c>
      <c r="C2">
        <v>1.1642280486143299</v>
      </c>
      <c r="D2">
        <f t="shared" ref="D2:D65" si="0">B2-C2</f>
        <v>21.10427195138567</v>
      </c>
    </row>
    <row r="3" spans="1:4" x14ac:dyDescent="0.2">
      <c r="A3">
        <v>1</v>
      </c>
      <c r="B3">
        <v>22.196249999999999</v>
      </c>
      <c r="C3">
        <v>1.1614139205827201</v>
      </c>
      <c r="D3">
        <f t="shared" si="0"/>
        <v>21.034836079417278</v>
      </c>
    </row>
    <row r="4" spans="1:4" x14ac:dyDescent="0.2">
      <c r="A4">
        <v>2</v>
      </c>
      <c r="B4">
        <v>22.277274999999999</v>
      </c>
      <c r="C4">
        <v>1.17908356795722</v>
      </c>
      <c r="D4">
        <f t="shared" si="0"/>
        <v>21.098191432042778</v>
      </c>
    </row>
    <row r="5" spans="1:4" x14ac:dyDescent="0.2">
      <c r="A5">
        <v>3</v>
      </c>
      <c r="B5">
        <v>27.9452999999999</v>
      </c>
      <c r="C5">
        <v>5.3594119039932098</v>
      </c>
      <c r="D5">
        <f t="shared" si="0"/>
        <v>22.585888096006691</v>
      </c>
    </row>
    <row r="6" spans="1:4" x14ac:dyDescent="0.2">
      <c r="A6">
        <v>4</v>
      </c>
      <c r="B6">
        <v>30.235074999999998</v>
      </c>
      <c r="C6">
        <v>5.58593928238278</v>
      </c>
      <c r="D6">
        <f t="shared" si="0"/>
        <v>24.64913571761722</v>
      </c>
    </row>
    <row r="7" spans="1:4" x14ac:dyDescent="0.2">
      <c r="A7">
        <v>5</v>
      </c>
      <c r="B7">
        <v>34.754024999999999</v>
      </c>
      <c r="C7">
        <v>6.5236524867016001</v>
      </c>
      <c r="D7">
        <f t="shared" si="0"/>
        <v>28.230372513298398</v>
      </c>
    </row>
    <row r="8" spans="1:4" x14ac:dyDescent="0.2">
      <c r="A8">
        <v>6</v>
      </c>
      <c r="B8">
        <v>30.257325000000002</v>
      </c>
      <c r="C8">
        <v>6.8150119982773898</v>
      </c>
      <c r="D8">
        <f t="shared" si="0"/>
        <v>23.44231300172261</v>
      </c>
    </row>
    <row r="9" spans="1:4" x14ac:dyDescent="0.2">
      <c r="A9">
        <v>7</v>
      </c>
      <c r="B9">
        <v>39.64405</v>
      </c>
      <c r="C9">
        <v>8.0032589868821393</v>
      </c>
      <c r="D9">
        <f t="shared" si="0"/>
        <v>31.640791013117862</v>
      </c>
    </row>
    <row r="10" spans="1:4" x14ac:dyDescent="0.2">
      <c r="A10">
        <v>8</v>
      </c>
      <c r="B10">
        <v>41.2883</v>
      </c>
      <c r="C10">
        <v>8.6872683770425194</v>
      </c>
      <c r="D10">
        <f t="shared" si="0"/>
        <v>32.601031622957478</v>
      </c>
    </row>
    <row r="11" spans="1:4" x14ac:dyDescent="0.2">
      <c r="A11">
        <v>9</v>
      </c>
      <c r="B11">
        <v>33.928350000000002</v>
      </c>
      <c r="C11">
        <v>7.4160991718700799</v>
      </c>
      <c r="D11">
        <f t="shared" si="0"/>
        <v>26.512250828129922</v>
      </c>
    </row>
    <row r="12" spans="1:4" x14ac:dyDescent="0.2">
      <c r="A12">
        <v>10</v>
      </c>
      <c r="B12">
        <v>35.869250000000001</v>
      </c>
      <c r="C12">
        <v>5.9184325290450603</v>
      </c>
      <c r="D12">
        <f t="shared" si="0"/>
        <v>29.950817470954942</v>
      </c>
    </row>
    <row r="13" spans="1:4" x14ac:dyDescent="0.2">
      <c r="A13">
        <v>11</v>
      </c>
      <c r="B13">
        <v>39.795699999999997</v>
      </c>
      <c r="C13">
        <v>10.1767853823218</v>
      </c>
      <c r="D13">
        <f t="shared" si="0"/>
        <v>29.618914617678197</v>
      </c>
    </row>
    <row r="14" spans="1:4" x14ac:dyDescent="0.2">
      <c r="A14">
        <v>12</v>
      </c>
      <c r="B14">
        <v>22.166675000000001</v>
      </c>
      <c r="C14">
        <v>1.1479845039319001</v>
      </c>
      <c r="D14">
        <f t="shared" si="0"/>
        <v>21.0186904960681</v>
      </c>
    </row>
    <row r="15" spans="1:4" x14ac:dyDescent="0.2">
      <c r="A15">
        <v>13</v>
      </c>
      <c r="B15">
        <v>22.2871249999999</v>
      </c>
      <c r="C15">
        <v>1.18437328804808</v>
      </c>
      <c r="D15">
        <f t="shared" si="0"/>
        <v>21.102751711951822</v>
      </c>
    </row>
    <row r="16" spans="1:4" x14ac:dyDescent="0.2">
      <c r="A16">
        <v>14</v>
      </c>
      <c r="B16">
        <v>22.267375000000001</v>
      </c>
      <c r="C16">
        <v>1.1583532518133901</v>
      </c>
      <c r="D16">
        <f t="shared" si="0"/>
        <v>21.10902174818661</v>
      </c>
    </row>
    <row r="17" spans="1:4" x14ac:dyDescent="0.2">
      <c r="A17">
        <v>15</v>
      </c>
      <c r="B17">
        <v>28.571400000000001</v>
      </c>
      <c r="C17">
        <v>4.5703213213302298</v>
      </c>
      <c r="D17">
        <f t="shared" si="0"/>
        <v>24.001078678669771</v>
      </c>
    </row>
    <row r="18" spans="1:4" x14ac:dyDescent="0.2">
      <c r="A18">
        <v>16</v>
      </c>
      <c r="B18">
        <v>40.007899999999999</v>
      </c>
      <c r="C18">
        <v>6.4000194883984802</v>
      </c>
      <c r="D18">
        <f t="shared" si="0"/>
        <v>33.607880511601522</v>
      </c>
    </row>
    <row r="19" spans="1:4" x14ac:dyDescent="0.2">
      <c r="A19">
        <v>17</v>
      </c>
      <c r="B19">
        <v>36.911475000000003</v>
      </c>
      <c r="C19">
        <v>6.2745995960947001</v>
      </c>
      <c r="D19">
        <f t="shared" si="0"/>
        <v>30.636875403905304</v>
      </c>
    </row>
    <row r="20" spans="1:4" x14ac:dyDescent="0.2">
      <c r="A20">
        <v>18</v>
      </c>
      <c r="B20">
        <v>33.710749999999997</v>
      </c>
      <c r="C20">
        <v>6.6149857906868199</v>
      </c>
      <c r="D20">
        <f t="shared" si="0"/>
        <v>27.095764209313177</v>
      </c>
    </row>
    <row r="21" spans="1:4" x14ac:dyDescent="0.2">
      <c r="A21">
        <v>19</v>
      </c>
      <c r="B21">
        <v>31.452974999999899</v>
      </c>
      <c r="C21">
        <v>6.8034520454504204</v>
      </c>
      <c r="D21">
        <f t="shared" si="0"/>
        <v>24.649522954549479</v>
      </c>
    </row>
    <row r="22" spans="1:4" x14ac:dyDescent="0.2">
      <c r="A22">
        <v>20</v>
      </c>
      <c r="B22">
        <v>39.069175000000001</v>
      </c>
      <c r="C22">
        <v>6.9125122710552001</v>
      </c>
      <c r="D22">
        <f t="shared" si="0"/>
        <v>32.156662728944802</v>
      </c>
    </row>
    <row r="23" spans="1:4" x14ac:dyDescent="0.2">
      <c r="A23">
        <v>21</v>
      </c>
      <c r="B23">
        <v>36.116300000000003</v>
      </c>
      <c r="C23">
        <v>6.28812485113533</v>
      </c>
      <c r="D23">
        <f t="shared" si="0"/>
        <v>29.828175148864673</v>
      </c>
    </row>
    <row r="24" spans="1:4" x14ac:dyDescent="0.2">
      <c r="A24">
        <v>22</v>
      </c>
      <c r="B24">
        <v>33.732725000000002</v>
      </c>
      <c r="C24">
        <v>6.4175117482094102</v>
      </c>
      <c r="D24">
        <f t="shared" si="0"/>
        <v>27.315213251790592</v>
      </c>
    </row>
    <row r="25" spans="1:4" x14ac:dyDescent="0.2">
      <c r="A25">
        <v>23</v>
      </c>
      <c r="B25">
        <v>29.451625</v>
      </c>
      <c r="C25">
        <v>4.7654811496485303</v>
      </c>
      <c r="D25">
        <f t="shared" si="0"/>
        <v>24.686143850351471</v>
      </c>
    </row>
    <row r="26" spans="1:4" x14ac:dyDescent="0.2">
      <c r="A26">
        <v>24</v>
      </c>
      <c r="B26">
        <v>22.197574999999901</v>
      </c>
      <c r="C26">
        <v>1.13907204399798</v>
      </c>
      <c r="D26">
        <f t="shared" si="0"/>
        <v>21.05850295600192</v>
      </c>
    </row>
    <row r="27" spans="1:4" x14ac:dyDescent="0.2">
      <c r="A27">
        <v>25</v>
      </c>
      <c r="B27">
        <v>22.271899999999999</v>
      </c>
      <c r="C27">
        <v>1.1678131292082601</v>
      </c>
      <c r="D27">
        <f t="shared" si="0"/>
        <v>21.10408687079174</v>
      </c>
    </row>
    <row r="28" spans="1:4" x14ac:dyDescent="0.2">
      <c r="A28">
        <v>26</v>
      </c>
      <c r="B28">
        <v>22.261775</v>
      </c>
      <c r="C28">
        <v>1.1399983824662201</v>
      </c>
      <c r="D28">
        <f t="shared" si="0"/>
        <v>21.121776617533779</v>
      </c>
    </row>
    <row r="29" spans="1:4" x14ac:dyDescent="0.2">
      <c r="A29">
        <v>27</v>
      </c>
      <c r="B29">
        <v>47.617375000000003</v>
      </c>
      <c r="C29">
        <v>8.2571221427586501</v>
      </c>
      <c r="D29">
        <f t="shared" si="0"/>
        <v>39.360252857241349</v>
      </c>
    </row>
    <row r="30" spans="1:4" x14ac:dyDescent="0.2">
      <c r="A30">
        <v>28</v>
      </c>
      <c r="B30">
        <v>35.333275</v>
      </c>
      <c r="C30">
        <v>6.40422657956214</v>
      </c>
      <c r="D30">
        <f t="shared" si="0"/>
        <v>28.929048420437859</v>
      </c>
    </row>
    <row r="31" spans="1:4" x14ac:dyDescent="0.2">
      <c r="A31">
        <v>29</v>
      </c>
      <c r="B31">
        <v>36.924174999999998</v>
      </c>
      <c r="C31">
        <v>7.27803557147391</v>
      </c>
      <c r="D31">
        <f t="shared" si="0"/>
        <v>29.646139428526087</v>
      </c>
    </row>
    <row r="32" spans="1:4" x14ac:dyDescent="0.2">
      <c r="A32">
        <v>30</v>
      </c>
      <c r="B32">
        <v>31.612950000000001</v>
      </c>
      <c r="C32">
        <v>5.6921584271105896</v>
      </c>
      <c r="D32">
        <f t="shared" si="0"/>
        <v>25.920791572889414</v>
      </c>
    </row>
    <row r="33" spans="1:4" x14ac:dyDescent="0.2">
      <c r="A33">
        <v>31</v>
      </c>
      <c r="B33">
        <v>26.0350749999999</v>
      </c>
      <c r="C33">
        <v>5.2484574039557197</v>
      </c>
      <c r="D33">
        <f t="shared" si="0"/>
        <v>20.786617596044181</v>
      </c>
    </row>
    <row r="34" spans="1:4" x14ac:dyDescent="0.2">
      <c r="A34">
        <v>32</v>
      </c>
      <c r="B34">
        <v>38.910474999999998</v>
      </c>
      <c r="C34">
        <v>6.73641976620058</v>
      </c>
      <c r="D34">
        <f t="shared" si="0"/>
        <v>32.174055233799422</v>
      </c>
    </row>
    <row r="35" spans="1:4" x14ac:dyDescent="0.2">
      <c r="A35">
        <v>33</v>
      </c>
      <c r="B35">
        <v>61.87415</v>
      </c>
      <c r="C35">
        <v>11.81310081554</v>
      </c>
      <c r="D35">
        <f t="shared" si="0"/>
        <v>50.061049184460003</v>
      </c>
    </row>
    <row r="36" spans="1:4" x14ac:dyDescent="0.2">
      <c r="A36">
        <v>34</v>
      </c>
      <c r="B36">
        <v>35.527474999999903</v>
      </c>
      <c r="C36">
        <v>7.2839658831603504</v>
      </c>
      <c r="D36">
        <f t="shared" si="0"/>
        <v>28.243509116839554</v>
      </c>
    </row>
    <row r="37" spans="1:4" x14ac:dyDescent="0.2">
      <c r="A37">
        <v>35</v>
      </c>
      <c r="B37">
        <v>46.487449999999903</v>
      </c>
      <c r="C37">
        <v>8.4854430929091702</v>
      </c>
      <c r="D37">
        <f t="shared" si="0"/>
        <v>38.002006907090731</v>
      </c>
    </row>
    <row r="38" spans="1:4" x14ac:dyDescent="0.2">
      <c r="A38">
        <v>36</v>
      </c>
      <c r="B38">
        <v>22.304424999999998</v>
      </c>
      <c r="C38">
        <v>1.17127484717401</v>
      </c>
      <c r="D38">
        <f t="shared" si="0"/>
        <v>21.133150152825987</v>
      </c>
    </row>
    <row r="39" spans="1:4" x14ac:dyDescent="0.2">
      <c r="A39">
        <v>37</v>
      </c>
      <c r="B39">
        <v>22.151274999999899</v>
      </c>
      <c r="C39">
        <v>1.1587944229676399</v>
      </c>
      <c r="D39">
        <f t="shared" si="0"/>
        <v>20.992480577032261</v>
      </c>
    </row>
    <row r="40" spans="1:4" x14ac:dyDescent="0.2">
      <c r="A40">
        <v>38</v>
      </c>
      <c r="B40">
        <v>22.273624999999999</v>
      </c>
      <c r="C40">
        <v>1.18456025346961</v>
      </c>
      <c r="D40">
        <f t="shared" si="0"/>
        <v>21.08906474653039</v>
      </c>
    </row>
    <row r="41" spans="1:4" x14ac:dyDescent="0.2">
      <c r="A41">
        <v>39</v>
      </c>
      <c r="B41">
        <v>43.498125000000002</v>
      </c>
      <c r="C41">
        <v>8.0576192449869009</v>
      </c>
      <c r="D41">
        <f t="shared" si="0"/>
        <v>35.440505755013099</v>
      </c>
    </row>
    <row r="42" spans="1:4" x14ac:dyDescent="0.2">
      <c r="A42">
        <v>40</v>
      </c>
      <c r="B42">
        <v>34.05115</v>
      </c>
      <c r="C42">
        <v>6.8465929496303</v>
      </c>
      <c r="D42">
        <f t="shared" si="0"/>
        <v>27.204557050369701</v>
      </c>
    </row>
    <row r="43" spans="1:4" x14ac:dyDescent="0.2">
      <c r="A43">
        <v>41</v>
      </c>
      <c r="B43">
        <v>33.428849999999997</v>
      </c>
      <c r="C43">
        <v>7.3617507588590003</v>
      </c>
      <c r="D43">
        <f t="shared" si="0"/>
        <v>26.067099241140998</v>
      </c>
    </row>
    <row r="44" spans="1:4" x14ac:dyDescent="0.2">
      <c r="A44">
        <v>42</v>
      </c>
      <c r="B44">
        <v>48.658349999999999</v>
      </c>
      <c r="C44">
        <v>9.33954470962132</v>
      </c>
      <c r="D44">
        <f t="shared" si="0"/>
        <v>39.318805290378677</v>
      </c>
    </row>
    <row r="45" spans="1:4" x14ac:dyDescent="0.2">
      <c r="A45">
        <v>43</v>
      </c>
      <c r="B45">
        <v>36.797749999999901</v>
      </c>
      <c r="C45">
        <v>8.4698680356140894</v>
      </c>
      <c r="D45">
        <f t="shared" si="0"/>
        <v>28.32788196438581</v>
      </c>
    </row>
    <row r="46" spans="1:4" x14ac:dyDescent="0.2">
      <c r="A46">
        <v>44</v>
      </c>
      <c r="B46">
        <v>32.996499999999997</v>
      </c>
      <c r="C46">
        <v>6.0952066633747402</v>
      </c>
      <c r="D46">
        <f t="shared" si="0"/>
        <v>26.901293336625258</v>
      </c>
    </row>
    <row r="47" spans="1:4" x14ac:dyDescent="0.2">
      <c r="A47">
        <v>45</v>
      </c>
      <c r="B47">
        <v>39.269624999999998</v>
      </c>
      <c r="C47">
        <v>7.3003586105973497</v>
      </c>
      <c r="D47">
        <f t="shared" si="0"/>
        <v>31.969266389402648</v>
      </c>
    </row>
    <row r="48" spans="1:4" x14ac:dyDescent="0.2">
      <c r="A48">
        <v>46</v>
      </c>
      <c r="B48">
        <v>42.036974999999998</v>
      </c>
      <c r="C48">
        <v>7.7319658884836402</v>
      </c>
      <c r="D48">
        <f t="shared" si="0"/>
        <v>34.305009111516355</v>
      </c>
    </row>
    <row r="49" spans="1:4" x14ac:dyDescent="0.2">
      <c r="A49">
        <v>47</v>
      </c>
      <c r="B49">
        <v>30.509975000000001</v>
      </c>
      <c r="C49">
        <v>6.0327260998251004</v>
      </c>
      <c r="D49">
        <f t="shared" si="0"/>
        <v>24.477248900174899</v>
      </c>
    </row>
    <row r="50" spans="1:4" x14ac:dyDescent="0.2">
      <c r="A50">
        <v>48</v>
      </c>
      <c r="B50">
        <v>22.321275</v>
      </c>
      <c r="C50">
        <v>1.1594984900648999</v>
      </c>
      <c r="D50">
        <f t="shared" si="0"/>
        <v>21.161776509935102</v>
      </c>
    </row>
    <row r="51" spans="1:4" x14ac:dyDescent="0.2">
      <c r="A51">
        <v>49</v>
      </c>
      <c r="B51">
        <v>22.361825</v>
      </c>
      <c r="C51">
        <v>1.15702000819238</v>
      </c>
      <c r="D51">
        <f t="shared" si="0"/>
        <v>21.20480499180762</v>
      </c>
    </row>
    <row r="52" spans="1:4" x14ac:dyDescent="0.2">
      <c r="A52">
        <v>50</v>
      </c>
      <c r="B52">
        <v>22.243600000000001</v>
      </c>
      <c r="C52">
        <v>1.1612381126218001</v>
      </c>
      <c r="D52">
        <f t="shared" si="0"/>
        <v>21.082361887378202</v>
      </c>
    </row>
    <row r="53" spans="1:4" x14ac:dyDescent="0.2">
      <c r="A53">
        <v>51</v>
      </c>
      <c r="B53">
        <v>31.9013249999999</v>
      </c>
      <c r="C53">
        <v>6.6381581500319404</v>
      </c>
      <c r="D53">
        <f t="shared" si="0"/>
        <v>25.263166849967959</v>
      </c>
    </row>
    <row r="54" spans="1:4" x14ac:dyDescent="0.2">
      <c r="A54">
        <v>52</v>
      </c>
      <c r="B54">
        <v>42.396650000000001</v>
      </c>
      <c r="C54">
        <v>7.4236868768206401</v>
      </c>
      <c r="D54">
        <f t="shared" si="0"/>
        <v>34.972963123179362</v>
      </c>
    </row>
    <row r="55" spans="1:4" x14ac:dyDescent="0.2">
      <c r="A55">
        <v>53</v>
      </c>
      <c r="B55">
        <v>38.558124999999997</v>
      </c>
      <c r="C55">
        <v>6.4452475006896002</v>
      </c>
      <c r="D55">
        <f t="shared" si="0"/>
        <v>32.1128774993104</v>
      </c>
    </row>
    <row r="56" spans="1:4" x14ac:dyDescent="0.2">
      <c r="A56">
        <v>54</v>
      </c>
      <c r="B56">
        <v>27.542624999999902</v>
      </c>
      <c r="C56">
        <v>4.6642790989059497</v>
      </c>
      <c r="D56">
        <f t="shared" si="0"/>
        <v>22.878345901093951</v>
      </c>
    </row>
    <row r="57" spans="1:4" x14ac:dyDescent="0.2">
      <c r="A57">
        <v>55</v>
      </c>
      <c r="B57">
        <v>30.1920999999999</v>
      </c>
      <c r="C57">
        <v>5.8904017802087196</v>
      </c>
      <c r="D57">
        <f t="shared" si="0"/>
        <v>24.301698219791181</v>
      </c>
    </row>
    <row r="58" spans="1:4" x14ac:dyDescent="0.2">
      <c r="A58">
        <v>56</v>
      </c>
      <c r="B58">
        <v>37.530999999999999</v>
      </c>
      <c r="C58">
        <v>6.7376665687328998</v>
      </c>
      <c r="D58">
        <f t="shared" si="0"/>
        <v>30.793333431267101</v>
      </c>
    </row>
    <row r="59" spans="1:4" x14ac:dyDescent="0.2">
      <c r="A59">
        <v>57</v>
      </c>
      <c r="B59">
        <v>38.106699999999996</v>
      </c>
      <c r="C59">
        <v>7.5945581341521002</v>
      </c>
      <c r="D59">
        <f t="shared" si="0"/>
        <v>30.512141865847894</v>
      </c>
    </row>
    <row r="60" spans="1:4" x14ac:dyDescent="0.2">
      <c r="A60">
        <v>58</v>
      </c>
      <c r="B60">
        <v>29.834624999999999</v>
      </c>
      <c r="C60">
        <v>6.06610718663888</v>
      </c>
      <c r="D60">
        <f t="shared" si="0"/>
        <v>23.768517813361118</v>
      </c>
    </row>
    <row r="61" spans="1:4" x14ac:dyDescent="0.2">
      <c r="A61">
        <v>59</v>
      </c>
      <c r="B61">
        <v>36.386650000000003</v>
      </c>
      <c r="C61">
        <v>7.2234431204832399</v>
      </c>
      <c r="D61">
        <f t="shared" si="0"/>
        <v>29.163206879516764</v>
      </c>
    </row>
    <row r="62" spans="1:4" x14ac:dyDescent="0.2">
      <c r="A62">
        <v>60</v>
      </c>
      <c r="B62">
        <v>22.320799999999998</v>
      </c>
      <c r="C62">
        <v>1.1686364248421699</v>
      </c>
      <c r="D62">
        <f t="shared" si="0"/>
        <v>21.152163575157829</v>
      </c>
    </row>
    <row r="63" spans="1:4" x14ac:dyDescent="0.2">
      <c r="A63">
        <v>61</v>
      </c>
      <c r="B63">
        <v>22.184124999999899</v>
      </c>
      <c r="C63">
        <v>1.16533448653273</v>
      </c>
      <c r="D63">
        <f t="shared" si="0"/>
        <v>21.01879051346717</v>
      </c>
    </row>
    <row r="64" spans="1:4" x14ac:dyDescent="0.2">
      <c r="A64">
        <v>62</v>
      </c>
      <c r="B64">
        <v>22.3156</v>
      </c>
      <c r="C64">
        <v>1.1718361192833</v>
      </c>
      <c r="D64">
        <f t="shared" si="0"/>
        <v>21.143763880716701</v>
      </c>
    </row>
    <row r="65" spans="1:4" x14ac:dyDescent="0.2">
      <c r="A65">
        <v>63</v>
      </c>
      <c r="B65">
        <v>39.47325</v>
      </c>
      <c r="C65">
        <v>8.3101236121571809</v>
      </c>
      <c r="D65">
        <f t="shared" si="0"/>
        <v>31.163126387842819</v>
      </c>
    </row>
    <row r="66" spans="1:4" x14ac:dyDescent="0.2">
      <c r="A66">
        <v>64</v>
      </c>
      <c r="B66">
        <v>48.632100000000001</v>
      </c>
      <c r="C66">
        <v>9.7396843997788007</v>
      </c>
      <c r="D66">
        <f t="shared" ref="D66:D129" si="1">B66-C66</f>
        <v>38.892415600221199</v>
      </c>
    </row>
    <row r="67" spans="1:4" x14ac:dyDescent="0.2">
      <c r="A67">
        <v>65</v>
      </c>
      <c r="B67">
        <v>30.254625000000001</v>
      </c>
      <c r="C67">
        <v>5.6205498264993397</v>
      </c>
      <c r="D67">
        <f t="shared" si="1"/>
        <v>24.634075173500662</v>
      </c>
    </row>
    <row r="68" spans="1:4" x14ac:dyDescent="0.2">
      <c r="A68">
        <v>66</v>
      </c>
      <c r="B68">
        <v>38.616700000000002</v>
      </c>
      <c r="C68">
        <v>6.5958608477791696</v>
      </c>
      <c r="D68">
        <f t="shared" si="1"/>
        <v>32.02083915222083</v>
      </c>
    </row>
    <row r="69" spans="1:4" x14ac:dyDescent="0.2">
      <c r="A69">
        <v>67</v>
      </c>
      <c r="B69">
        <v>34.918700000000001</v>
      </c>
      <c r="C69">
        <v>9.7624720981043698</v>
      </c>
      <c r="D69">
        <f t="shared" si="1"/>
        <v>25.156227901895633</v>
      </c>
    </row>
    <row r="70" spans="1:4" x14ac:dyDescent="0.2">
      <c r="A70">
        <v>68</v>
      </c>
      <c r="B70">
        <v>35.467799999999997</v>
      </c>
      <c r="C70">
        <v>9.8659197658059092</v>
      </c>
      <c r="D70">
        <f t="shared" si="1"/>
        <v>25.601880234194088</v>
      </c>
    </row>
    <row r="71" spans="1:4" x14ac:dyDescent="0.2">
      <c r="A71">
        <v>69</v>
      </c>
      <c r="B71">
        <v>28.032924999999999</v>
      </c>
      <c r="C71">
        <v>4.8874414910817103</v>
      </c>
      <c r="D71">
        <f t="shared" si="1"/>
        <v>23.145483508918289</v>
      </c>
    </row>
    <row r="72" spans="1:4" x14ac:dyDescent="0.2">
      <c r="A72">
        <v>70</v>
      </c>
      <c r="B72">
        <v>42.256625</v>
      </c>
      <c r="C72">
        <v>8.7405905374433406</v>
      </c>
      <c r="D72">
        <f t="shared" si="1"/>
        <v>33.516034462556661</v>
      </c>
    </row>
    <row r="73" spans="1:4" x14ac:dyDescent="0.2">
      <c r="A73">
        <v>71</v>
      </c>
      <c r="B73">
        <v>39.121474999999997</v>
      </c>
      <c r="C73">
        <v>7.1258361734857596</v>
      </c>
      <c r="D73">
        <f t="shared" si="1"/>
        <v>31.995638826514238</v>
      </c>
    </row>
    <row r="74" spans="1:4" x14ac:dyDescent="0.2">
      <c r="A74">
        <v>72</v>
      </c>
      <c r="B74">
        <v>22.316700000000001</v>
      </c>
      <c r="C74">
        <v>1.1618951522335901</v>
      </c>
      <c r="D74">
        <f t="shared" si="1"/>
        <v>21.15480484776641</v>
      </c>
    </row>
    <row r="75" spans="1:4" x14ac:dyDescent="0.2">
      <c r="A75">
        <v>73</v>
      </c>
      <c r="B75">
        <v>22.31775</v>
      </c>
      <c r="C75">
        <v>1.1547655706159701</v>
      </c>
      <c r="D75">
        <f t="shared" si="1"/>
        <v>21.162984429384029</v>
      </c>
    </row>
    <row r="76" spans="1:4" x14ac:dyDescent="0.2">
      <c r="A76">
        <v>74</v>
      </c>
      <c r="B76">
        <v>22.263774999999999</v>
      </c>
      <c r="C76">
        <v>1.1671866392187999</v>
      </c>
      <c r="D76">
        <f t="shared" si="1"/>
        <v>21.096588360781197</v>
      </c>
    </row>
    <row r="77" spans="1:4" x14ac:dyDescent="0.2">
      <c r="A77">
        <v>75</v>
      </c>
      <c r="B77">
        <v>38.514849999999903</v>
      </c>
      <c r="C77">
        <v>8.3472413049734495</v>
      </c>
      <c r="D77">
        <f t="shared" si="1"/>
        <v>30.167608695026452</v>
      </c>
    </row>
    <row r="78" spans="1:4" x14ac:dyDescent="0.2">
      <c r="A78">
        <v>76</v>
      </c>
      <c r="B78">
        <v>39.558324999999897</v>
      </c>
      <c r="C78">
        <v>7.59517641851098</v>
      </c>
      <c r="D78">
        <f t="shared" si="1"/>
        <v>31.963148581488916</v>
      </c>
    </row>
    <row r="79" spans="1:4" x14ac:dyDescent="0.2">
      <c r="A79">
        <v>77</v>
      </c>
      <c r="B79">
        <v>34.527574999999999</v>
      </c>
      <c r="C79">
        <v>5.8274331315958898</v>
      </c>
      <c r="D79">
        <f t="shared" si="1"/>
        <v>28.70014186840411</v>
      </c>
    </row>
    <row r="80" spans="1:4" x14ac:dyDescent="0.2">
      <c r="A80">
        <v>78</v>
      </c>
      <c r="B80">
        <v>38.672399999999897</v>
      </c>
      <c r="C80">
        <v>7.1882614483752096</v>
      </c>
      <c r="D80">
        <f t="shared" si="1"/>
        <v>31.484138551624689</v>
      </c>
    </row>
    <row r="81" spans="1:4" x14ac:dyDescent="0.2">
      <c r="A81">
        <v>79</v>
      </c>
      <c r="B81">
        <v>38.995725</v>
      </c>
      <c r="C81">
        <v>6.3084890435378904</v>
      </c>
      <c r="D81">
        <f t="shared" si="1"/>
        <v>32.687235956462111</v>
      </c>
    </row>
    <row r="82" spans="1:4" x14ac:dyDescent="0.2">
      <c r="A82">
        <v>80</v>
      </c>
      <c r="B82">
        <v>29.766525000000001</v>
      </c>
      <c r="C82">
        <v>4.92579138648194</v>
      </c>
      <c r="D82">
        <f t="shared" si="1"/>
        <v>24.840733613518061</v>
      </c>
    </row>
    <row r="83" spans="1:4" x14ac:dyDescent="0.2">
      <c r="A83">
        <v>81</v>
      </c>
      <c r="B83">
        <v>38.585099999999997</v>
      </c>
      <c r="C83">
        <v>9.5145409952883497</v>
      </c>
      <c r="D83">
        <f t="shared" si="1"/>
        <v>29.070559004711647</v>
      </c>
    </row>
    <row r="84" spans="1:4" x14ac:dyDescent="0.2">
      <c r="A84">
        <v>82</v>
      </c>
      <c r="B84">
        <v>38.486674999999998</v>
      </c>
      <c r="C84">
        <v>8.0527168092914607</v>
      </c>
      <c r="D84">
        <f t="shared" si="1"/>
        <v>30.433958190708537</v>
      </c>
    </row>
    <row r="85" spans="1:4" x14ac:dyDescent="0.2">
      <c r="A85">
        <v>83</v>
      </c>
      <c r="B85">
        <v>37.096150000000002</v>
      </c>
      <c r="C85">
        <v>7.5572019119503198</v>
      </c>
      <c r="D85">
        <f t="shared" si="1"/>
        <v>29.538948088049683</v>
      </c>
    </row>
    <row r="86" spans="1:4" x14ac:dyDescent="0.2">
      <c r="A86">
        <v>84</v>
      </c>
      <c r="B86">
        <v>22.164674999999999</v>
      </c>
      <c r="C86">
        <v>1.14132376737925</v>
      </c>
      <c r="D86">
        <f t="shared" si="1"/>
        <v>21.023351232620747</v>
      </c>
    </row>
    <row r="87" spans="1:4" x14ac:dyDescent="0.2">
      <c r="A87">
        <v>85</v>
      </c>
      <c r="B87">
        <v>22.271625</v>
      </c>
      <c r="C87">
        <v>1.17035170870855</v>
      </c>
      <c r="D87">
        <f t="shared" si="1"/>
        <v>21.101273291291449</v>
      </c>
    </row>
    <row r="88" spans="1:4" x14ac:dyDescent="0.2">
      <c r="A88">
        <v>86</v>
      </c>
      <c r="B88">
        <v>22.280100000000001</v>
      </c>
      <c r="C88">
        <v>1.18056447211069</v>
      </c>
      <c r="D88">
        <f t="shared" si="1"/>
        <v>21.099535527889312</v>
      </c>
    </row>
    <row r="89" spans="1:4" x14ac:dyDescent="0.2">
      <c r="A89">
        <v>87</v>
      </c>
      <c r="B89">
        <v>31.122675000000001</v>
      </c>
      <c r="C89">
        <v>5.9803949863161403</v>
      </c>
      <c r="D89">
        <f t="shared" si="1"/>
        <v>25.142280013683859</v>
      </c>
    </row>
    <row r="90" spans="1:4" x14ac:dyDescent="0.2">
      <c r="A90">
        <v>88</v>
      </c>
      <c r="B90">
        <v>33.360924999999902</v>
      </c>
      <c r="C90">
        <v>5.8802738886395698</v>
      </c>
      <c r="D90">
        <f t="shared" si="1"/>
        <v>27.480651111360331</v>
      </c>
    </row>
    <row r="91" spans="1:4" x14ac:dyDescent="0.2">
      <c r="A91">
        <v>89</v>
      </c>
      <c r="B91">
        <v>29.554074999999902</v>
      </c>
      <c r="C91">
        <v>4.9560198211922799</v>
      </c>
      <c r="D91">
        <f t="shared" si="1"/>
        <v>24.59805517880762</v>
      </c>
    </row>
    <row r="92" spans="1:4" x14ac:dyDescent="0.2">
      <c r="A92">
        <v>90</v>
      </c>
      <c r="B92">
        <v>42.827500000000001</v>
      </c>
      <c r="C92">
        <v>9.1313734185997202</v>
      </c>
      <c r="D92">
        <f t="shared" si="1"/>
        <v>33.696126581400279</v>
      </c>
    </row>
    <row r="93" spans="1:4" x14ac:dyDescent="0.2">
      <c r="A93">
        <v>91</v>
      </c>
      <c r="B93">
        <v>31.517175000000002</v>
      </c>
      <c r="C93">
        <v>6.8093869348267901</v>
      </c>
      <c r="D93">
        <f t="shared" si="1"/>
        <v>24.707788065173212</v>
      </c>
    </row>
    <row r="94" spans="1:4" x14ac:dyDescent="0.2">
      <c r="A94">
        <v>92</v>
      </c>
      <c r="B94">
        <v>44.272399999999998</v>
      </c>
      <c r="C94">
        <v>8.6478979178780406</v>
      </c>
      <c r="D94">
        <f t="shared" si="1"/>
        <v>35.624502082121957</v>
      </c>
    </row>
    <row r="95" spans="1:4" x14ac:dyDescent="0.2">
      <c r="A95">
        <v>93</v>
      </c>
      <c r="B95">
        <v>37.002849999999903</v>
      </c>
      <c r="C95">
        <v>6.2863311649789999</v>
      </c>
      <c r="D95">
        <f t="shared" si="1"/>
        <v>30.716518835020903</v>
      </c>
    </row>
    <row r="96" spans="1:4" x14ac:dyDescent="0.2">
      <c r="A96">
        <v>94</v>
      </c>
      <c r="B96">
        <v>37.568174999999997</v>
      </c>
      <c r="C96">
        <v>8.3631877448529792</v>
      </c>
      <c r="D96">
        <f t="shared" si="1"/>
        <v>29.204987255147017</v>
      </c>
    </row>
    <row r="97" spans="1:4" x14ac:dyDescent="0.2">
      <c r="A97">
        <v>95</v>
      </c>
      <c r="B97">
        <v>43.749899999999997</v>
      </c>
      <c r="C97">
        <v>7.1643012256042597</v>
      </c>
      <c r="D97">
        <f t="shared" si="1"/>
        <v>36.585598774395734</v>
      </c>
    </row>
    <row r="98" spans="1:4" x14ac:dyDescent="0.2">
      <c r="A98">
        <v>96</v>
      </c>
      <c r="B98">
        <v>22.154299999999999</v>
      </c>
      <c r="C98">
        <v>1.16071708770853</v>
      </c>
      <c r="D98">
        <f t="shared" si="1"/>
        <v>20.993582912291469</v>
      </c>
    </row>
    <row r="99" spans="1:4" x14ac:dyDescent="0.2">
      <c r="A99">
        <v>97</v>
      </c>
      <c r="B99">
        <v>22.1875</v>
      </c>
      <c r="C99">
        <v>1.1717949134432899</v>
      </c>
      <c r="D99">
        <f t="shared" si="1"/>
        <v>21.015705086556711</v>
      </c>
    </row>
    <row r="100" spans="1:4" x14ac:dyDescent="0.2">
      <c r="A100">
        <v>98</v>
      </c>
      <c r="B100">
        <v>22.304724999999902</v>
      </c>
      <c r="C100">
        <v>1.1515402458449999</v>
      </c>
      <c r="D100">
        <f t="shared" si="1"/>
        <v>21.153184754154903</v>
      </c>
    </row>
    <row r="101" spans="1:4" x14ac:dyDescent="0.2">
      <c r="A101">
        <v>99</v>
      </c>
      <c r="B101">
        <v>48.2170249999999</v>
      </c>
      <c r="C101">
        <v>9.5505964932987606</v>
      </c>
      <c r="D101">
        <f t="shared" si="1"/>
        <v>38.666428506701138</v>
      </c>
    </row>
    <row r="102" spans="1:4" x14ac:dyDescent="0.2">
      <c r="A102">
        <v>100</v>
      </c>
      <c r="B102">
        <v>36.439</v>
      </c>
      <c r="C102">
        <v>6.9490907214770496</v>
      </c>
      <c r="D102">
        <f t="shared" si="1"/>
        <v>29.489909278522951</v>
      </c>
    </row>
    <row r="103" spans="1:4" x14ac:dyDescent="0.2">
      <c r="A103">
        <v>101</v>
      </c>
      <c r="B103">
        <v>36.890500000000003</v>
      </c>
      <c r="C103">
        <v>6.8531605026754496</v>
      </c>
      <c r="D103">
        <f t="shared" si="1"/>
        <v>30.037339497324552</v>
      </c>
    </row>
    <row r="104" spans="1:4" x14ac:dyDescent="0.2">
      <c r="A104">
        <v>102</v>
      </c>
      <c r="B104">
        <v>32.383975</v>
      </c>
      <c r="C104">
        <v>6.37928986335573</v>
      </c>
      <c r="D104">
        <f t="shared" si="1"/>
        <v>26.00468513664427</v>
      </c>
    </row>
    <row r="105" spans="1:4" x14ac:dyDescent="0.2">
      <c r="A105">
        <v>103</v>
      </c>
      <c r="B105">
        <v>35.759425</v>
      </c>
      <c r="C105">
        <v>6.8273047686079096</v>
      </c>
      <c r="D105">
        <f t="shared" si="1"/>
        <v>28.932120231392091</v>
      </c>
    </row>
    <row r="106" spans="1:4" x14ac:dyDescent="0.2">
      <c r="A106">
        <v>104</v>
      </c>
      <c r="B106">
        <v>35.705725000000001</v>
      </c>
      <c r="C106">
        <v>5.7379360261883896</v>
      </c>
      <c r="D106">
        <f t="shared" si="1"/>
        <v>29.967788973811611</v>
      </c>
    </row>
    <row r="107" spans="1:4" x14ac:dyDescent="0.2">
      <c r="A107">
        <v>105</v>
      </c>
      <c r="B107">
        <v>29.841875000000002</v>
      </c>
      <c r="C107">
        <v>5.1687178643829803</v>
      </c>
      <c r="D107">
        <f t="shared" si="1"/>
        <v>24.673157135617021</v>
      </c>
    </row>
    <row r="108" spans="1:4" x14ac:dyDescent="0.2">
      <c r="A108">
        <v>106</v>
      </c>
      <c r="B108">
        <v>38.090274999999998</v>
      </c>
      <c r="C108">
        <v>6.7210337949797001</v>
      </c>
      <c r="D108">
        <f t="shared" si="1"/>
        <v>31.369241205020298</v>
      </c>
    </row>
    <row r="109" spans="1:4" x14ac:dyDescent="0.2">
      <c r="A109">
        <v>107</v>
      </c>
      <c r="B109">
        <v>34.611525</v>
      </c>
      <c r="C109">
        <v>6.3136501407765699</v>
      </c>
      <c r="D109">
        <f t="shared" si="1"/>
        <v>28.29787485922343</v>
      </c>
    </row>
    <row r="110" spans="1:4" x14ac:dyDescent="0.2">
      <c r="A110">
        <v>108</v>
      </c>
      <c r="B110">
        <v>22.338349999999998</v>
      </c>
      <c r="C110">
        <v>1.1669182733427801</v>
      </c>
      <c r="D110">
        <f t="shared" si="1"/>
        <v>21.171431726657218</v>
      </c>
    </row>
    <row r="111" spans="1:4" x14ac:dyDescent="0.2">
      <c r="A111">
        <v>109</v>
      </c>
      <c r="B111">
        <v>22.292849999999898</v>
      </c>
      <c r="C111">
        <v>1.16028260774905</v>
      </c>
      <c r="D111">
        <f t="shared" si="1"/>
        <v>21.132567392250849</v>
      </c>
    </row>
    <row r="112" spans="1:4" x14ac:dyDescent="0.2">
      <c r="A112">
        <v>110</v>
      </c>
      <c r="B112">
        <v>22.327324999999998</v>
      </c>
      <c r="C112">
        <v>1.1683257870167201</v>
      </c>
      <c r="D112">
        <f t="shared" si="1"/>
        <v>21.158999212983279</v>
      </c>
    </row>
    <row r="113" spans="1:4" x14ac:dyDescent="0.2">
      <c r="A113">
        <v>111</v>
      </c>
      <c r="B113">
        <v>33.165275000000001</v>
      </c>
      <c r="C113">
        <v>6.1855196876312402</v>
      </c>
      <c r="D113">
        <f t="shared" si="1"/>
        <v>26.979755312368759</v>
      </c>
    </row>
    <row r="114" spans="1:4" x14ac:dyDescent="0.2">
      <c r="A114">
        <v>112</v>
      </c>
      <c r="B114">
        <v>37.748474999999999</v>
      </c>
      <c r="C114">
        <v>7.7019865430511301</v>
      </c>
      <c r="D114">
        <f t="shared" si="1"/>
        <v>30.046488456948868</v>
      </c>
    </row>
    <row r="115" spans="1:4" x14ac:dyDescent="0.2">
      <c r="A115">
        <v>113</v>
      </c>
      <c r="B115">
        <v>30.88205</v>
      </c>
      <c r="C115">
        <v>5.47899324422138</v>
      </c>
      <c r="D115">
        <f t="shared" si="1"/>
        <v>25.403056755778621</v>
      </c>
    </row>
    <row r="116" spans="1:4" x14ac:dyDescent="0.2">
      <c r="A116">
        <v>114</v>
      </c>
      <c r="B116">
        <v>46.101999999999997</v>
      </c>
      <c r="C116">
        <v>8.60375425881222</v>
      </c>
      <c r="D116">
        <f t="shared" si="1"/>
        <v>37.498245741187773</v>
      </c>
    </row>
    <row r="117" spans="1:4" x14ac:dyDescent="0.2">
      <c r="A117">
        <v>115</v>
      </c>
      <c r="B117">
        <v>38.159324999999903</v>
      </c>
      <c r="C117">
        <v>8.15257792676422</v>
      </c>
      <c r="D117">
        <f t="shared" si="1"/>
        <v>30.006747073235683</v>
      </c>
    </row>
    <row r="118" spans="1:4" x14ac:dyDescent="0.2">
      <c r="A118">
        <v>116</v>
      </c>
      <c r="B118">
        <v>46.987949999999998</v>
      </c>
      <c r="C118">
        <v>9.6999087293925399</v>
      </c>
      <c r="D118">
        <f t="shared" si="1"/>
        <v>37.288041270607458</v>
      </c>
    </row>
    <row r="119" spans="1:4" x14ac:dyDescent="0.2">
      <c r="A119">
        <v>117</v>
      </c>
      <c r="B119">
        <v>33.351950000000002</v>
      </c>
      <c r="C119">
        <v>5.9323548036586704</v>
      </c>
      <c r="D119">
        <f t="shared" si="1"/>
        <v>27.419595196341334</v>
      </c>
    </row>
    <row r="120" spans="1:4" x14ac:dyDescent="0.2">
      <c r="A120">
        <v>118</v>
      </c>
      <c r="B120">
        <v>40.653500000000001</v>
      </c>
      <c r="C120">
        <v>9.44737927604967</v>
      </c>
      <c r="D120">
        <f t="shared" si="1"/>
        <v>31.206120723950331</v>
      </c>
    </row>
    <row r="121" spans="1:4" x14ac:dyDescent="0.2">
      <c r="A121">
        <v>119</v>
      </c>
      <c r="B121">
        <v>38.153824999999998</v>
      </c>
      <c r="C121">
        <v>7.6270048487224704</v>
      </c>
      <c r="D121">
        <f t="shared" si="1"/>
        <v>30.526820151277526</v>
      </c>
    </row>
    <row r="122" spans="1:4" x14ac:dyDescent="0.2">
      <c r="A122">
        <v>120</v>
      </c>
      <c r="B122">
        <v>22.18375</v>
      </c>
      <c r="C122">
        <v>1.15325834026707</v>
      </c>
      <c r="D122">
        <f t="shared" si="1"/>
        <v>21.030491659732931</v>
      </c>
    </row>
    <row r="123" spans="1:4" x14ac:dyDescent="0.2">
      <c r="A123">
        <v>121</v>
      </c>
      <c r="B123">
        <v>22.371374999999901</v>
      </c>
      <c r="C123">
        <v>1.1453302967696199</v>
      </c>
      <c r="D123">
        <f t="shared" si="1"/>
        <v>21.226044703230279</v>
      </c>
    </row>
    <row r="124" spans="1:4" x14ac:dyDescent="0.2">
      <c r="A124">
        <v>122</v>
      </c>
      <c r="B124">
        <v>22.381675000000001</v>
      </c>
      <c r="C124">
        <v>1.1839888826392799</v>
      </c>
      <c r="D124">
        <f t="shared" si="1"/>
        <v>21.197686117360721</v>
      </c>
    </row>
    <row r="125" spans="1:4" x14ac:dyDescent="0.2">
      <c r="A125">
        <v>123</v>
      </c>
      <c r="B125">
        <v>35.256974999999997</v>
      </c>
      <c r="C125">
        <v>4.8622454253627101</v>
      </c>
      <c r="D125">
        <f t="shared" si="1"/>
        <v>30.394729574637289</v>
      </c>
    </row>
    <row r="126" spans="1:4" x14ac:dyDescent="0.2">
      <c r="A126">
        <v>124</v>
      </c>
      <c r="B126">
        <v>34.773000000000003</v>
      </c>
      <c r="C126">
        <v>5.7141990093643402</v>
      </c>
      <c r="D126">
        <f t="shared" si="1"/>
        <v>29.058800990635664</v>
      </c>
    </row>
    <row r="127" spans="1:4" x14ac:dyDescent="0.2">
      <c r="A127">
        <v>125</v>
      </c>
      <c r="B127">
        <v>38.705399999999997</v>
      </c>
      <c r="C127">
        <v>7.90449086433786</v>
      </c>
      <c r="D127">
        <f t="shared" si="1"/>
        <v>30.800909135662138</v>
      </c>
    </row>
    <row r="128" spans="1:4" x14ac:dyDescent="0.2">
      <c r="A128">
        <v>126</v>
      </c>
      <c r="B128">
        <v>50.079774999999998</v>
      </c>
      <c r="C128">
        <v>11.4333537542658</v>
      </c>
      <c r="D128">
        <f t="shared" si="1"/>
        <v>38.646421245734196</v>
      </c>
    </row>
    <row r="129" spans="1:4" x14ac:dyDescent="0.2">
      <c r="A129">
        <v>127</v>
      </c>
      <c r="B129">
        <v>35.285274999999999</v>
      </c>
      <c r="C129">
        <v>6.6265560571970701</v>
      </c>
      <c r="D129">
        <f t="shared" si="1"/>
        <v>28.658718942802928</v>
      </c>
    </row>
    <row r="130" spans="1:4" x14ac:dyDescent="0.2">
      <c r="A130">
        <v>128</v>
      </c>
      <c r="B130">
        <v>32.122349999999997</v>
      </c>
      <c r="C130">
        <v>5.52341255706878</v>
      </c>
      <c r="D130">
        <f t="shared" ref="D130:D193" si="2">B130-C130</f>
        <v>26.598937442931216</v>
      </c>
    </row>
    <row r="131" spans="1:4" x14ac:dyDescent="0.2">
      <c r="A131">
        <v>129</v>
      </c>
      <c r="B131">
        <v>46.707700000000003</v>
      </c>
      <c r="C131">
        <v>8.6299552734093705</v>
      </c>
      <c r="D131">
        <f t="shared" si="2"/>
        <v>38.07774472659063</v>
      </c>
    </row>
    <row r="132" spans="1:4" x14ac:dyDescent="0.2">
      <c r="A132">
        <v>130</v>
      </c>
      <c r="B132">
        <v>33.903700000000001</v>
      </c>
      <c r="C132">
        <v>7.11248183052267</v>
      </c>
      <c r="D132">
        <f t="shared" si="2"/>
        <v>26.791218169477332</v>
      </c>
    </row>
    <row r="133" spans="1:4" x14ac:dyDescent="0.2">
      <c r="A133">
        <v>131</v>
      </c>
      <c r="B133">
        <v>42.806599999999897</v>
      </c>
      <c r="C133">
        <v>6.8929356232051697</v>
      </c>
      <c r="D133">
        <f t="shared" si="2"/>
        <v>35.913664376794728</v>
      </c>
    </row>
    <row r="134" spans="1:4" x14ac:dyDescent="0.2">
      <c r="A134">
        <v>132</v>
      </c>
      <c r="B134">
        <v>22.240675</v>
      </c>
      <c r="C134">
        <v>1.16412900077006</v>
      </c>
      <c r="D134">
        <f t="shared" si="2"/>
        <v>21.076545999229939</v>
      </c>
    </row>
    <row r="135" spans="1:4" x14ac:dyDescent="0.2">
      <c r="A135">
        <v>133</v>
      </c>
      <c r="B135">
        <v>22.253525</v>
      </c>
      <c r="C135">
        <v>1.17381490060278</v>
      </c>
      <c r="D135">
        <f t="shared" si="2"/>
        <v>21.079710099397218</v>
      </c>
    </row>
    <row r="136" spans="1:4" x14ac:dyDescent="0.2">
      <c r="A136">
        <v>134</v>
      </c>
      <c r="B136">
        <v>22.2483</v>
      </c>
      <c r="C136">
        <v>1.16632565967367</v>
      </c>
      <c r="D136">
        <f t="shared" si="2"/>
        <v>21.08197434032633</v>
      </c>
    </row>
    <row r="137" spans="1:4" x14ac:dyDescent="0.2">
      <c r="A137">
        <v>135</v>
      </c>
      <c r="B137">
        <v>42.703824999999902</v>
      </c>
      <c r="C137">
        <v>7.0515098920318904</v>
      </c>
      <c r="D137">
        <f t="shared" si="2"/>
        <v>35.652315107968015</v>
      </c>
    </row>
    <row r="138" spans="1:4" x14ac:dyDescent="0.2">
      <c r="A138">
        <v>136</v>
      </c>
      <c r="B138">
        <v>39.534700000000001</v>
      </c>
      <c r="C138">
        <v>8.5489645910196295</v>
      </c>
      <c r="D138">
        <f t="shared" si="2"/>
        <v>30.985735408980371</v>
      </c>
    </row>
    <row r="139" spans="1:4" x14ac:dyDescent="0.2">
      <c r="A139">
        <v>137</v>
      </c>
      <c r="B139">
        <v>33.333975000000002</v>
      </c>
      <c r="C139">
        <v>5.73001594967696</v>
      </c>
      <c r="D139">
        <f t="shared" si="2"/>
        <v>27.603959050323041</v>
      </c>
    </row>
    <row r="140" spans="1:4" x14ac:dyDescent="0.2">
      <c r="A140">
        <v>138</v>
      </c>
      <c r="B140">
        <v>38.697524999999999</v>
      </c>
      <c r="C140">
        <v>9.5849026713325998</v>
      </c>
      <c r="D140">
        <f t="shared" si="2"/>
        <v>29.112622328667399</v>
      </c>
    </row>
    <row r="141" spans="1:4" x14ac:dyDescent="0.2">
      <c r="A141">
        <v>139</v>
      </c>
      <c r="B141">
        <v>33.893225000000001</v>
      </c>
      <c r="C141">
        <v>9.2675529409781792</v>
      </c>
      <c r="D141">
        <f t="shared" si="2"/>
        <v>24.625672059021824</v>
      </c>
    </row>
    <row r="142" spans="1:4" x14ac:dyDescent="0.2">
      <c r="A142">
        <v>140</v>
      </c>
      <c r="B142">
        <v>42.076674999999902</v>
      </c>
      <c r="C142">
        <v>7.5250167914405601</v>
      </c>
      <c r="D142">
        <f t="shared" si="2"/>
        <v>34.551658208559346</v>
      </c>
    </row>
    <row r="143" spans="1:4" x14ac:dyDescent="0.2">
      <c r="A143">
        <v>141</v>
      </c>
      <c r="B143">
        <v>33.552549999999997</v>
      </c>
      <c r="C143">
        <v>6.4344173793157298</v>
      </c>
      <c r="D143">
        <f t="shared" si="2"/>
        <v>27.118132620684268</v>
      </c>
    </row>
    <row r="144" spans="1:4" x14ac:dyDescent="0.2">
      <c r="A144">
        <v>142</v>
      </c>
      <c r="B144">
        <v>22.549524999999999</v>
      </c>
      <c r="C144">
        <v>3.4198987390694202</v>
      </c>
      <c r="D144">
        <f t="shared" si="2"/>
        <v>19.129626260930578</v>
      </c>
    </row>
    <row r="145" spans="1:4" x14ac:dyDescent="0.2">
      <c r="A145">
        <v>143</v>
      </c>
      <c r="B145">
        <v>42.820425</v>
      </c>
      <c r="C145">
        <v>7.6106040427704702</v>
      </c>
      <c r="D145">
        <f t="shared" si="2"/>
        <v>35.209820957229532</v>
      </c>
    </row>
    <row r="146" spans="1:4" x14ac:dyDescent="0.2">
      <c r="A146">
        <v>144</v>
      </c>
      <c r="B146">
        <v>22.277799999999999</v>
      </c>
      <c r="C146">
        <v>1.17466185142472</v>
      </c>
      <c r="D146">
        <f t="shared" si="2"/>
        <v>21.10313814857528</v>
      </c>
    </row>
    <row r="147" spans="1:4" x14ac:dyDescent="0.2">
      <c r="A147">
        <v>145</v>
      </c>
      <c r="B147">
        <v>22.193549999999899</v>
      </c>
      <c r="C147">
        <v>1.15079890971782</v>
      </c>
      <c r="D147">
        <f t="shared" si="2"/>
        <v>21.042751090282078</v>
      </c>
    </row>
    <row r="148" spans="1:4" x14ac:dyDescent="0.2">
      <c r="A148">
        <v>146</v>
      </c>
      <c r="B148">
        <v>22.261374999999902</v>
      </c>
      <c r="C148">
        <v>1.16622171239195</v>
      </c>
      <c r="D148">
        <f t="shared" si="2"/>
        <v>21.09515328760795</v>
      </c>
    </row>
    <row r="149" spans="1:4" x14ac:dyDescent="0.2">
      <c r="A149">
        <v>147</v>
      </c>
      <c r="B149">
        <v>41.341875000000002</v>
      </c>
      <c r="C149">
        <v>8.2297501284636994</v>
      </c>
      <c r="D149">
        <f t="shared" si="2"/>
        <v>33.112124871536302</v>
      </c>
    </row>
    <row r="150" spans="1:4" x14ac:dyDescent="0.2">
      <c r="A150">
        <v>148</v>
      </c>
      <c r="B150">
        <v>31.93215</v>
      </c>
      <c r="C150">
        <v>5.3174153944655398</v>
      </c>
      <c r="D150">
        <f t="shared" si="2"/>
        <v>26.614734605534458</v>
      </c>
    </row>
    <row r="151" spans="1:4" x14ac:dyDescent="0.2">
      <c r="A151">
        <v>149</v>
      </c>
      <c r="B151">
        <v>41.834575000000001</v>
      </c>
      <c r="C151">
        <v>7.95841298202693</v>
      </c>
      <c r="D151">
        <f t="shared" si="2"/>
        <v>33.876162017973073</v>
      </c>
    </row>
    <row r="152" spans="1:4" x14ac:dyDescent="0.2">
      <c r="A152">
        <v>150</v>
      </c>
      <c r="B152">
        <v>38.517274999999998</v>
      </c>
      <c r="C152">
        <v>7.7540024041590101</v>
      </c>
      <c r="D152">
        <f t="shared" si="2"/>
        <v>30.763272595840988</v>
      </c>
    </row>
    <row r="153" spans="1:4" x14ac:dyDescent="0.2">
      <c r="A153">
        <v>151</v>
      </c>
      <c r="B153">
        <v>29.589575</v>
      </c>
      <c r="C153">
        <v>5.5455036346858799</v>
      </c>
      <c r="D153">
        <f t="shared" si="2"/>
        <v>24.044071365314121</v>
      </c>
    </row>
    <row r="154" spans="1:4" x14ac:dyDescent="0.2">
      <c r="A154">
        <v>152</v>
      </c>
      <c r="B154">
        <v>39.899799999999999</v>
      </c>
      <c r="C154">
        <v>9.2421320576362795</v>
      </c>
      <c r="D154">
        <f t="shared" si="2"/>
        <v>30.65766794236372</v>
      </c>
    </row>
    <row r="155" spans="1:4" x14ac:dyDescent="0.2">
      <c r="A155">
        <v>153</v>
      </c>
      <c r="B155">
        <v>35.025149999999996</v>
      </c>
      <c r="C155">
        <v>6.5136137103771601</v>
      </c>
      <c r="D155">
        <f t="shared" si="2"/>
        <v>28.511536289622835</v>
      </c>
    </row>
    <row r="156" spans="1:4" x14ac:dyDescent="0.2">
      <c r="A156">
        <v>154</v>
      </c>
      <c r="B156">
        <v>37.407174999999903</v>
      </c>
      <c r="C156">
        <v>6.46824551724879</v>
      </c>
      <c r="D156">
        <f t="shared" si="2"/>
        <v>30.938929482751114</v>
      </c>
    </row>
    <row r="157" spans="1:4" x14ac:dyDescent="0.2">
      <c r="A157">
        <v>155</v>
      </c>
      <c r="B157">
        <v>40.190399999999997</v>
      </c>
      <c r="C157">
        <v>9.7907384097708103</v>
      </c>
      <c r="D157">
        <f t="shared" si="2"/>
        <v>30.399661590229186</v>
      </c>
    </row>
    <row r="158" spans="1:4" x14ac:dyDescent="0.2">
      <c r="A158">
        <v>156</v>
      </c>
      <c r="B158">
        <v>22.2241</v>
      </c>
      <c r="C158">
        <v>1.156557023515</v>
      </c>
      <c r="D158">
        <f t="shared" si="2"/>
        <v>21.067542976485001</v>
      </c>
    </row>
    <row r="159" spans="1:4" x14ac:dyDescent="0.2">
      <c r="A159">
        <v>157</v>
      </c>
      <c r="B159">
        <v>22.202449999999999</v>
      </c>
      <c r="C159">
        <v>1.1528935839733301</v>
      </c>
      <c r="D159">
        <f t="shared" si="2"/>
        <v>21.049556416026668</v>
      </c>
    </row>
    <row r="160" spans="1:4" x14ac:dyDescent="0.2">
      <c r="A160">
        <v>158</v>
      </c>
      <c r="B160">
        <v>22.28715</v>
      </c>
      <c r="C160">
        <v>1.17918471821959</v>
      </c>
      <c r="D160">
        <f t="shared" si="2"/>
        <v>21.107965281780409</v>
      </c>
    </row>
    <row r="161" spans="1:4" x14ac:dyDescent="0.2">
      <c r="A161">
        <v>159</v>
      </c>
      <c r="B161">
        <v>39.168374999999997</v>
      </c>
      <c r="C161">
        <v>7.3700914334709902</v>
      </c>
      <c r="D161">
        <f t="shared" si="2"/>
        <v>31.798283566529008</v>
      </c>
    </row>
    <row r="162" spans="1:4" x14ac:dyDescent="0.2">
      <c r="A162">
        <v>160</v>
      </c>
      <c r="B162">
        <v>41.551425000000002</v>
      </c>
      <c r="C162">
        <v>7.6218097848226503</v>
      </c>
      <c r="D162">
        <f t="shared" si="2"/>
        <v>33.92961521517735</v>
      </c>
    </row>
    <row r="163" spans="1:4" x14ac:dyDescent="0.2">
      <c r="A163">
        <v>161</v>
      </c>
      <c r="B163">
        <v>45.559150000000002</v>
      </c>
      <c r="C163">
        <v>7.8412998411969204</v>
      </c>
      <c r="D163">
        <f t="shared" si="2"/>
        <v>37.717850158803081</v>
      </c>
    </row>
    <row r="164" spans="1:4" x14ac:dyDescent="0.2">
      <c r="A164">
        <v>162</v>
      </c>
      <c r="B164">
        <v>39.244724999999903</v>
      </c>
      <c r="C164">
        <v>8.7088507415618501</v>
      </c>
      <c r="D164">
        <f t="shared" si="2"/>
        <v>30.535874258438053</v>
      </c>
    </row>
    <row r="165" spans="1:4" x14ac:dyDescent="0.2">
      <c r="A165">
        <v>163</v>
      </c>
      <c r="B165">
        <v>29.214274999999901</v>
      </c>
      <c r="C165">
        <v>5.3443056979496104</v>
      </c>
      <c r="D165">
        <f t="shared" si="2"/>
        <v>23.86996930205029</v>
      </c>
    </row>
    <row r="166" spans="1:4" x14ac:dyDescent="0.2">
      <c r="A166">
        <v>164</v>
      </c>
      <c r="B166">
        <v>31.33605</v>
      </c>
      <c r="C166">
        <v>5.67172939209593</v>
      </c>
      <c r="D166">
        <f t="shared" si="2"/>
        <v>25.66432060790407</v>
      </c>
    </row>
    <row r="167" spans="1:4" x14ac:dyDescent="0.2">
      <c r="A167">
        <v>165</v>
      </c>
      <c r="B167">
        <v>27.098549999999999</v>
      </c>
      <c r="C167">
        <v>5.5830647376162803</v>
      </c>
      <c r="D167">
        <f t="shared" si="2"/>
        <v>21.51548526238372</v>
      </c>
    </row>
    <row r="168" spans="1:4" x14ac:dyDescent="0.2">
      <c r="A168">
        <v>166</v>
      </c>
      <c r="B168">
        <v>42.409574999999997</v>
      </c>
      <c r="C168">
        <v>8.2372953412613104</v>
      </c>
      <c r="D168">
        <f t="shared" si="2"/>
        <v>34.172279658738688</v>
      </c>
    </row>
    <row r="169" spans="1:4" x14ac:dyDescent="0.2">
      <c r="A169">
        <v>167</v>
      </c>
      <c r="B169">
        <v>42.536275000000003</v>
      </c>
      <c r="C169">
        <v>7.2626378593260803</v>
      </c>
      <c r="D169">
        <f t="shared" si="2"/>
        <v>35.273637140673927</v>
      </c>
    </row>
    <row r="170" spans="1:4" x14ac:dyDescent="0.2">
      <c r="A170">
        <v>168</v>
      </c>
      <c r="B170">
        <v>22.349475000000002</v>
      </c>
      <c r="C170">
        <v>1.16784176309333</v>
      </c>
      <c r="D170">
        <f t="shared" si="2"/>
        <v>21.18163323690667</v>
      </c>
    </row>
    <row r="171" spans="1:4" x14ac:dyDescent="0.2">
      <c r="A171">
        <v>169</v>
      </c>
      <c r="B171">
        <v>22.231324999999998</v>
      </c>
      <c r="C171">
        <v>1.1638876801581299</v>
      </c>
      <c r="D171">
        <f t="shared" si="2"/>
        <v>21.067437319841869</v>
      </c>
    </row>
    <row r="172" spans="1:4" x14ac:dyDescent="0.2">
      <c r="A172">
        <v>170</v>
      </c>
      <c r="B172">
        <v>22.174474999999902</v>
      </c>
      <c r="C172">
        <v>1.15361450421961</v>
      </c>
      <c r="D172">
        <f t="shared" si="2"/>
        <v>21.02086049578029</v>
      </c>
    </row>
    <row r="173" spans="1:4" x14ac:dyDescent="0.2">
      <c r="A173">
        <v>171</v>
      </c>
      <c r="B173">
        <v>26.466974999999898</v>
      </c>
      <c r="C173">
        <v>4.4565272335814701</v>
      </c>
      <c r="D173">
        <f t="shared" si="2"/>
        <v>22.01044776641843</v>
      </c>
    </row>
    <row r="174" spans="1:4" x14ac:dyDescent="0.2">
      <c r="A174">
        <v>172</v>
      </c>
      <c r="B174">
        <v>28.595749999999999</v>
      </c>
      <c r="C174">
        <v>6.0531064508719599</v>
      </c>
      <c r="D174">
        <f t="shared" si="2"/>
        <v>22.542643549128037</v>
      </c>
    </row>
    <row r="175" spans="1:4" x14ac:dyDescent="0.2">
      <c r="A175">
        <v>173</v>
      </c>
      <c r="B175">
        <v>34.290349999999997</v>
      </c>
      <c r="C175">
        <v>6.9648993793994398</v>
      </c>
      <c r="D175">
        <f t="shared" si="2"/>
        <v>27.325450620600556</v>
      </c>
    </row>
    <row r="176" spans="1:4" x14ac:dyDescent="0.2">
      <c r="A176">
        <v>174</v>
      </c>
      <c r="B176">
        <v>32.941274999999997</v>
      </c>
      <c r="C176">
        <v>5.5900006988635997</v>
      </c>
      <c r="D176">
        <f t="shared" si="2"/>
        <v>27.351274301136399</v>
      </c>
    </row>
    <row r="177" spans="1:4" x14ac:dyDescent="0.2">
      <c r="A177">
        <v>175</v>
      </c>
      <c r="B177">
        <v>32.762524999999997</v>
      </c>
      <c r="C177">
        <v>6.0273596276708004</v>
      </c>
      <c r="D177">
        <f t="shared" si="2"/>
        <v>26.735165372329195</v>
      </c>
    </row>
    <row r="178" spans="1:4" x14ac:dyDescent="0.2">
      <c r="A178">
        <v>176</v>
      </c>
      <c r="B178">
        <v>51.90625</v>
      </c>
      <c r="C178">
        <v>11.5688024194672</v>
      </c>
      <c r="D178">
        <f t="shared" si="2"/>
        <v>40.337447580532796</v>
      </c>
    </row>
    <row r="179" spans="1:4" x14ac:dyDescent="0.2">
      <c r="A179">
        <v>177</v>
      </c>
      <c r="B179">
        <v>44.52975</v>
      </c>
      <c r="C179">
        <v>8.3112810505587102</v>
      </c>
      <c r="D179">
        <f t="shared" si="2"/>
        <v>36.218468949441288</v>
      </c>
    </row>
    <row r="180" spans="1:4" x14ac:dyDescent="0.2">
      <c r="A180">
        <v>178</v>
      </c>
      <c r="B180">
        <v>38.425474999999999</v>
      </c>
      <c r="C180">
        <v>7.04457856820743</v>
      </c>
      <c r="D180">
        <f t="shared" si="2"/>
        <v>31.380896431792568</v>
      </c>
    </row>
    <row r="181" spans="1:4" x14ac:dyDescent="0.2">
      <c r="A181">
        <v>179</v>
      </c>
      <c r="B181">
        <v>46.108374999999903</v>
      </c>
      <c r="C181">
        <v>8.9852574707109696</v>
      </c>
      <c r="D181">
        <f t="shared" si="2"/>
        <v>37.123117529288933</v>
      </c>
    </row>
    <row r="182" spans="1:4" x14ac:dyDescent="0.2">
      <c r="A182">
        <v>180</v>
      </c>
      <c r="B182">
        <v>22.254075</v>
      </c>
      <c r="C182">
        <v>1.1795606563074801</v>
      </c>
      <c r="D182">
        <f t="shared" si="2"/>
        <v>21.07451434369252</v>
      </c>
    </row>
    <row r="183" spans="1:4" x14ac:dyDescent="0.2">
      <c r="A183">
        <v>181</v>
      </c>
      <c r="B183">
        <v>22.268374999999999</v>
      </c>
      <c r="C183">
        <v>1.1591435902676499</v>
      </c>
      <c r="D183">
        <f t="shared" si="2"/>
        <v>21.109231409732349</v>
      </c>
    </row>
    <row r="184" spans="1:4" x14ac:dyDescent="0.2">
      <c r="A184">
        <v>182</v>
      </c>
      <c r="B184">
        <v>22.343125000000001</v>
      </c>
      <c r="C184">
        <v>1.17565154021784</v>
      </c>
      <c r="D184">
        <f t="shared" si="2"/>
        <v>21.167473459782162</v>
      </c>
    </row>
    <row r="185" spans="1:4" x14ac:dyDescent="0.2">
      <c r="A185">
        <v>183</v>
      </c>
      <c r="B185">
        <v>38.985675000000001</v>
      </c>
      <c r="C185">
        <v>7.6274554079672798</v>
      </c>
      <c r="D185">
        <f t="shared" si="2"/>
        <v>31.358219592032722</v>
      </c>
    </row>
    <row r="186" spans="1:4" x14ac:dyDescent="0.2">
      <c r="A186">
        <v>184</v>
      </c>
      <c r="B186">
        <v>32.127825000000001</v>
      </c>
      <c r="C186">
        <v>5.0462640984548397</v>
      </c>
      <c r="D186">
        <f t="shared" si="2"/>
        <v>27.08156090154516</v>
      </c>
    </row>
    <row r="187" spans="1:4" x14ac:dyDescent="0.2">
      <c r="A187">
        <v>185</v>
      </c>
      <c r="B187">
        <v>40.541125000000001</v>
      </c>
      <c r="C187">
        <v>7.5591809244680803</v>
      </c>
      <c r="D187">
        <f t="shared" si="2"/>
        <v>32.981944075531921</v>
      </c>
    </row>
    <row r="188" spans="1:4" x14ac:dyDescent="0.2">
      <c r="A188">
        <v>186</v>
      </c>
      <c r="B188">
        <v>35.971975</v>
      </c>
      <c r="C188">
        <v>8.2821112823162597</v>
      </c>
      <c r="D188">
        <f t="shared" si="2"/>
        <v>27.689863717683743</v>
      </c>
    </row>
    <row r="189" spans="1:4" x14ac:dyDescent="0.2">
      <c r="A189">
        <v>187</v>
      </c>
      <c r="B189">
        <v>36.869549999999997</v>
      </c>
      <c r="C189">
        <v>7.6869573547485501</v>
      </c>
      <c r="D189">
        <f t="shared" si="2"/>
        <v>29.182592645251447</v>
      </c>
    </row>
    <row r="190" spans="1:4" x14ac:dyDescent="0.2">
      <c r="A190">
        <v>188</v>
      </c>
      <c r="B190">
        <v>36.610849999999999</v>
      </c>
      <c r="C190">
        <v>8.8434645088134296</v>
      </c>
      <c r="D190">
        <f t="shared" si="2"/>
        <v>27.76738549118657</v>
      </c>
    </row>
    <row r="191" spans="1:4" x14ac:dyDescent="0.2">
      <c r="A191">
        <v>189</v>
      </c>
      <c r="B191">
        <v>35.166799999999903</v>
      </c>
      <c r="C191">
        <v>6.5917948896653096</v>
      </c>
      <c r="D191">
        <f t="shared" si="2"/>
        <v>28.575005110334594</v>
      </c>
    </row>
    <row r="192" spans="1:4" x14ac:dyDescent="0.2">
      <c r="A192">
        <v>190</v>
      </c>
      <c r="B192">
        <v>33.202399999999997</v>
      </c>
      <c r="C192">
        <v>7.0252992133320102</v>
      </c>
      <c r="D192">
        <f t="shared" si="2"/>
        <v>26.177100786667985</v>
      </c>
    </row>
    <row r="193" spans="1:4" x14ac:dyDescent="0.2">
      <c r="A193">
        <v>191</v>
      </c>
      <c r="B193">
        <v>31.108125000000001</v>
      </c>
      <c r="C193">
        <v>5.6901853489871002</v>
      </c>
      <c r="D193">
        <f t="shared" si="2"/>
        <v>25.417939651012901</v>
      </c>
    </row>
    <row r="194" spans="1:4" x14ac:dyDescent="0.2">
      <c r="A194">
        <v>192</v>
      </c>
      <c r="B194">
        <v>22.327100000000002</v>
      </c>
      <c r="C194">
        <v>1.17097602147665</v>
      </c>
      <c r="D194">
        <f t="shared" ref="D194:D257" si="3">B194-C194</f>
        <v>21.15612397852335</v>
      </c>
    </row>
    <row r="195" spans="1:4" x14ac:dyDescent="0.2">
      <c r="A195">
        <v>193</v>
      </c>
      <c r="B195">
        <v>22.265874999999902</v>
      </c>
      <c r="C195">
        <v>1.17607127922372</v>
      </c>
      <c r="D195">
        <f t="shared" si="3"/>
        <v>21.089803720776182</v>
      </c>
    </row>
    <row r="196" spans="1:4" x14ac:dyDescent="0.2">
      <c r="A196">
        <v>194</v>
      </c>
      <c r="B196">
        <v>22.289524999999902</v>
      </c>
      <c r="C196">
        <v>1.1633010605838101</v>
      </c>
      <c r="D196">
        <f t="shared" si="3"/>
        <v>21.126223939416093</v>
      </c>
    </row>
    <row r="197" spans="1:4" x14ac:dyDescent="0.2">
      <c r="A197">
        <v>195</v>
      </c>
      <c r="B197">
        <v>39.858899999999998</v>
      </c>
      <c r="C197">
        <v>6.4198493437555504</v>
      </c>
      <c r="D197">
        <f t="shared" si="3"/>
        <v>33.439050656244447</v>
      </c>
    </row>
    <row r="198" spans="1:4" x14ac:dyDescent="0.2">
      <c r="A198">
        <v>196</v>
      </c>
      <c r="B198">
        <v>38.825274999999998</v>
      </c>
      <c r="C198">
        <v>7.5529551875730103</v>
      </c>
      <c r="D198">
        <f t="shared" si="3"/>
        <v>31.272319812426986</v>
      </c>
    </row>
    <row r="199" spans="1:4" x14ac:dyDescent="0.2">
      <c r="A199">
        <v>197</v>
      </c>
      <c r="B199">
        <v>31.317724999999999</v>
      </c>
      <c r="C199">
        <v>6.2195286183537002</v>
      </c>
      <c r="D199">
        <f t="shared" si="3"/>
        <v>25.0981963816463</v>
      </c>
    </row>
    <row r="200" spans="1:4" x14ac:dyDescent="0.2">
      <c r="A200">
        <v>198</v>
      </c>
      <c r="B200">
        <v>42.915124999999897</v>
      </c>
      <c r="C200">
        <v>7.8129615355770801</v>
      </c>
      <c r="D200">
        <f t="shared" si="3"/>
        <v>35.102163464422816</v>
      </c>
    </row>
    <row r="201" spans="1:4" x14ac:dyDescent="0.2">
      <c r="A201">
        <v>199</v>
      </c>
      <c r="B201">
        <v>45.619324999999897</v>
      </c>
      <c r="C201">
        <v>9.3127784619706802</v>
      </c>
      <c r="D201">
        <f t="shared" si="3"/>
        <v>36.306546538029217</v>
      </c>
    </row>
    <row r="202" spans="1:4" x14ac:dyDescent="0.2">
      <c r="A202">
        <v>200</v>
      </c>
      <c r="B202">
        <v>50.795349999999999</v>
      </c>
      <c r="C202">
        <v>10.690143485044601</v>
      </c>
      <c r="D202">
        <f t="shared" si="3"/>
        <v>40.105206514955398</v>
      </c>
    </row>
    <row r="203" spans="1:4" x14ac:dyDescent="0.2">
      <c r="A203">
        <v>201</v>
      </c>
      <c r="B203">
        <v>33.81765</v>
      </c>
      <c r="C203">
        <v>5.6036988865063497</v>
      </c>
      <c r="D203">
        <f t="shared" si="3"/>
        <v>28.21395111349365</v>
      </c>
    </row>
    <row r="204" spans="1:4" x14ac:dyDescent="0.2">
      <c r="A204">
        <v>202</v>
      </c>
      <c r="B204">
        <v>37.572299999999998</v>
      </c>
      <c r="C204">
        <v>7.8652271577668103</v>
      </c>
      <c r="D204">
        <f t="shared" si="3"/>
        <v>29.707072842233188</v>
      </c>
    </row>
    <row r="205" spans="1:4" x14ac:dyDescent="0.2">
      <c r="A205">
        <v>203</v>
      </c>
      <c r="B205">
        <v>43.932524999999998</v>
      </c>
      <c r="C205">
        <v>9.6630203568721704</v>
      </c>
      <c r="D205">
        <f t="shared" si="3"/>
        <v>34.269504643127831</v>
      </c>
    </row>
    <row r="206" spans="1:4" x14ac:dyDescent="0.2">
      <c r="A206">
        <v>204</v>
      </c>
      <c r="B206">
        <v>22.340949999999999</v>
      </c>
      <c r="C206">
        <v>1.16230035630952</v>
      </c>
      <c r="D206">
        <f t="shared" si="3"/>
        <v>21.178649643690481</v>
      </c>
    </row>
    <row r="207" spans="1:4" x14ac:dyDescent="0.2">
      <c r="A207">
        <v>205</v>
      </c>
      <c r="B207">
        <v>22.230649999999901</v>
      </c>
      <c r="C207">
        <v>1.1516316352374401</v>
      </c>
      <c r="D207">
        <f t="shared" si="3"/>
        <v>21.079018364762462</v>
      </c>
    </row>
    <row r="208" spans="1:4" x14ac:dyDescent="0.2">
      <c r="A208">
        <v>206</v>
      </c>
      <c r="B208">
        <v>22.286925</v>
      </c>
      <c r="C208">
        <v>1.1602614954542101</v>
      </c>
      <c r="D208">
        <f t="shared" si="3"/>
        <v>21.126663504545789</v>
      </c>
    </row>
    <row r="209" spans="1:4" x14ac:dyDescent="0.2">
      <c r="A209">
        <v>207</v>
      </c>
      <c r="B209">
        <v>43.453649999999897</v>
      </c>
      <c r="C209">
        <v>8.8408439744648692</v>
      </c>
      <c r="D209">
        <f t="shared" si="3"/>
        <v>34.612806025535029</v>
      </c>
    </row>
    <row r="210" spans="1:4" x14ac:dyDescent="0.2">
      <c r="A210">
        <v>208</v>
      </c>
      <c r="B210">
        <v>31.759824999999999</v>
      </c>
      <c r="C210">
        <v>6.4044067335855503</v>
      </c>
      <c r="D210">
        <f t="shared" si="3"/>
        <v>25.35541826641445</v>
      </c>
    </row>
    <row r="211" spans="1:4" x14ac:dyDescent="0.2">
      <c r="A211">
        <v>209</v>
      </c>
      <c r="B211">
        <v>36.281824999999998</v>
      </c>
      <c r="C211">
        <v>6.4776596025342599</v>
      </c>
      <c r="D211">
        <f t="shared" si="3"/>
        <v>29.804165397465738</v>
      </c>
    </row>
    <row r="212" spans="1:4" x14ac:dyDescent="0.2">
      <c r="A212">
        <v>210</v>
      </c>
      <c r="B212">
        <v>55.821024999999999</v>
      </c>
      <c r="C212">
        <v>11.518756809734001</v>
      </c>
      <c r="D212">
        <f t="shared" si="3"/>
        <v>44.302268190265998</v>
      </c>
    </row>
    <row r="213" spans="1:4" x14ac:dyDescent="0.2">
      <c r="A213">
        <v>211</v>
      </c>
      <c r="B213">
        <v>47.481375</v>
      </c>
      <c r="C213">
        <v>9.9533147813749707</v>
      </c>
      <c r="D213">
        <f t="shared" si="3"/>
        <v>37.528060218625029</v>
      </c>
    </row>
    <row r="214" spans="1:4" x14ac:dyDescent="0.2">
      <c r="A214">
        <v>212</v>
      </c>
      <c r="B214">
        <v>45.872924999999903</v>
      </c>
      <c r="C214">
        <v>9.0489193990678896</v>
      </c>
      <c r="D214">
        <f t="shared" si="3"/>
        <v>36.824005600932011</v>
      </c>
    </row>
    <row r="215" spans="1:4" x14ac:dyDescent="0.2">
      <c r="A215">
        <v>213</v>
      </c>
      <c r="B215">
        <v>31.454124999999902</v>
      </c>
      <c r="C215">
        <v>5.1277570997352004</v>
      </c>
      <c r="D215">
        <f t="shared" si="3"/>
        <v>26.3263679002647</v>
      </c>
    </row>
    <row r="216" spans="1:4" x14ac:dyDescent="0.2">
      <c r="A216">
        <v>214</v>
      </c>
      <c r="B216">
        <v>36.959625000000003</v>
      </c>
      <c r="C216">
        <v>5.98157137007433</v>
      </c>
      <c r="D216">
        <f t="shared" si="3"/>
        <v>30.978053629925672</v>
      </c>
    </row>
    <row r="217" spans="1:4" x14ac:dyDescent="0.2">
      <c r="A217">
        <v>215</v>
      </c>
      <c r="B217">
        <v>53.997050000000002</v>
      </c>
      <c r="C217">
        <v>12.2244962288612</v>
      </c>
      <c r="D217">
        <f t="shared" si="3"/>
        <v>41.772553771138803</v>
      </c>
    </row>
    <row r="218" spans="1:4" x14ac:dyDescent="0.2">
      <c r="A218">
        <v>216</v>
      </c>
      <c r="B218">
        <v>22.364075</v>
      </c>
      <c r="C218">
        <v>1.1711926780189701</v>
      </c>
      <c r="D218">
        <f t="shared" si="3"/>
        <v>21.192882321981031</v>
      </c>
    </row>
    <row r="219" spans="1:4" x14ac:dyDescent="0.2">
      <c r="A219">
        <v>217</v>
      </c>
      <c r="B219">
        <v>22.1495</v>
      </c>
      <c r="C219">
        <v>1.1569020751124099</v>
      </c>
      <c r="D219">
        <f t="shared" si="3"/>
        <v>20.99259792488759</v>
      </c>
    </row>
    <row r="220" spans="1:4" x14ac:dyDescent="0.2">
      <c r="A220">
        <v>218</v>
      </c>
      <c r="B220">
        <v>22.153124999999999</v>
      </c>
      <c r="C220">
        <v>1.1632511011106399</v>
      </c>
      <c r="D220">
        <f t="shared" si="3"/>
        <v>20.989873898889361</v>
      </c>
    </row>
    <row r="221" spans="1:4" x14ac:dyDescent="0.2">
      <c r="A221">
        <v>219</v>
      </c>
      <c r="B221">
        <v>46.649475000000002</v>
      </c>
      <c r="C221">
        <v>8.7230421139508802</v>
      </c>
      <c r="D221">
        <f t="shared" si="3"/>
        <v>37.92643288604912</v>
      </c>
    </row>
    <row r="222" spans="1:4" x14ac:dyDescent="0.2">
      <c r="A222">
        <v>220</v>
      </c>
      <c r="B222">
        <v>38.924174999999998</v>
      </c>
      <c r="C222">
        <v>6.3818624108191697</v>
      </c>
      <c r="D222">
        <f t="shared" si="3"/>
        <v>32.542312589180831</v>
      </c>
    </row>
    <row r="223" spans="1:4" x14ac:dyDescent="0.2">
      <c r="A223">
        <v>221</v>
      </c>
      <c r="B223">
        <v>32.719899999999903</v>
      </c>
      <c r="C223">
        <v>7.2248464492822402</v>
      </c>
      <c r="D223">
        <f t="shared" si="3"/>
        <v>25.495053550717664</v>
      </c>
    </row>
    <row r="224" spans="1:4" x14ac:dyDescent="0.2">
      <c r="A224">
        <v>222</v>
      </c>
      <c r="B224">
        <v>36.958325000000002</v>
      </c>
      <c r="C224">
        <v>8.4144906922448008</v>
      </c>
      <c r="D224">
        <f t="shared" si="3"/>
        <v>28.543834307755201</v>
      </c>
    </row>
    <row r="225" spans="1:4" x14ac:dyDescent="0.2">
      <c r="A225">
        <v>223</v>
      </c>
      <c r="B225">
        <v>42.175150000000002</v>
      </c>
      <c r="C225">
        <v>6.4065886718040597</v>
      </c>
      <c r="D225">
        <f t="shared" si="3"/>
        <v>35.768561328195943</v>
      </c>
    </row>
    <row r="226" spans="1:4" x14ac:dyDescent="0.2">
      <c r="A226">
        <v>224</v>
      </c>
      <c r="B226">
        <v>36.629049999999999</v>
      </c>
      <c r="C226">
        <v>8.2425839854851795</v>
      </c>
      <c r="D226">
        <f t="shared" si="3"/>
        <v>28.38646601451482</v>
      </c>
    </row>
    <row r="227" spans="1:4" x14ac:dyDescent="0.2">
      <c r="A227">
        <v>225</v>
      </c>
      <c r="B227">
        <v>39.240699999999997</v>
      </c>
      <c r="C227">
        <v>7.5654687884992304</v>
      </c>
      <c r="D227">
        <f t="shared" si="3"/>
        <v>31.675231211500765</v>
      </c>
    </row>
    <row r="228" spans="1:4" x14ac:dyDescent="0.2">
      <c r="A228">
        <v>226</v>
      </c>
      <c r="B228">
        <v>35.135549999999903</v>
      </c>
      <c r="C228">
        <v>6.7551376599009103</v>
      </c>
      <c r="D228">
        <f t="shared" si="3"/>
        <v>28.380412340098992</v>
      </c>
    </row>
    <row r="229" spans="1:4" x14ac:dyDescent="0.2">
      <c r="A229">
        <v>227</v>
      </c>
      <c r="B229">
        <v>35.660375000000002</v>
      </c>
      <c r="C229">
        <v>5.9645541226835004</v>
      </c>
      <c r="D229">
        <f t="shared" si="3"/>
        <v>29.6958208773165</v>
      </c>
    </row>
    <row r="230" spans="1:4" x14ac:dyDescent="0.2">
      <c r="A230">
        <v>228</v>
      </c>
      <c r="B230">
        <v>22.228249999999999</v>
      </c>
      <c r="C230">
        <v>1.1664454900347401</v>
      </c>
      <c r="D230">
        <f t="shared" si="3"/>
        <v>21.06180450996526</v>
      </c>
    </row>
    <row r="231" spans="1:4" x14ac:dyDescent="0.2">
      <c r="A231">
        <v>229</v>
      </c>
      <c r="B231">
        <v>22.297025000000001</v>
      </c>
      <c r="C231">
        <v>1.16146151430474</v>
      </c>
      <c r="D231">
        <f t="shared" si="3"/>
        <v>21.135563485695261</v>
      </c>
    </row>
    <row r="232" spans="1:4" x14ac:dyDescent="0.2">
      <c r="A232">
        <v>230</v>
      </c>
      <c r="B232">
        <v>22.390225000000001</v>
      </c>
      <c r="C232">
        <v>1.1728865140167799</v>
      </c>
      <c r="D232">
        <f t="shared" si="3"/>
        <v>21.21733848598322</v>
      </c>
    </row>
    <row r="233" spans="1:4" x14ac:dyDescent="0.2">
      <c r="A233">
        <v>231</v>
      </c>
      <c r="B233">
        <v>38.106099999999998</v>
      </c>
      <c r="C233">
        <v>6.3004961844202896</v>
      </c>
      <c r="D233">
        <f t="shared" si="3"/>
        <v>31.805603815579708</v>
      </c>
    </row>
    <row r="234" spans="1:4" x14ac:dyDescent="0.2">
      <c r="A234">
        <v>232</v>
      </c>
      <c r="B234">
        <v>33.942324999999997</v>
      </c>
      <c r="C234">
        <v>7.2778672331045096</v>
      </c>
      <c r="D234">
        <f t="shared" si="3"/>
        <v>26.664457766895488</v>
      </c>
    </row>
    <row r="235" spans="1:4" x14ac:dyDescent="0.2">
      <c r="A235">
        <v>233</v>
      </c>
      <c r="B235">
        <v>29.888249999999999</v>
      </c>
      <c r="C235">
        <v>5.5102359795185398</v>
      </c>
      <c r="D235">
        <f t="shared" si="3"/>
        <v>24.378014020481459</v>
      </c>
    </row>
    <row r="236" spans="1:4" x14ac:dyDescent="0.2">
      <c r="A236">
        <v>234</v>
      </c>
      <c r="B236">
        <v>43.553674999999998</v>
      </c>
      <c r="C236">
        <v>9.3510104041963107</v>
      </c>
      <c r="D236">
        <f t="shared" si="3"/>
        <v>34.202664595803689</v>
      </c>
    </row>
    <row r="237" spans="1:4" x14ac:dyDescent="0.2">
      <c r="A237">
        <v>235</v>
      </c>
      <c r="B237">
        <v>32.310825000000001</v>
      </c>
      <c r="C237">
        <v>6.7310353912016501</v>
      </c>
      <c r="D237">
        <f t="shared" si="3"/>
        <v>25.57978960879835</v>
      </c>
    </row>
    <row r="238" spans="1:4" x14ac:dyDescent="0.2">
      <c r="A238">
        <v>236</v>
      </c>
      <c r="B238">
        <v>39.031475</v>
      </c>
      <c r="C238">
        <v>7.0370652047521203</v>
      </c>
      <c r="D238">
        <f t="shared" si="3"/>
        <v>31.994409795247879</v>
      </c>
    </row>
    <row r="239" spans="1:4" x14ac:dyDescent="0.2">
      <c r="A239">
        <v>237</v>
      </c>
      <c r="B239">
        <v>32.292749999999998</v>
      </c>
      <c r="C239">
        <v>7.7031202652204902</v>
      </c>
      <c r="D239">
        <f t="shared" si="3"/>
        <v>24.589629734779507</v>
      </c>
    </row>
    <row r="240" spans="1:4" x14ac:dyDescent="0.2">
      <c r="A240">
        <v>238</v>
      </c>
      <c r="B240">
        <v>44.567</v>
      </c>
      <c r="C240">
        <v>9.4650314606576007</v>
      </c>
      <c r="D240">
        <f t="shared" si="3"/>
        <v>35.101968539342401</v>
      </c>
    </row>
    <row r="241" spans="1:4" x14ac:dyDescent="0.2">
      <c r="A241">
        <v>239</v>
      </c>
      <c r="B241">
        <v>42.010150000000003</v>
      </c>
      <c r="C241">
        <v>8.0720351859968993</v>
      </c>
      <c r="D241">
        <f t="shared" si="3"/>
        <v>33.9381148140031</v>
      </c>
    </row>
    <row r="242" spans="1:4" x14ac:dyDescent="0.2">
      <c r="A242">
        <v>240</v>
      </c>
      <c r="B242">
        <v>22.19745</v>
      </c>
      <c r="C242">
        <v>1.1736904459907</v>
      </c>
      <c r="D242">
        <f t="shared" si="3"/>
        <v>21.023759554009299</v>
      </c>
    </row>
    <row r="243" spans="1:4" x14ac:dyDescent="0.2">
      <c r="A243">
        <v>241</v>
      </c>
      <c r="B243">
        <v>22.260925</v>
      </c>
      <c r="C243">
        <v>1.18700411828748</v>
      </c>
      <c r="D243">
        <f t="shared" si="3"/>
        <v>21.073920881712521</v>
      </c>
    </row>
    <row r="244" spans="1:4" x14ac:dyDescent="0.2">
      <c r="A244">
        <v>242</v>
      </c>
      <c r="B244">
        <v>22.329474999999999</v>
      </c>
      <c r="C244">
        <v>1.2006179287810399</v>
      </c>
      <c r="D244">
        <f t="shared" si="3"/>
        <v>21.12885707121896</v>
      </c>
    </row>
    <row r="245" spans="1:4" x14ac:dyDescent="0.2">
      <c r="A245">
        <v>243</v>
      </c>
      <c r="B245">
        <v>35.519725000000001</v>
      </c>
      <c r="C245">
        <v>5.7448624737343597</v>
      </c>
      <c r="D245">
        <f t="shared" si="3"/>
        <v>29.774862526265643</v>
      </c>
    </row>
    <row r="246" spans="1:4" x14ac:dyDescent="0.2">
      <c r="A246">
        <v>244</v>
      </c>
      <c r="B246">
        <v>42.821324999999902</v>
      </c>
      <c r="C246">
        <v>8.2924308378745692</v>
      </c>
      <c r="D246">
        <f t="shared" si="3"/>
        <v>34.528894162125333</v>
      </c>
    </row>
    <row r="247" spans="1:4" x14ac:dyDescent="0.2">
      <c r="A247">
        <v>245</v>
      </c>
      <c r="B247">
        <v>36.525449999999999</v>
      </c>
      <c r="C247">
        <v>6.3441548864447004</v>
      </c>
      <c r="D247">
        <f t="shared" si="3"/>
        <v>30.181295113555301</v>
      </c>
    </row>
    <row r="248" spans="1:4" x14ac:dyDescent="0.2">
      <c r="A248">
        <v>246</v>
      </c>
      <c r="B248">
        <v>33.691775</v>
      </c>
      <c r="C248">
        <v>5.3773822103363402</v>
      </c>
      <c r="D248">
        <f t="shared" si="3"/>
        <v>28.31439278966366</v>
      </c>
    </row>
    <row r="249" spans="1:4" x14ac:dyDescent="0.2">
      <c r="A249">
        <v>247</v>
      </c>
      <c r="B249">
        <v>36.921525000000003</v>
      </c>
      <c r="C249">
        <v>8.1110429410133804</v>
      </c>
      <c r="D249">
        <f t="shared" si="3"/>
        <v>28.810482058986622</v>
      </c>
    </row>
    <row r="250" spans="1:4" x14ac:dyDescent="0.2">
      <c r="A250">
        <v>248</v>
      </c>
      <c r="B250">
        <v>43.095149999999997</v>
      </c>
      <c r="C250">
        <v>7.2165908419066298</v>
      </c>
      <c r="D250">
        <f t="shared" si="3"/>
        <v>35.878559158093367</v>
      </c>
    </row>
    <row r="251" spans="1:4" x14ac:dyDescent="0.2">
      <c r="A251">
        <v>249</v>
      </c>
      <c r="B251">
        <v>28.023274999999899</v>
      </c>
      <c r="C251">
        <v>5.2769852744473997</v>
      </c>
      <c r="D251">
        <f t="shared" si="3"/>
        <v>22.746289725552501</v>
      </c>
    </row>
    <row r="252" spans="1:4" x14ac:dyDescent="0.2">
      <c r="A252">
        <v>250</v>
      </c>
      <c r="B252">
        <v>33.976274999999902</v>
      </c>
      <c r="C252">
        <v>6.8943763717209201</v>
      </c>
      <c r="D252">
        <f t="shared" si="3"/>
        <v>27.081898628278982</v>
      </c>
    </row>
    <row r="253" spans="1:4" x14ac:dyDescent="0.2">
      <c r="A253">
        <v>251</v>
      </c>
      <c r="B253">
        <v>41.035375000000002</v>
      </c>
      <c r="C253">
        <v>8.4769460925920495</v>
      </c>
      <c r="D253">
        <f t="shared" si="3"/>
        <v>32.558428907407951</v>
      </c>
    </row>
    <row r="254" spans="1:4" x14ac:dyDescent="0.2">
      <c r="A254">
        <v>252</v>
      </c>
      <c r="B254">
        <v>22.340349999999901</v>
      </c>
      <c r="C254">
        <v>1.15844110565153</v>
      </c>
      <c r="D254">
        <f t="shared" si="3"/>
        <v>21.181908894348371</v>
      </c>
    </row>
    <row r="255" spans="1:4" x14ac:dyDescent="0.2">
      <c r="A255">
        <v>253</v>
      </c>
      <c r="B255">
        <v>22.210450000000002</v>
      </c>
      <c r="C255">
        <v>1.13468242346183</v>
      </c>
      <c r="D255">
        <f t="shared" si="3"/>
        <v>21.075767576538173</v>
      </c>
    </row>
    <row r="256" spans="1:4" x14ac:dyDescent="0.2">
      <c r="A256">
        <v>254</v>
      </c>
      <c r="B256">
        <v>22.289375</v>
      </c>
      <c r="C256">
        <v>1.1610272789321301</v>
      </c>
      <c r="D256">
        <f t="shared" si="3"/>
        <v>21.128347721067868</v>
      </c>
    </row>
    <row r="257" spans="1:4" x14ac:dyDescent="0.2">
      <c r="A257">
        <v>255</v>
      </c>
      <c r="B257">
        <v>45.313450000000003</v>
      </c>
      <c r="C257">
        <v>9.0833360004622001</v>
      </c>
      <c r="D257">
        <f t="shared" si="3"/>
        <v>36.230113999537807</v>
      </c>
    </row>
    <row r="258" spans="1:4" x14ac:dyDescent="0.2">
      <c r="A258">
        <v>256</v>
      </c>
      <c r="B258">
        <v>39.498474999999999</v>
      </c>
      <c r="C258">
        <v>7.22484048077696</v>
      </c>
      <c r="D258">
        <f t="shared" ref="D258:D321" si="4">B258-C258</f>
        <v>32.273634519223037</v>
      </c>
    </row>
    <row r="259" spans="1:4" x14ac:dyDescent="0.2">
      <c r="A259">
        <v>257</v>
      </c>
      <c r="B259">
        <v>34.246974999999999</v>
      </c>
      <c r="C259">
        <v>6.0773399466562701</v>
      </c>
      <c r="D259">
        <f t="shared" si="4"/>
        <v>28.169635053343729</v>
      </c>
    </row>
    <row r="260" spans="1:4" x14ac:dyDescent="0.2">
      <c r="A260">
        <v>258</v>
      </c>
      <c r="B260">
        <v>42.644174999999997</v>
      </c>
      <c r="C260">
        <v>9.6685964738910393</v>
      </c>
      <c r="D260">
        <f t="shared" si="4"/>
        <v>32.975578526108961</v>
      </c>
    </row>
    <row r="261" spans="1:4" x14ac:dyDescent="0.2">
      <c r="A261">
        <v>259</v>
      </c>
      <c r="B261">
        <v>45.379275</v>
      </c>
      <c r="C261">
        <v>9.5043660843918705</v>
      </c>
      <c r="D261">
        <f t="shared" si="4"/>
        <v>35.874908915608131</v>
      </c>
    </row>
    <row r="262" spans="1:4" x14ac:dyDescent="0.2">
      <c r="A262">
        <v>260</v>
      </c>
      <c r="B262">
        <v>36.08905</v>
      </c>
      <c r="C262">
        <v>8.6510325747246597</v>
      </c>
      <c r="D262">
        <f t="shared" si="4"/>
        <v>27.438017425275341</v>
      </c>
    </row>
    <row r="263" spans="1:4" x14ac:dyDescent="0.2">
      <c r="A263">
        <v>261</v>
      </c>
      <c r="B263">
        <v>31.031149999999901</v>
      </c>
      <c r="C263">
        <v>5.7442808435721604</v>
      </c>
      <c r="D263">
        <f t="shared" si="4"/>
        <v>25.286869156427741</v>
      </c>
    </row>
    <row r="264" spans="1:4" x14ac:dyDescent="0.2">
      <c r="A264">
        <v>262</v>
      </c>
      <c r="B264">
        <v>42.636899999999997</v>
      </c>
      <c r="C264">
        <v>7.9118950044132799</v>
      </c>
      <c r="D264">
        <f t="shared" si="4"/>
        <v>34.725004995586715</v>
      </c>
    </row>
    <row r="265" spans="1:4" x14ac:dyDescent="0.2">
      <c r="A265">
        <v>263</v>
      </c>
      <c r="B265">
        <v>45.937374999999903</v>
      </c>
      <c r="C265">
        <v>9.9863650579373004</v>
      </c>
      <c r="D265">
        <f t="shared" si="4"/>
        <v>35.951009942062605</v>
      </c>
    </row>
    <row r="266" spans="1:4" x14ac:dyDescent="0.2">
      <c r="A266">
        <v>264</v>
      </c>
      <c r="B266">
        <v>22.309925</v>
      </c>
      <c r="C266">
        <v>1.1780262912673101</v>
      </c>
      <c r="D266">
        <f t="shared" si="4"/>
        <v>21.131898708732688</v>
      </c>
    </row>
    <row r="267" spans="1:4" x14ac:dyDescent="0.2">
      <c r="A267">
        <v>265</v>
      </c>
      <c r="B267">
        <v>22.301824999999901</v>
      </c>
      <c r="C267">
        <v>1.1730057232828499</v>
      </c>
      <c r="D267">
        <f t="shared" si="4"/>
        <v>21.128819276717053</v>
      </c>
    </row>
    <row r="268" spans="1:4" x14ac:dyDescent="0.2">
      <c r="A268">
        <v>266</v>
      </c>
      <c r="B268">
        <v>22.23265</v>
      </c>
      <c r="C268">
        <v>1.1673510392761599</v>
      </c>
      <c r="D268">
        <f t="shared" si="4"/>
        <v>21.06529896072384</v>
      </c>
    </row>
    <row r="269" spans="1:4" x14ac:dyDescent="0.2">
      <c r="A269">
        <v>267</v>
      </c>
      <c r="B269">
        <v>42.091149999999999</v>
      </c>
      <c r="C269">
        <v>7.5678567706657702</v>
      </c>
      <c r="D269">
        <f t="shared" si="4"/>
        <v>34.523293229334229</v>
      </c>
    </row>
    <row r="270" spans="1:4" x14ac:dyDescent="0.2">
      <c r="A270">
        <v>268</v>
      </c>
      <c r="B270">
        <v>30.823225000000001</v>
      </c>
      <c r="C270">
        <v>5.9270169913232298</v>
      </c>
      <c r="D270">
        <f t="shared" si="4"/>
        <v>24.896208008676773</v>
      </c>
    </row>
    <row r="271" spans="1:4" x14ac:dyDescent="0.2">
      <c r="A271">
        <v>269</v>
      </c>
      <c r="B271">
        <v>38.436399999999999</v>
      </c>
      <c r="C271">
        <v>7.5294131964273996</v>
      </c>
      <c r="D271">
        <f t="shared" si="4"/>
        <v>30.9069868035726</v>
      </c>
    </row>
    <row r="272" spans="1:4" x14ac:dyDescent="0.2">
      <c r="A272">
        <v>270</v>
      </c>
      <c r="B272">
        <v>31.541</v>
      </c>
      <c r="C272">
        <v>5.8592116058452</v>
      </c>
      <c r="D272">
        <f t="shared" si="4"/>
        <v>25.6817883941548</v>
      </c>
    </row>
    <row r="273" spans="1:4" x14ac:dyDescent="0.2">
      <c r="A273">
        <v>271</v>
      </c>
      <c r="B273">
        <v>48.226300000000002</v>
      </c>
      <c r="C273">
        <v>8.0583677973813508</v>
      </c>
      <c r="D273">
        <f t="shared" si="4"/>
        <v>40.167932202618651</v>
      </c>
    </row>
    <row r="274" spans="1:4" x14ac:dyDescent="0.2">
      <c r="A274">
        <v>272</v>
      </c>
      <c r="B274">
        <v>55.877025000000003</v>
      </c>
      <c r="C274">
        <v>11.3036709964999</v>
      </c>
      <c r="D274">
        <f t="shared" si="4"/>
        <v>44.5733540035001</v>
      </c>
    </row>
    <row r="275" spans="1:4" x14ac:dyDescent="0.2">
      <c r="A275">
        <v>273</v>
      </c>
      <c r="B275">
        <v>33.949449999999999</v>
      </c>
      <c r="C275">
        <v>6.8243788033956001</v>
      </c>
      <c r="D275">
        <f t="shared" si="4"/>
        <v>27.125071196604399</v>
      </c>
    </row>
    <row r="276" spans="1:4" x14ac:dyDescent="0.2">
      <c r="A276">
        <v>274</v>
      </c>
      <c r="B276">
        <v>31.270675000000001</v>
      </c>
      <c r="C276">
        <v>6.04340066276208</v>
      </c>
      <c r="D276">
        <f t="shared" si="4"/>
        <v>25.227274337237922</v>
      </c>
    </row>
    <row r="277" spans="1:4" x14ac:dyDescent="0.2">
      <c r="A277">
        <v>275</v>
      </c>
      <c r="B277">
        <v>32.887999999999998</v>
      </c>
      <c r="C277">
        <v>5.44244453886202</v>
      </c>
      <c r="D277">
        <f t="shared" si="4"/>
        <v>27.445555461137978</v>
      </c>
    </row>
    <row r="278" spans="1:4" x14ac:dyDescent="0.2">
      <c r="A278">
        <v>276</v>
      </c>
      <c r="B278">
        <v>22.209775</v>
      </c>
      <c r="C278">
        <v>1.13408882053496</v>
      </c>
      <c r="D278">
        <f t="shared" si="4"/>
        <v>21.075686179465041</v>
      </c>
    </row>
    <row r="279" spans="1:4" x14ac:dyDescent="0.2">
      <c r="A279">
        <v>277</v>
      </c>
      <c r="B279">
        <v>22.232925000000002</v>
      </c>
      <c r="C279">
        <v>1.17202878369484</v>
      </c>
      <c r="D279">
        <f t="shared" si="4"/>
        <v>21.06089621630516</v>
      </c>
    </row>
    <row r="280" spans="1:4" x14ac:dyDescent="0.2">
      <c r="A280">
        <v>278</v>
      </c>
      <c r="B280">
        <v>22.420299999999902</v>
      </c>
      <c r="C280">
        <v>1.18939730680986</v>
      </c>
      <c r="D280">
        <f t="shared" si="4"/>
        <v>21.230902693190043</v>
      </c>
    </row>
    <row r="281" spans="1:4" x14ac:dyDescent="0.2">
      <c r="A281">
        <v>279</v>
      </c>
      <c r="B281">
        <v>33.478825000000001</v>
      </c>
      <c r="C281">
        <v>5.4599519525512399</v>
      </c>
      <c r="D281">
        <f t="shared" si="4"/>
        <v>28.018873047448761</v>
      </c>
    </row>
    <row r="282" spans="1:4" x14ac:dyDescent="0.2">
      <c r="A282">
        <v>280</v>
      </c>
      <c r="B282">
        <v>35.724800000000002</v>
      </c>
      <c r="C282">
        <v>5.8100949029487499</v>
      </c>
      <c r="D282">
        <f t="shared" si="4"/>
        <v>29.914705097051254</v>
      </c>
    </row>
    <row r="283" spans="1:4" x14ac:dyDescent="0.2">
      <c r="A283">
        <v>281</v>
      </c>
      <c r="B283">
        <v>31.558499999999999</v>
      </c>
      <c r="C283">
        <v>5.9129131693483696</v>
      </c>
      <c r="D283">
        <f t="shared" si="4"/>
        <v>25.645586830651631</v>
      </c>
    </row>
    <row r="284" spans="1:4" x14ac:dyDescent="0.2">
      <c r="A284">
        <v>282</v>
      </c>
      <c r="B284">
        <v>31.506074999999999</v>
      </c>
      <c r="C284">
        <v>5.9801206503548396</v>
      </c>
      <c r="D284">
        <f t="shared" si="4"/>
        <v>25.525954349645161</v>
      </c>
    </row>
    <row r="285" spans="1:4" x14ac:dyDescent="0.2">
      <c r="A285">
        <v>283</v>
      </c>
      <c r="B285">
        <v>38.152025000000002</v>
      </c>
      <c r="C285">
        <v>6.2507482544142601</v>
      </c>
      <c r="D285">
        <f t="shared" si="4"/>
        <v>31.90127674558574</v>
      </c>
    </row>
    <row r="286" spans="1:4" x14ac:dyDescent="0.2">
      <c r="A286">
        <v>284</v>
      </c>
      <c r="B286">
        <v>38.763575000000003</v>
      </c>
      <c r="C286">
        <v>7.39022836909961</v>
      </c>
      <c r="D286">
        <f t="shared" si="4"/>
        <v>31.373346630900393</v>
      </c>
    </row>
    <row r="287" spans="1:4" x14ac:dyDescent="0.2">
      <c r="A287">
        <v>285</v>
      </c>
      <c r="B287">
        <v>29.644074999999901</v>
      </c>
      <c r="C287">
        <v>5.7505246800869703</v>
      </c>
      <c r="D287">
        <f t="shared" si="4"/>
        <v>23.893550319912933</v>
      </c>
    </row>
    <row r="288" spans="1:4" x14ac:dyDescent="0.2">
      <c r="A288">
        <v>286</v>
      </c>
      <c r="B288">
        <v>43.168174999999898</v>
      </c>
      <c r="C288">
        <v>11.2245428205492</v>
      </c>
      <c r="D288">
        <f t="shared" si="4"/>
        <v>31.943632179450699</v>
      </c>
    </row>
    <row r="289" spans="1:4" x14ac:dyDescent="0.2">
      <c r="A289">
        <v>287</v>
      </c>
      <c r="B289">
        <v>37.717325000000002</v>
      </c>
      <c r="C289">
        <v>6.7336579784687798</v>
      </c>
      <c r="D289">
        <f t="shared" si="4"/>
        <v>30.983667021531222</v>
      </c>
    </row>
    <row r="290" spans="1:4" x14ac:dyDescent="0.2">
      <c r="A290">
        <v>288</v>
      </c>
      <c r="B290">
        <v>22.200575000000001</v>
      </c>
      <c r="C290">
        <v>1.16777448189192</v>
      </c>
      <c r="D290">
        <f t="shared" si="4"/>
        <v>21.032800518108079</v>
      </c>
    </row>
    <row r="291" spans="1:4" x14ac:dyDescent="0.2">
      <c r="A291">
        <v>289</v>
      </c>
      <c r="B291">
        <v>22.219149999999999</v>
      </c>
      <c r="C291">
        <v>1.17209509168682</v>
      </c>
      <c r="D291">
        <f t="shared" si="4"/>
        <v>21.047054908313179</v>
      </c>
    </row>
    <row r="292" spans="1:4" x14ac:dyDescent="0.2">
      <c r="A292">
        <v>290</v>
      </c>
      <c r="B292">
        <v>22.229099999999999</v>
      </c>
      <c r="C292">
        <v>1.15895535528555</v>
      </c>
      <c r="D292">
        <f t="shared" si="4"/>
        <v>21.07014464471445</v>
      </c>
    </row>
    <row r="293" spans="1:4" x14ac:dyDescent="0.2">
      <c r="A293">
        <v>291</v>
      </c>
      <c r="B293">
        <v>25.011075000000002</v>
      </c>
      <c r="C293">
        <v>4.2336223440697198</v>
      </c>
      <c r="D293">
        <f t="shared" si="4"/>
        <v>20.777452655930283</v>
      </c>
    </row>
    <row r="294" spans="1:4" x14ac:dyDescent="0.2">
      <c r="A294">
        <v>292</v>
      </c>
      <c r="B294">
        <v>43.780050000000003</v>
      </c>
      <c r="C294">
        <v>7.6967464183889502</v>
      </c>
      <c r="D294">
        <f t="shared" si="4"/>
        <v>36.083303581611055</v>
      </c>
    </row>
    <row r="295" spans="1:4" x14ac:dyDescent="0.2">
      <c r="A295">
        <v>293</v>
      </c>
      <c r="B295">
        <v>40.464700000000001</v>
      </c>
      <c r="C295">
        <v>7.4615458670610701</v>
      </c>
      <c r="D295">
        <f t="shared" si="4"/>
        <v>33.003154132938931</v>
      </c>
    </row>
    <row r="296" spans="1:4" x14ac:dyDescent="0.2">
      <c r="A296">
        <v>294</v>
      </c>
      <c r="B296">
        <v>40.326875000000001</v>
      </c>
      <c r="C296">
        <v>8.9401455642949106</v>
      </c>
      <c r="D296">
        <f t="shared" si="4"/>
        <v>31.386729435705092</v>
      </c>
    </row>
    <row r="297" spans="1:4" x14ac:dyDescent="0.2">
      <c r="A297">
        <v>295</v>
      </c>
      <c r="B297">
        <v>30.422374999999999</v>
      </c>
      <c r="C297">
        <v>8.1192857289588094</v>
      </c>
      <c r="D297">
        <f t="shared" si="4"/>
        <v>22.303089271041188</v>
      </c>
    </row>
    <row r="298" spans="1:4" x14ac:dyDescent="0.2">
      <c r="A298">
        <v>296</v>
      </c>
      <c r="B298">
        <v>43.233325000000001</v>
      </c>
      <c r="C298">
        <v>9.3509864750815996</v>
      </c>
      <c r="D298">
        <f t="shared" si="4"/>
        <v>33.882338524918403</v>
      </c>
    </row>
    <row r="299" spans="1:4" x14ac:dyDescent="0.2">
      <c r="A299">
        <v>297</v>
      </c>
      <c r="B299">
        <v>38.41525</v>
      </c>
      <c r="C299">
        <v>9.4679099900977306</v>
      </c>
      <c r="D299">
        <f t="shared" si="4"/>
        <v>28.94734000990227</v>
      </c>
    </row>
    <row r="300" spans="1:4" x14ac:dyDescent="0.2">
      <c r="A300">
        <v>298</v>
      </c>
      <c r="B300">
        <v>39.507725000000001</v>
      </c>
      <c r="C300">
        <v>9.3605155873022898</v>
      </c>
      <c r="D300">
        <f t="shared" si="4"/>
        <v>30.147209412697713</v>
      </c>
    </row>
    <row r="301" spans="1:4" x14ac:dyDescent="0.2">
      <c r="A301">
        <v>299</v>
      </c>
      <c r="B301">
        <v>33.497950000000003</v>
      </c>
      <c r="C301">
        <v>6.0057137780614704</v>
      </c>
      <c r="D301">
        <f t="shared" si="4"/>
        <v>27.492236221938533</v>
      </c>
    </row>
    <row r="302" spans="1:4" x14ac:dyDescent="0.2">
      <c r="A302">
        <v>300</v>
      </c>
      <c r="B302">
        <v>22.193349999999999</v>
      </c>
      <c r="C302">
        <v>1.1694040879122301</v>
      </c>
      <c r="D302">
        <f t="shared" si="4"/>
        <v>21.023945912087768</v>
      </c>
    </row>
    <row r="303" spans="1:4" x14ac:dyDescent="0.2">
      <c r="A303">
        <v>301</v>
      </c>
      <c r="B303">
        <v>22.289774999999999</v>
      </c>
      <c r="C303">
        <v>1.17449718947919</v>
      </c>
      <c r="D303">
        <f t="shared" si="4"/>
        <v>21.115277810520809</v>
      </c>
    </row>
    <row r="304" spans="1:4" x14ac:dyDescent="0.2">
      <c r="A304">
        <v>302</v>
      </c>
      <c r="B304">
        <v>22.276050000000001</v>
      </c>
      <c r="C304">
        <v>1.1730878396114099</v>
      </c>
      <c r="D304">
        <f t="shared" si="4"/>
        <v>21.102962160388593</v>
      </c>
    </row>
    <row r="305" spans="1:4" x14ac:dyDescent="0.2">
      <c r="A305">
        <v>303</v>
      </c>
      <c r="B305">
        <v>27.966974999999898</v>
      </c>
      <c r="C305">
        <v>5.2542001831208802</v>
      </c>
      <c r="D305">
        <f t="shared" si="4"/>
        <v>22.712774816879019</v>
      </c>
    </row>
    <row r="306" spans="1:4" x14ac:dyDescent="0.2">
      <c r="A306">
        <v>304</v>
      </c>
      <c r="B306">
        <v>33.601974999999896</v>
      </c>
      <c r="C306">
        <v>6.8648172840322603</v>
      </c>
      <c r="D306">
        <f t="shared" si="4"/>
        <v>26.737157715967637</v>
      </c>
    </row>
    <row r="307" spans="1:4" x14ac:dyDescent="0.2">
      <c r="A307">
        <v>305</v>
      </c>
      <c r="B307">
        <v>48.153525000000002</v>
      </c>
      <c r="C307">
        <v>7.1326795174603799</v>
      </c>
      <c r="D307">
        <f t="shared" si="4"/>
        <v>41.02084548253962</v>
      </c>
    </row>
    <row r="308" spans="1:4" x14ac:dyDescent="0.2">
      <c r="A308">
        <v>306</v>
      </c>
      <c r="B308">
        <v>37.411375</v>
      </c>
      <c r="C308">
        <v>7.5736240382996503</v>
      </c>
      <c r="D308">
        <f t="shared" si="4"/>
        <v>29.837750961700351</v>
      </c>
    </row>
    <row r="309" spans="1:4" x14ac:dyDescent="0.2">
      <c r="A309">
        <v>307</v>
      </c>
      <c r="B309">
        <v>31.054274999999901</v>
      </c>
      <c r="C309">
        <v>7.7556195185918897</v>
      </c>
      <c r="D309">
        <f t="shared" si="4"/>
        <v>23.298655481408012</v>
      </c>
    </row>
    <row r="310" spans="1:4" x14ac:dyDescent="0.2">
      <c r="A310">
        <v>308</v>
      </c>
      <c r="B310">
        <v>34.302349999999997</v>
      </c>
      <c r="C310">
        <v>7.2474388883750001</v>
      </c>
      <c r="D310">
        <f t="shared" si="4"/>
        <v>27.054911111624996</v>
      </c>
    </row>
    <row r="311" spans="1:4" x14ac:dyDescent="0.2">
      <c r="A311">
        <v>309</v>
      </c>
      <c r="B311">
        <v>52.972924999999996</v>
      </c>
      <c r="C311">
        <v>9.8512702665542395</v>
      </c>
      <c r="D311">
        <f t="shared" si="4"/>
        <v>43.121654733445759</v>
      </c>
    </row>
    <row r="312" spans="1:4" x14ac:dyDescent="0.2">
      <c r="A312">
        <v>310</v>
      </c>
      <c r="B312">
        <v>36.316499999999998</v>
      </c>
      <c r="C312">
        <v>8.7743199807141394</v>
      </c>
      <c r="D312">
        <f t="shared" si="4"/>
        <v>27.542180019285858</v>
      </c>
    </row>
    <row r="313" spans="1:4" x14ac:dyDescent="0.2">
      <c r="A313">
        <v>311</v>
      </c>
      <c r="B313">
        <v>48.946649999999998</v>
      </c>
      <c r="C313">
        <v>9.6914892150333607</v>
      </c>
      <c r="D313">
        <f t="shared" si="4"/>
        <v>39.255160784966634</v>
      </c>
    </row>
    <row r="314" spans="1:4" x14ac:dyDescent="0.2">
      <c r="A314">
        <v>312</v>
      </c>
      <c r="B314">
        <v>22.379925</v>
      </c>
      <c r="C314">
        <v>1.17897575095763</v>
      </c>
      <c r="D314">
        <f t="shared" si="4"/>
        <v>21.20094924904237</v>
      </c>
    </row>
    <row r="315" spans="1:4" x14ac:dyDescent="0.2">
      <c r="A315">
        <v>313</v>
      </c>
      <c r="B315">
        <v>22.245949999999901</v>
      </c>
      <c r="C315">
        <v>1.1353987891941999</v>
      </c>
      <c r="D315">
        <f t="shared" si="4"/>
        <v>21.110551210805703</v>
      </c>
    </row>
    <row r="316" spans="1:4" x14ac:dyDescent="0.2">
      <c r="A316">
        <v>314</v>
      </c>
      <c r="B316">
        <v>22.267900000000001</v>
      </c>
      <c r="C316">
        <v>1.1490584481847601</v>
      </c>
      <c r="D316">
        <f t="shared" si="4"/>
        <v>21.11884155181524</v>
      </c>
    </row>
    <row r="317" spans="1:4" x14ac:dyDescent="0.2">
      <c r="A317">
        <v>315</v>
      </c>
      <c r="B317">
        <v>54.059049999999999</v>
      </c>
      <c r="C317">
        <v>10.9898456937956</v>
      </c>
      <c r="D317">
        <f t="shared" si="4"/>
        <v>43.069204306204398</v>
      </c>
    </row>
    <row r="318" spans="1:4" x14ac:dyDescent="0.2">
      <c r="A318">
        <v>316</v>
      </c>
      <c r="B318">
        <v>33.891325000000002</v>
      </c>
      <c r="C318">
        <v>7.3216599397491899</v>
      </c>
      <c r="D318">
        <f t="shared" si="4"/>
        <v>26.569665060250813</v>
      </c>
    </row>
    <row r="319" spans="1:4" x14ac:dyDescent="0.2">
      <c r="A319">
        <v>317</v>
      </c>
      <c r="B319">
        <v>28.133074999999899</v>
      </c>
      <c r="C319">
        <v>5.60412679973407</v>
      </c>
      <c r="D319">
        <f t="shared" si="4"/>
        <v>22.52894820026583</v>
      </c>
    </row>
    <row r="320" spans="1:4" x14ac:dyDescent="0.2">
      <c r="A320">
        <v>318</v>
      </c>
      <c r="B320">
        <v>37.160899999999998</v>
      </c>
      <c r="C320">
        <v>9.8469693263156692</v>
      </c>
      <c r="D320">
        <f t="shared" si="4"/>
        <v>27.313930673684329</v>
      </c>
    </row>
    <row r="321" spans="1:4" x14ac:dyDescent="0.2">
      <c r="A321">
        <v>319</v>
      </c>
      <c r="B321">
        <v>47.061324999999997</v>
      </c>
      <c r="C321">
        <v>8.21342283029702</v>
      </c>
      <c r="D321">
        <f t="shared" si="4"/>
        <v>38.847902169702976</v>
      </c>
    </row>
    <row r="322" spans="1:4" x14ac:dyDescent="0.2">
      <c r="A322">
        <v>320</v>
      </c>
      <c r="B322">
        <v>29.004749999999898</v>
      </c>
      <c r="C322">
        <v>5.53127137471047</v>
      </c>
      <c r="D322">
        <f t="shared" ref="D322:D385" si="5">B322-C322</f>
        <v>23.473478625289427</v>
      </c>
    </row>
    <row r="323" spans="1:4" x14ac:dyDescent="0.2">
      <c r="A323">
        <v>321</v>
      </c>
      <c r="B323">
        <v>38.447774999999901</v>
      </c>
      <c r="C323">
        <v>9.0805111945199695</v>
      </c>
      <c r="D323">
        <f t="shared" si="5"/>
        <v>29.367263805479929</v>
      </c>
    </row>
    <row r="324" spans="1:4" x14ac:dyDescent="0.2">
      <c r="A324">
        <v>322</v>
      </c>
      <c r="B324">
        <v>44.519824999999997</v>
      </c>
      <c r="C324">
        <v>7.6931282817889697</v>
      </c>
      <c r="D324">
        <f t="shared" si="5"/>
        <v>36.826696718211025</v>
      </c>
    </row>
    <row r="325" spans="1:4" x14ac:dyDescent="0.2">
      <c r="A325">
        <v>323</v>
      </c>
      <c r="B325">
        <v>44.094574999999999</v>
      </c>
      <c r="C325">
        <v>10.331889709287699</v>
      </c>
      <c r="D325">
        <f t="shared" si="5"/>
        <v>33.762685290712298</v>
      </c>
    </row>
    <row r="326" spans="1:4" x14ac:dyDescent="0.2">
      <c r="A326">
        <v>324</v>
      </c>
      <c r="B326">
        <v>22.179399999999902</v>
      </c>
      <c r="C326">
        <v>1.1520191113550899</v>
      </c>
      <c r="D326">
        <f t="shared" si="5"/>
        <v>21.02738088864481</v>
      </c>
    </row>
    <row r="327" spans="1:4" x14ac:dyDescent="0.2">
      <c r="A327">
        <v>325</v>
      </c>
      <c r="B327">
        <v>22.166725</v>
      </c>
      <c r="C327">
        <v>1.1434441800547199</v>
      </c>
      <c r="D327">
        <f t="shared" si="5"/>
        <v>21.023280819945281</v>
      </c>
    </row>
    <row r="328" spans="1:4" x14ac:dyDescent="0.2">
      <c r="A328">
        <v>326</v>
      </c>
      <c r="B328">
        <v>22.236350000000002</v>
      </c>
      <c r="C328">
        <v>1.13451613564825</v>
      </c>
      <c r="D328">
        <f t="shared" si="5"/>
        <v>21.10183386435175</v>
      </c>
    </row>
    <row r="329" spans="1:4" x14ac:dyDescent="0.2">
      <c r="A329">
        <v>327</v>
      </c>
      <c r="B329">
        <v>32.049225</v>
      </c>
      <c r="C329">
        <v>5.72473756138469</v>
      </c>
      <c r="D329">
        <f t="shared" si="5"/>
        <v>26.324487438615311</v>
      </c>
    </row>
    <row r="330" spans="1:4" x14ac:dyDescent="0.2">
      <c r="A330">
        <v>328</v>
      </c>
      <c r="B330">
        <v>31.613275000000002</v>
      </c>
      <c r="C330">
        <v>5.0710295434287103</v>
      </c>
      <c r="D330">
        <f t="shared" si="5"/>
        <v>26.54224545657129</v>
      </c>
    </row>
    <row r="331" spans="1:4" x14ac:dyDescent="0.2">
      <c r="A331">
        <v>329</v>
      </c>
      <c r="B331">
        <v>44.932774999999999</v>
      </c>
      <c r="C331">
        <v>9.9942767200634801</v>
      </c>
      <c r="D331">
        <f t="shared" si="5"/>
        <v>34.938498279936518</v>
      </c>
    </row>
    <row r="332" spans="1:4" x14ac:dyDescent="0.2">
      <c r="A332">
        <v>330</v>
      </c>
      <c r="B332">
        <v>37.869349999999997</v>
      </c>
      <c r="C332">
        <v>8.2436624858429202</v>
      </c>
      <c r="D332">
        <f t="shared" si="5"/>
        <v>29.625687514157079</v>
      </c>
    </row>
    <row r="333" spans="1:4" x14ac:dyDescent="0.2">
      <c r="A333">
        <v>331</v>
      </c>
      <c r="B333">
        <v>37.836950000000002</v>
      </c>
      <c r="C333">
        <v>8.1499165735394001</v>
      </c>
      <c r="D333">
        <f t="shared" si="5"/>
        <v>29.687033426460602</v>
      </c>
    </row>
    <row r="334" spans="1:4" x14ac:dyDescent="0.2">
      <c r="A334">
        <v>332</v>
      </c>
      <c r="B334">
        <v>29.2515</v>
      </c>
      <c r="C334">
        <v>5.0063816025474903</v>
      </c>
      <c r="D334">
        <f t="shared" si="5"/>
        <v>24.245118397452508</v>
      </c>
    </row>
    <row r="335" spans="1:4" x14ac:dyDescent="0.2">
      <c r="A335">
        <v>333</v>
      </c>
      <c r="B335">
        <v>41.028025</v>
      </c>
      <c r="C335">
        <v>8.5535141160053296</v>
      </c>
      <c r="D335">
        <f t="shared" si="5"/>
        <v>32.474510883994668</v>
      </c>
    </row>
    <row r="336" spans="1:4" x14ac:dyDescent="0.2">
      <c r="A336">
        <v>334</v>
      </c>
      <c r="B336">
        <v>40.955874999999999</v>
      </c>
      <c r="C336">
        <v>8.3538248224727596</v>
      </c>
      <c r="D336">
        <f t="shared" si="5"/>
        <v>32.602050177527239</v>
      </c>
    </row>
    <row r="337" spans="1:4" x14ac:dyDescent="0.2">
      <c r="A337">
        <v>335</v>
      </c>
      <c r="B337">
        <v>44.970949999999903</v>
      </c>
      <c r="C337">
        <v>10.2166176681915</v>
      </c>
      <c r="D337">
        <f t="shared" si="5"/>
        <v>34.754332331808399</v>
      </c>
    </row>
    <row r="338" spans="1:4" x14ac:dyDescent="0.2">
      <c r="A338">
        <v>336</v>
      </c>
      <c r="B338">
        <v>22.184950000000001</v>
      </c>
      <c r="C338">
        <v>1.1501847671680001</v>
      </c>
      <c r="D338">
        <f t="shared" si="5"/>
        <v>21.034765232832001</v>
      </c>
    </row>
    <row r="339" spans="1:4" x14ac:dyDescent="0.2">
      <c r="A339">
        <v>337</v>
      </c>
      <c r="B339">
        <v>22.31915</v>
      </c>
      <c r="C339">
        <v>1.1691357428978499</v>
      </c>
      <c r="D339">
        <f t="shared" si="5"/>
        <v>21.15001425710215</v>
      </c>
    </row>
    <row r="340" spans="1:4" x14ac:dyDescent="0.2">
      <c r="A340">
        <v>338</v>
      </c>
      <c r="B340">
        <v>22.350299999999901</v>
      </c>
      <c r="C340">
        <v>1.1645381105907</v>
      </c>
      <c r="D340">
        <f t="shared" si="5"/>
        <v>21.1857618894092</v>
      </c>
    </row>
    <row r="341" spans="1:4" x14ac:dyDescent="0.2">
      <c r="A341">
        <v>339</v>
      </c>
      <c r="B341">
        <v>43.861199999999997</v>
      </c>
      <c r="C341">
        <v>8.9513215251148104</v>
      </c>
      <c r="D341">
        <f t="shared" si="5"/>
        <v>34.90987847488519</v>
      </c>
    </row>
    <row r="342" spans="1:4" x14ac:dyDescent="0.2">
      <c r="A342">
        <v>340</v>
      </c>
      <c r="B342">
        <v>32.992874999999998</v>
      </c>
      <c r="C342">
        <v>7.4066709683312402</v>
      </c>
      <c r="D342">
        <f t="shared" si="5"/>
        <v>25.586204031668757</v>
      </c>
    </row>
    <row r="343" spans="1:4" x14ac:dyDescent="0.2">
      <c r="A343">
        <v>341</v>
      </c>
      <c r="B343">
        <v>34.063124999999999</v>
      </c>
      <c r="C343">
        <v>7.4117179018640504</v>
      </c>
      <c r="D343">
        <f t="shared" si="5"/>
        <v>26.651407098135948</v>
      </c>
    </row>
    <row r="344" spans="1:4" x14ac:dyDescent="0.2">
      <c r="A344">
        <v>342</v>
      </c>
      <c r="B344">
        <v>33.476999999999997</v>
      </c>
      <c r="C344">
        <v>6.39567815247098</v>
      </c>
      <c r="D344">
        <f t="shared" si="5"/>
        <v>27.081321847529018</v>
      </c>
    </row>
    <row r="345" spans="1:4" x14ac:dyDescent="0.2">
      <c r="A345">
        <v>343</v>
      </c>
      <c r="B345">
        <v>32.295274999999997</v>
      </c>
      <c r="C345">
        <v>5.0261196054445598</v>
      </c>
      <c r="D345">
        <f t="shared" si="5"/>
        <v>27.269155394555437</v>
      </c>
    </row>
    <row r="346" spans="1:4" x14ac:dyDescent="0.2">
      <c r="A346">
        <v>344</v>
      </c>
      <c r="B346">
        <v>49.310474999999997</v>
      </c>
      <c r="C346">
        <v>9.9754913351800596</v>
      </c>
      <c r="D346">
        <f t="shared" si="5"/>
        <v>39.334983664819937</v>
      </c>
    </row>
    <row r="347" spans="1:4" x14ac:dyDescent="0.2">
      <c r="A347">
        <v>345</v>
      </c>
      <c r="B347">
        <v>44.582825</v>
      </c>
      <c r="C347">
        <v>9.1495456447521306</v>
      </c>
      <c r="D347">
        <f t="shared" si="5"/>
        <v>35.433279355247869</v>
      </c>
    </row>
    <row r="348" spans="1:4" x14ac:dyDescent="0.2">
      <c r="A348">
        <v>346</v>
      </c>
      <c r="B348">
        <v>39.722699999999897</v>
      </c>
      <c r="C348">
        <v>8.5454215349861506</v>
      </c>
      <c r="D348">
        <f t="shared" si="5"/>
        <v>31.177278465013746</v>
      </c>
    </row>
    <row r="349" spans="1:4" x14ac:dyDescent="0.2">
      <c r="A349">
        <v>347</v>
      </c>
      <c r="B349">
        <v>41.831474999999998</v>
      </c>
      <c r="C349">
        <v>9.3907794602613297</v>
      </c>
      <c r="D349">
        <f t="shared" si="5"/>
        <v>32.44069553973867</v>
      </c>
    </row>
    <row r="350" spans="1:4" x14ac:dyDescent="0.2">
      <c r="A350">
        <v>348</v>
      </c>
      <c r="B350">
        <v>22.24925</v>
      </c>
      <c r="C350">
        <v>1.15740296491737</v>
      </c>
      <c r="D350">
        <f t="shared" si="5"/>
        <v>21.09184703508263</v>
      </c>
    </row>
    <row r="351" spans="1:4" x14ac:dyDescent="0.2">
      <c r="A351">
        <v>349</v>
      </c>
      <c r="B351">
        <v>22.265250000000002</v>
      </c>
      <c r="C351">
        <v>1.1608475585484801</v>
      </c>
      <c r="D351">
        <f t="shared" si="5"/>
        <v>21.104402441451523</v>
      </c>
    </row>
    <row r="352" spans="1:4" x14ac:dyDescent="0.2">
      <c r="A352">
        <v>350</v>
      </c>
      <c r="B352">
        <v>22.303125000000001</v>
      </c>
      <c r="C352">
        <v>1.1597452143601099</v>
      </c>
      <c r="D352">
        <f t="shared" si="5"/>
        <v>21.14337978563989</v>
      </c>
    </row>
    <row r="353" spans="1:4" x14ac:dyDescent="0.2">
      <c r="A353">
        <v>351</v>
      </c>
      <c r="B353">
        <v>40.648524999999999</v>
      </c>
      <c r="C353">
        <v>8.2186927897422706</v>
      </c>
      <c r="D353">
        <f t="shared" si="5"/>
        <v>32.429832210257729</v>
      </c>
    </row>
    <row r="354" spans="1:4" x14ac:dyDescent="0.2">
      <c r="A354">
        <v>352</v>
      </c>
      <c r="B354">
        <v>29.706499999999899</v>
      </c>
      <c r="C354">
        <v>6.1781719950905298</v>
      </c>
      <c r="D354">
        <f t="shared" si="5"/>
        <v>23.528328004909369</v>
      </c>
    </row>
    <row r="355" spans="1:4" x14ac:dyDescent="0.2">
      <c r="A355">
        <v>353</v>
      </c>
      <c r="B355">
        <v>24.8294</v>
      </c>
      <c r="C355">
        <v>3.3666586619429499</v>
      </c>
      <c r="D355">
        <f t="shared" si="5"/>
        <v>21.46274133805705</v>
      </c>
    </row>
    <row r="356" spans="1:4" x14ac:dyDescent="0.2">
      <c r="A356">
        <v>354</v>
      </c>
      <c r="B356">
        <v>43.961824999999997</v>
      </c>
      <c r="C356">
        <v>9.5378921121843501</v>
      </c>
      <c r="D356">
        <f t="shared" si="5"/>
        <v>34.423932887815646</v>
      </c>
    </row>
    <row r="357" spans="1:4" x14ac:dyDescent="0.2">
      <c r="A357">
        <v>355</v>
      </c>
      <c r="B357">
        <v>29.162224999999999</v>
      </c>
      <c r="C357">
        <v>6.5219691027398303</v>
      </c>
      <c r="D357">
        <f t="shared" si="5"/>
        <v>22.640255897260168</v>
      </c>
    </row>
    <row r="358" spans="1:4" x14ac:dyDescent="0.2">
      <c r="A358">
        <v>356</v>
      </c>
      <c r="B358">
        <v>24.155200000000001</v>
      </c>
      <c r="C358">
        <v>3.7480244098583202</v>
      </c>
      <c r="D358">
        <f t="shared" si="5"/>
        <v>20.40717559014168</v>
      </c>
    </row>
    <row r="359" spans="1:4" x14ac:dyDescent="0.2">
      <c r="A359">
        <v>357</v>
      </c>
      <c r="B359">
        <v>44.481049999999897</v>
      </c>
      <c r="C359">
        <v>10.3076971157633</v>
      </c>
      <c r="D359">
        <f t="shared" si="5"/>
        <v>34.173352884236593</v>
      </c>
    </row>
    <row r="360" spans="1:4" x14ac:dyDescent="0.2">
      <c r="A360">
        <v>358</v>
      </c>
      <c r="B360">
        <v>36.203800000000001</v>
      </c>
      <c r="C360">
        <v>6.8548076840574899</v>
      </c>
      <c r="D360">
        <f t="shared" si="5"/>
        <v>29.34899231594251</v>
      </c>
    </row>
    <row r="361" spans="1:4" x14ac:dyDescent="0.2">
      <c r="A361">
        <v>359</v>
      </c>
      <c r="B361">
        <v>37.073</v>
      </c>
      <c r="C361">
        <v>8.4661187417424593</v>
      </c>
      <c r="D361">
        <f t="shared" si="5"/>
        <v>28.606881258257541</v>
      </c>
    </row>
    <row r="362" spans="1:4" x14ac:dyDescent="0.2">
      <c r="A362">
        <v>360</v>
      </c>
      <c r="B362">
        <v>22.274799999999999</v>
      </c>
      <c r="C362">
        <v>1.1725337341703499</v>
      </c>
      <c r="D362">
        <f t="shared" si="5"/>
        <v>21.102266265829648</v>
      </c>
    </row>
    <row r="363" spans="1:4" x14ac:dyDescent="0.2">
      <c r="A363">
        <v>361</v>
      </c>
      <c r="B363">
        <v>22.219124999999998</v>
      </c>
      <c r="C363">
        <v>1.16693498851699</v>
      </c>
      <c r="D363">
        <f t="shared" si="5"/>
        <v>21.05219001148301</v>
      </c>
    </row>
    <row r="364" spans="1:4" x14ac:dyDescent="0.2">
      <c r="A364">
        <v>362</v>
      </c>
      <c r="B364">
        <v>22.244924999999999</v>
      </c>
      <c r="C364">
        <v>1.1644719369873899</v>
      </c>
      <c r="D364">
        <f t="shared" si="5"/>
        <v>21.080453063012609</v>
      </c>
    </row>
    <row r="365" spans="1:4" x14ac:dyDescent="0.2">
      <c r="A365">
        <v>363</v>
      </c>
      <c r="B365">
        <v>38.448299999999897</v>
      </c>
      <c r="C365">
        <v>7.3226291033027904</v>
      </c>
      <c r="D365">
        <f t="shared" si="5"/>
        <v>31.125670896697105</v>
      </c>
    </row>
    <row r="366" spans="1:4" x14ac:dyDescent="0.2">
      <c r="A366">
        <v>364</v>
      </c>
      <c r="B366">
        <v>44.257874999999999</v>
      </c>
      <c r="C366">
        <v>7.0600127888546602</v>
      </c>
      <c r="D366">
        <f t="shared" si="5"/>
        <v>37.197862211145335</v>
      </c>
    </row>
    <row r="367" spans="1:4" x14ac:dyDescent="0.2">
      <c r="A367">
        <v>365</v>
      </c>
      <c r="B367">
        <v>34.794575000000002</v>
      </c>
      <c r="C367">
        <v>6.4967582568739504</v>
      </c>
      <c r="D367">
        <f t="shared" si="5"/>
        <v>28.297816743126052</v>
      </c>
    </row>
    <row r="368" spans="1:4" x14ac:dyDescent="0.2">
      <c r="A368">
        <v>366</v>
      </c>
      <c r="B368">
        <v>39.100450000000002</v>
      </c>
      <c r="C368">
        <v>8.4603953122873907</v>
      </c>
      <c r="D368">
        <f t="shared" si="5"/>
        <v>30.640054687712613</v>
      </c>
    </row>
    <row r="369" spans="1:4" x14ac:dyDescent="0.2">
      <c r="A369">
        <v>367</v>
      </c>
      <c r="B369">
        <v>41.94115</v>
      </c>
      <c r="C369">
        <v>8.92701610891333</v>
      </c>
      <c r="D369">
        <f t="shared" si="5"/>
        <v>33.014133891086672</v>
      </c>
    </row>
    <row r="370" spans="1:4" x14ac:dyDescent="0.2">
      <c r="A370">
        <v>368</v>
      </c>
      <c r="B370">
        <v>36.505625000000002</v>
      </c>
      <c r="C370">
        <v>6.9626420152681803</v>
      </c>
      <c r="D370">
        <f t="shared" si="5"/>
        <v>29.542982984731822</v>
      </c>
    </row>
    <row r="371" spans="1:4" x14ac:dyDescent="0.2">
      <c r="A371">
        <v>369</v>
      </c>
      <c r="B371">
        <v>40.214975000000003</v>
      </c>
      <c r="C371">
        <v>8.2749102104817691</v>
      </c>
      <c r="D371">
        <f t="shared" si="5"/>
        <v>31.940064789518232</v>
      </c>
    </row>
    <row r="372" spans="1:4" x14ac:dyDescent="0.2">
      <c r="A372">
        <v>370</v>
      </c>
      <c r="B372">
        <v>32.864075</v>
      </c>
      <c r="C372">
        <v>5.8999883659746004</v>
      </c>
      <c r="D372">
        <f t="shared" si="5"/>
        <v>26.964086634025399</v>
      </c>
    </row>
    <row r="373" spans="1:4" x14ac:dyDescent="0.2">
      <c r="A373">
        <v>371</v>
      </c>
      <c r="B373">
        <v>40.141124999999903</v>
      </c>
      <c r="C373">
        <v>8.5230816341966609</v>
      </c>
      <c r="D373">
        <f t="shared" si="5"/>
        <v>31.618043365803242</v>
      </c>
    </row>
    <row r="374" spans="1:4" x14ac:dyDescent="0.2">
      <c r="A374">
        <v>372</v>
      </c>
      <c r="B374">
        <v>22.215924999999999</v>
      </c>
      <c r="C374">
        <v>1.1588542937603501</v>
      </c>
      <c r="D374">
        <f t="shared" si="5"/>
        <v>21.057070706239649</v>
      </c>
    </row>
    <row r="375" spans="1:4" x14ac:dyDescent="0.2">
      <c r="A375">
        <v>373</v>
      </c>
      <c r="B375">
        <v>22.118074999999902</v>
      </c>
      <c r="C375">
        <v>1.14863810977619</v>
      </c>
      <c r="D375">
        <f t="shared" si="5"/>
        <v>20.969436890223712</v>
      </c>
    </row>
    <row r="376" spans="1:4" x14ac:dyDescent="0.2">
      <c r="A376">
        <v>374</v>
      </c>
      <c r="B376">
        <v>22.255649999999999</v>
      </c>
      <c r="C376">
        <v>1.1818029394855201</v>
      </c>
      <c r="D376">
        <f t="shared" si="5"/>
        <v>21.073847060514478</v>
      </c>
    </row>
    <row r="377" spans="1:4" x14ac:dyDescent="0.2">
      <c r="A377">
        <v>375</v>
      </c>
      <c r="B377">
        <v>36.639024999999997</v>
      </c>
      <c r="C377">
        <v>6.0839603211044899</v>
      </c>
      <c r="D377">
        <f t="shared" si="5"/>
        <v>30.555064678895505</v>
      </c>
    </row>
    <row r="378" spans="1:4" x14ac:dyDescent="0.2">
      <c r="A378">
        <v>376</v>
      </c>
      <c r="B378">
        <v>36.884924999999903</v>
      </c>
      <c r="C378">
        <v>7.2606538315237898</v>
      </c>
      <c r="D378">
        <f t="shared" si="5"/>
        <v>29.624271168476113</v>
      </c>
    </row>
    <row r="379" spans="1:4" x14ac:dyDescent="0.2">
      <c r="A379">
        <v>377</v>
      </c>
      <c r="B379">
        <v>35.327100000000002</v>
      </c>
      <c r="C379">
        <v>7.0941724260529302</v>
      </c>
      <c r="D379">
        <f t="shared" si="5"/>
        <v>28.232927573947073</v>
      </c>
    </row>
    <row r="380" spans="1:4" x14ac:dyDescent="0.2">
      <c r="A380">
        <v>378</v>
      </c>
      <c r="B380">
        <v>20.5975749999999</v>
      </c>
      <c r="C380">
        <v>3.3735474619397601</v>
      </c>
      <c r="D380">
        <f t="shared" si="5"/>
        <v>17.224027538060138</v>
      </c>
    </row>
    <row r="381" spans="1:4" x14ac:dyDescent="0.2">
      <c r="A381">
        <v>379</v>
      </c>
      <c r="B381">
        <v>38.090350000000001</v>
      </c>
      <c r="C381">
        <v>7.8729477239619303</v>
      </c>
      <c r="D381">
        <f t="shared" si="5"/>
        <v>30.217402276038072</v>
      </c>
    </row>
    <row r="382" spans="1:4" x14ac:dyDescent="0.2">
      <c r="A382">
        <v>380</v>
      </c>
      <c r="B382">
        <v>39.158200000000001</v>
      </c>
      <c r="C382">
        <v>8.4573602376990493</v>
      </c>
      <c r="D382">
        <f t="shared" si="5"/>
        <v>30.700839762300951</v>
      </c>
    </row>
    <row r="383" spans="1:4" x14ac:dyDescent="0.2">
      <c r="A383">
        <v>381</v>
      </c>
      <c r="B383">
        <v>31.4950749999999</v>
      </c>
      <c r="C383">
        <v>6.8700805489013401</v>
      </c>
      <c r="D383">
        <f t="shared" si="5"/>
        <v>24.624994451098559</v>
      </c>
    </row>
    <row r="384" spans="1:4" x14ac:dyDescent="0.2">
      <c r="A384">
        <v>382</v>
      </c>
      <c r="B384">
        <v>26.1538</v>
      </c>
      <c r="C384">
        <v>6.9272909084456797</v>
      </c>
      <c r="D384">
        <f t="shared" si="5"/>
        <v>19.22650909155432</v>
      </c>
    </row>
    <row r="385" spans="1:4" x14ac:dyDescent="0.2">
      <c r="A385">
        <v>383</v>
      </c>
      <c r="B385">
        <v>40.349074999999999</v>
      </c>
      <c r="C385">
        <v>7.5853368927057696</v>
      </c>
      <c r="D385">
        <f t="shared" si="5"/>
        <v>32.76373810729423</v>
      </c>
    </row>
    <row r="386" spans="1:4" x14ac:dyDescent="0.2">
      <c r="A386">
        <v>384</v>
      </c>
      <c r="B386">
        <v>22.258224999999999</v>
      </c>
      <c r="C386">
        <v>1.1522986735585801</v>
      </c>
      <c r="D386">
        <f t="shared" ref="D386:D449" si="6">B386-C386</f>
        <v>21.10592632644142</v>
      </c>
    </row>
    <row r="387" spans="1:4" x14ac:dyDescent="0.2">
      <c r="A387">
        <v>385</v>
      </c>
      <c r="B387">
        <v>22.356475</v>
      </c>
      <c r="C387">
        <v>1.17965916522518</v>
      </c>
      <c r="D387">
        <f t="shared" si="6"/>
        <v>21.176815834774821</v>
      </c>
    </row>
    <row r="388" spans="1:4" x14ac:dyDescent="0.2">
      <c r="A388">
        <v>386</v>
      </c>
      <c r="B388">
        <v>22.352874999999901</v>
      </c>
      <c r="C388">
        <v>1.1611692846761199</v>
      </c>
      <c r="D388">
        <f t="shared" si="6"/>
        <v>21.191705715323781</v>
      </c>
    </row>
    <row r="389" spans="1:4" x14ac:dyDescent="0.2">
      <c r="A389">
        <v>387</v>
      </c>
      <c r="B389">
        <v>35.355150000000002</v>
      </c>
      <c r="C389">
        <v>8.3442459183182809</v>
      </c>
      <c r="D389">
        <f t="shared" si="6"/>
        <v>27.010904081681723</v>
      </c>
    </row>
    <row r="390" spans="1:4" x14ac:dyDescent="0.2">
      <c r="A390">
        <v>388</v>
      </c>
      <c r="B390">
        <v>32.018549999999998</v>
      </c>
      <c r="C390">
        <v>5.5455310042269499</v>
      </c>
      <c r="D390">
        <f t="shared" si="6"/>
        <v>26.473018995773046</v>
      </c>
    </row>
    <row r="391" spans="1:4" x14ac:dyDescent="0.2">
      <c r="A391">
        <v>389</v>
      </c>
      <c r="B391">
        <v>37.021475000000002</v>
      </c>
      <c r="C391">
        <v>6.4960600822054797</v>
      </c>
      <c r="D391">
        <f t="shared" si="6"/>
        <v>30.525414917794521</v>
      </c>
    </row>
    <row r="392" spans="1:4" x14ac:dyDescent="0.2">
      <c r="A392">
        <v>390</v>
      </c>
      <c r="B392">
        <v>44.036475000000003</v>
      </c>
      <c r="C392">
        <v>7.1743521509081498</v>
      </c>
      <c r="D392">
        <f t="shared" si="6"/>
        <v>36.862122849091854</v>
      </c>
    </row>
    <row r="393" spans="1:4" x14ac:dyDescent="0.2">
      <c r="A393">
        <v>391</v>
      </c>
      <c r="B393">
        <v>26.110375000000001</v>
      </c>
      <c r="C393">
        <v>4.8703226196016596</v>
      </c>
      <c r="D393">
        <f t="shared" si="6"/>
        <v>21.240052380398343</v>
      </c>
    </row>
    <row r="394" spans="1:4" x14ac:dyDescent="0.2">
      <c r="A394">
        <v>392</v>
      </c>
      <c r="B394">
        <v>32.625724999999903</v>
      </c>
      <c r="C394">
        <v>7.5439677617900802</v>
      </c>
      <c r="D394">
        <f t="shared" si="6"/>
        <v>25.081757238209825</v>
      </c>
    </row>
    <row r="395" spans="1:4" x14ac:dyDescent="0.2">
      <c r="A395">
        <v>393</v>
      </c>
      <c r="B395">
        <v>52.585124999999998</v>
      </c>
      <c r="C395">
        <v>10.387736217579</v>
      </c>
      <c r="D395">
        <f t="shared" si="6"/>
        <v>42.197388782421001</v>
      </c>
    </row>
    <row r="396" spans="1:4" x14ac:dyDescent="0.2">
      <c r="A396">
        <v>394</v>
      </c>
      <c r="B396">
        <v>32.217325000000002</v>
      </c>
      <c r="C396">
        <v>6.9519845356402001</v>
      </c>
      <c r="D396">
        <f t="shared" si="6"/>
        <v>25.265340464359802</v>
      </c>
    </row>
    <row r="397" spans="1:4" x14ac:dyDescent="0.2">
      <c r="A397">
        <v>395</v>
      </c>
      <c r="B397">
        <v>37.350900000000003</v>
      </c>
      <c r="C397">
        <v>8.50977038240217</v>
      </c>
      <c r="D397">
        <f t="shared" si="6"/>
        <v>28.841129617597833</v>
      </c>
    </row>
    <row r="398" spans="1:4" x14ac:dyDescent="0.2">
      <c r="A398">
        <v>396</v>
      </c>
      <c r="B398">
        <v>22.263824999999901</v>
      </c>
      <c r="C398">
        <v>1.1610795956498099</v>
      </c>
      <c r="D398">
        <f t="shared" si="6"/>
        <v>21.102745404350092</v>
      </c>
    </row>
    <row r="399" spans="1:4" x14ac:dyDescent="0.2">
      <c r="A399">
        <v>397</v>
      </c>
      <c r="B399">
        <v>22.281599999999901</v>
      </c>
      <c r="C399">
        <v>1.1797363507368399</v>
      </c>
      <c r="D399">
        <f t="shared" si="6"/>
        <v>21.101863649263063</v>
      </c>
    </row>
    <row r="400" spans="1:4" x14ac:dyDescent="0.2">
      <c r="A400">
        <v>398</v>
      </c>
      <c r="B400">
        <v>22.27205</v>
      </c>
      <c r="C400">
        <v>1.1565421847252499</v>
      </c>
      <c r="D400">
        <f t="shared" si="6"/>
        <v>21.11550781527475</v>
      </c>
    </row>
    <row r="401" spans="1:4" x14ac:dyDescent="0.2">
      <c r="A401">
        <v>399</v>
      </c>
      <c r="B401">
        <v>33.188200000000002</v>
      </c>
      <c r="C401">
        <v>4.9612836426104598</v>
      </c>
      <c r="D401">
        <f t="shared" si="6"/>
        <v>28.226916357389541</v>
      </c>
    </row>
    <row r="402" spans="1:4" x14ac:dyDescent="0.2">
      <c r="A402">
        <v>400</v>
      </c>
      <c r="B402">
        <v>33.869875</v>
      </c>
      <c r="C402">
        <v>6.6167931474556099</v>
      </c>
      <c r="D402">
        <f t="shared" si="6"/>
        <v>27.253081852544391</v>
      </c>
    </row>
    <row r="403" spans="1:4" x14ac:dyDescent="0.2">
      <c r="A403">
        <v>401</v>
      </c>
      <c r="B403">
        <v>37.392150000000001</v>
      </c>
      <c r="C403">
        <v>8.2583031930163102</v>
      </c>
      <c r="D403">
        <f t="shared" si="6"/>
        <v>29.133846806983691</v>
      </c>
    </row>
    <row r="404" spans="1:4" x14ac:dyDescent="0.2">
      <c r="A404">
        <v>402</v>
      </c>
      <c r="B404">
        <v>36.546500000000002</v>
      </c>
      <c r="C404">
        <v>7.1726850756736802</v>
      </c>
      <c r="D404">
        <f t="shared" si="6"/>
        <v>29.373814924326322</v>
      </c>
    </row>
    <row r="405" spans="1:4" x14ac:dyDescent="0.2">
      <c r="A405">
        <v>403</v>
      </c>
      <c r="B405">
        <v>34.789549999999998</v>
      </c>
      <c r="C405">
        <v>7.5460279110402002</v>
      </c>
      <c r="D405">
        <f t="shared" si="6"/>
        <v>27.2435220889598</v>
      </c>
    </row>
    <row r="406" spans="1:4" x14ac:dyDescent="0.2">
      <c r="A406">
        <v>404</v>
      </c>
      <c r="B406">
        <v>36.259049999999903</v>
      </c>
      <c r="C406">
        <v>9.3342697021390908</v>
      </c>
      <c r="D406">
        <f t="shared" si="6"/>
        <v>26.924780297860814</v>
      </c>
    </row>
    <row r="407" spans="1:4" x14ac:dyDescent="0.2">
      <c r="A407">
        <v>405</v>
      </c>
      <c r="B407">
        <v>45.130549999999999</v>
      </c>
      <c r="C407">
        <v>9.1402933859395805</v>
      </c>
      <c r="D407">
        <f t="shared" si="6"/>
        <v>35.990256614060421</v>
      </c>
    </row>
    <row r="408" spans="1:4" x14ac:dyDescent="0.2">
      <c r="A408">
        <v>406</v>
      </c>
      <c r="B408">
        <v>41.395099999999999</v>
      </c>
      <c r="C408">
        <v>9.2267647277994502</v>
      </c>
      <c r="D408">
        <f t="shared" si="6"/>
        <v>32.168335272200551</v>
      </c>
    </row>
    <row r="409" spans="1:4" x14ac:dyDescent="0.2">
      <c r="A409">
        <v>407</v>
      </c>
      <c r="B409">
        <v>22.505075000000001</v>
      </c>
      <c r="C409">
        <v>3.7328335976243898</v>
      </c>
      <c r="D409">
        <f t="shared" si="6"/>
        <v>18.772241402375613</v>
      </c>
    </row>
    <row r="410" spans="1:4" x14ac:dyDescent="0.2">
      <c r="A410">
        <v>408</v>
      </c>
      <c r="B410">
        <v>22.239899999999999</v>
      </c>
      <c r="C410">
        <v>1.1605168184813801</v>
      </c>
      <c r="D410">
        <f t="shared" si="6"/>
        <v>21.079383181518619</v>
      </c>
    </row>
    <row r="411" spans="1:4" x14ac:dyDescent="0.2">
      <c r="A411">
        <v>409</v>
      </c>
      <c r="B411">
        <v>22.369499999999999</v>
      </c>
      <c r="C411">
        <v>1.1746951727850401</v>
      </c>
      <c r="D411">
        <f t="shared" si="6"/>
        <v>21.194804827214959</v>
      </c>
    </row>
    <row r="412" spans="1:4" x14ac:dyDescent="0.2">
      <c r="A412">
        <v>410</v>
      </c>
      <c r="B412">
        <v>22.202950000000001</v>
      </c>
      <c r="C412">
        <v>1.16456912966475</v>
      </c>
      <c r="D412">
        <f t="shared" si="6"/>
        <v>21.038380870335253</v>
      </c>
    </row>
    <row r="413" spans="1:4" x14ac:dyDescent="0.2">
      <c r="A413">
        <v>411</v>
      </c>
      <c r="B413">
        <v>24.908950000000001</v>
      </c>
      <c r="C413">
        <v>4.3467700251217201</v>
      </c>
      <c r="D413">
        <f t="shared" si="6"/>
        <v>20.56217997487828</v>
      </c>
    </row>
    <row r="414" spans="1:4" x14ac:dyDescent="0.2">
      <c r="A414">
        <v>412</v>
      </c>
      <c r="B414">
        <v>29.760899999999999</v>
      </c>
      <c r="C414">
        <v>5.9787496775472802</v>
      </c>
      <c r="D414">
        <f t="shared" si="6"/>
        <v>23.782150322452718</v>
      </c>
    </row>
    <row r="415" spans="1:4" x14ac:dyDescent="0.2">
      <c r="A415">
        <v>413</v>
      </c>
      <c r="B415">
        <v>29.269724999999902</v>
      </c>
      <c r="C415">
        <v>5.51603243854737</v>
      </c>
      <c r="D415">
        <f t="shared" si="6"/>
        <v>23.753692561452532</v>
      </c>
    </row>
    <row r="416" spans="1:4" x14ac:dyDescent="0.2">
      <c r="A416">
        <v>414</v>
      </c>
      <c r="B416">
        <v>44.704599999999999</v>
      </c>
      <c r="C416">
        <v>9.4227233453061192</v>
      </c>
      <c r="D416">
        <f t="shared" si="6"/>
        <v>35.281876654693882</v>
      </c>
    </row>
    <row r="417" spans="1:4" x14ac:dyDescent="0.2">
      <c r="A417">
        <v>415</v>
      </c>
      <c r="B417">
        <v>51.461725000000001</v>
      </c>
      <c r="C417">
        <v>11.608990998505201</v>
      </c>
      <c r="D417">
        <f t="shared" si="6"/>
        <v>39.852734001494802</v>
      </c>
    </row>
    <row r="418" spans="1:4" x14ac:dyDescent="0.2">
      <c r="A418">
        <v>416</v>
      </c>
      <c r="B418">
        <v>33.750300000000003</v>
      </c>
      <c r="C418">
        <v>7.3766049446456803</v>
      </c>
      <c r="D418">
        <f t="shared" si="6"/>
        <v>26.373695055354322</v>
      </c>
    </row>
    <row r="419" spans="1:4" x14ac:dyDescent="0.2">
      <c r="A419">
        <v>417</v>
      </c>
      <c r="B419">
        <v>42.148400000000002</v>
      </c>
      <c r="C419">
        <v>9.5529829047093493</v>
      </c>
      <c r="D419">
        <f t="shared" si="6"/>
        <v>32.595417095290657</v>
      </c>
    </row>
    <row r="420" spans="1:4" x14ac:dyDescent="0.2">
      <c r="A420">
        <v>418</v>
      </c>
      <c r="B420">
        <v>27.102250000000002</v>
      </c>
      <c r="C420">
        <v>4.6693807396948701</v>
      </c>
      <c r="D420">
        <f t="shared" si="6"/>
        <v>22.432869260305132</v>
      </c>
    </row>
    <row r="421" spans="1:4" x14ac:dyDescent="0.2">
      <c r="A421">
        <v>419</v>
      </c>
      <c r="B421">
        <v>47.479699999999902</v>
      </c>
      <c r="C421">
        <v>10.4255622489994</v>
      </c>
      <c r="D421">
        <f t="shared" si="6"/>
        <v>37.054137751000503</v>
      </c>
    </row>
    <row r="422" spans="1:4" x14ac:dyDescent="0.2">
      <c r="A422">
        <v>420</v>
      </c>
      <c r="B422">
        <v>22.2315</v>
      </c>
      <c r="C422">
        <v>1.12697881432983</v>
      </c>
      <c r="D422">
        <f t="shared" si="6"/>
        <v>21.104521185670169</v>
      </c>
    </row>
    <row r="423" spans="1:4" x14ac:dyDescent="0.2">
      <c r="A423">
        <v>421</v>
      </c>
      <c r="B423">
        <v>22.341724999999901</v>
      </c>
      <c r="C423">
        <v>1.1717302078491501</v>
      </c>
      <c r="D423">
        <f t="shared" si="6"/>
        <v>21.169994792150749</v>
      </c>
    </row>
    <row r="424" spans="1:4" x14ac:dyDescent="0.2">
      <c r="A424">
        <v>422</v>
      </c>
      <c r="B424">
        <v>22.274899999999999</v>
      </c>
      <c r="C424">
        <v>1.1788644283140901</v>
      </c>
      <c r="D424">
        <f t="shared" si="6"/>
        <v>21.09603557168591</v>
      </c>
    </row>
    <row r="425" spans="1:4" x14ac:dyDescent="0.2">
      <c r="A425">
        <v>423</v>
      </c>
      <c r="B425">
        <v>47.049274999999902</v>
      </c>
      <c r="C425">
        <v>9.7083676182655392</v>
      </c>
      <c r="D425">
        <f t="shared" si="6"/>
        <v>37.340907381734361</v>
      </c>
    </row>
    <row r="426" spans="1:4" x14ac:dyDescent="0.2">
      <c r="A426">
        <v>424</v>
      </c>
      <c r="B426">
        <v>28.341650000000001</v>
      </c>
      <c r="C426">
        <v>5.7170048049999602</v>
      </c>
      <c r="D426">
        <f t="shared" si="6"/>
        <v>22.624645195000042</v>
      </c>
    </row>
    <row r="427" spans="1:4" x14ac:dyDescent="0.2">
      <c r="A427">
        <v>425</v>
      </c>
      <c r="B427">
        <v>32.989849999999997</v>
      </c>
      <c r="C427">
        <v>7.5429729196781796</v>
      </c>
      <c r="D427">
        <f t="shared" si="6"/>
        <v>25.446877080321819</v>
      </c>
    </row>
    <row r="428" spans="1:4" x14ac:dyDescent="0.2">
      <c r="A428">
        <v>426</v>
      </c>
      <c r="B428">
        <v>23.378449999999901</v>
      </c>
      <c r="C428">
        <v>4.0625483435104002</v>
      </c>
      <c r="D428">
        <f t="shared" si="6"/>
        <v>19.315901656489501</v>
      </c>
    </row>
    <row r="429" spans="1:4" x14ac:dyDescent="0.2">
      <c r="A429">
        <v>427</v>
      </c>
      <c r="B429">
        <v>31.0657</v>
      </c>
      <c r="C429">
        <v>6.3271766517414001</v>
      </c>
      <c r="D429">
        <f t="shared" si="6"/>
        <v>24.7385233482586</v>
      </c>
    </row>
    <row r="430" spans="1:4" x14ac:dyDescent="0.2">
      <c r="A430">
        <v>428</v>
      </c>
      <c r="B430">
        <v>47.419349999999902</v>
      </c>
      <c r="C430">
        <v>7.9905606597765404</v>
      </c>
      <c r="D430">
        <f t="shared" si="6"/>
        <v>39.428789340223361</v>
      </c>
    </row>
    <row r="431" spans="1:4" x14ac:dyDescent="0.2">
      <c r="A431">
        <v>429</v>
      </c>
      <c r="B431">
        <v>21.711675</v>
      </c>
      <c r="C431">
        <v>3.2468831401293201</v>
      </c>
      <c r="D431">
        <f t="shared" si="6"/>
        <v>18.46479185987068</v>
      </c>
    </row>
    <row r="432" spans="1:4" x14ac:dyDescent="0.2">
      <c r="A432">
        <v>430</v>
      </c>
      <c r="B432">
        <v>47.800800000000002</v>
      </c>
      <c r="C432">
        <v>12.1583556482222</v>
      </c>
      <c r="D432">
        <f t="shared" si="6"/>
        <v>35.642444351777804</v>
      </c>
    </row>
    <row r="433" spans="1:4" x14ac:dyDescent="0.2">
      <c r="A433">
        <v>431</v>
      </c>
      <c r="B433">
        <v>32.207324999999997</v>
      </c>
      <c r="C433">
        <v>6.8947557839206199</v>
      </c>
      <c r="D433">
        <f t="shared" si="6"/>
        <v>25.312569216079378</v>
      </c>
    </row>
    <row r="434" spans="1:4" x14ac:dyDescent="0.2">
      <c r="A434">
        <v>432</v>
      </c>
      <c r="B434">
        <v>22.168050000000001</v>
      </c>
      <c r="C434">
        <v>1.15943423817194</v>
      </c>
      <c r="D434">
        <f t="shared" si="6"/>
        <v>21.008615761828061</v>
      </c>
    </row>
    <row r="435" spans="1:4" x14ac:dyDescent="0.2">
      <c r="A435">
        <v>433</v>
      </c>
      <c r="B435">
        <v>22.308499999999999</v>
      </c>
      <c r="C435">
        <v>1.16903523022859</v>
      </c>
      <c r="D435">
        <f t="shared" si="6"/>
        <v>21.139464769771408</v>
      </c>
    </row>
    <row r="436" spans="1:4" x14ac:dyDescent="0.2">
      <c r="A436">
        <v>434</v>
      </c>
      <c r="B436">
        <v>22.304049999999901</v>
      </c>
      <c r="C436">
        <v>1.1557795070906201</v>
      </c>
      <c r="D436">
        <f t="shared" si="6"/>
        <v>21.14827049290928</v>
      </c>
    </row>
    <row r="437" spans="1:4" x14ac:dyDescent="0.2">
      <c r="A437">
        <v>435</v>
      </c>
      <c r="B437">
        <v>26.419824999999999</v>
      </c>
      <c r="C437">
        <v>3.7277911323762498</v>
      </c>
      <c r="D437">
        <f t="shared" si="6"/>
        <v>22.692033867623749</v>
      </c>
    </row>
    <row r="438" spans="1:4" x14ac:dyDescent="0.2">
      <c r="A438">
        <v>436</v>
      </c>
      <c r="B438">
        <v>28.652549999999898</v>
      </c>
      <c r="C438">
        <v>4.62891668497653</v>
      </c>
      <c r="D438">
        <f t="shared" si="6"/>
        <v>24.023633315023368</v>
      </c>
    </row>
    <row r="439" spans="1:4" x14ac:dyDescent="0.2">
      <c r="A439">
        <v>437</v>
      </c>
      <c r="B439">
        <v>33.218299999999999</v>
      </c>
      <c r="C439">
        <v>5.0689626790526701</v>
      </c>
      <c r="D439">
        <f t="shared" si="6"/>
        <v>28.149337320947328</v>
      </c>
    </row>
    <row r="440" spans="1:4" x14ac:dyDescent="0.2">
      <c r="A440">
        <v>438</v>
      </c>
      <c r="B440">
        <v>34.363124999999997</v>
      </c>
      <c r="C440">
        <v>6.9586054279960896</v>
      </c>
      <c r="D440">
        <f t="shared" si="6"/>
        <v>27.404519572003906</v>
      </c>
    </row>
    <row r="441" spans="1:4" x14ac:dyDescent="0.2">
      <c r="A441">
        <v>439</v>
      </c>
      <c r="B441">
        <v>31.295749999999899</v>
      </c>
      <c r="C441">
        <v>4.4363130445651899</v>
      </c>
      <c r="D441">
        <f t="shared" si="6"/>
        <v>26.85943695543471</v>
      </c>
    </row>
    <row r="442" spans="1:4" x14ac:dyDescent="0.2">
      <c r="A442">
        <v>440</v>
      </c>
      <c r="B442">
        <v>37.962899999999998</v>
      </c>
      <c r="C442">
        <v>6.6095676302018198</v>
      </c>
      <c r="D442">
        <f t="shared" si="6"/>
        <v>31.353332369798178</v>
      </c>
    </row>
    <row r="443" spans="1:4" x14ac:dyDescent="0.2">
      <c r="A443">
        <v>441</v>
      </c>
      <c r="B443">
        <v>36.536799999999999</v>
      </c>
      <c r="C443">
        <v>5.9911500450252104</v>
      </c>
      <c r="D443">
        <f t="shared" si="6"/>
        <v>30.545649954974788</v>
      </c>
    </row>
    <row r="444" spans="1:4" x14ac:dyDescent="0.2">
      <c r="A444">
        <v>442</v>
      </c>
      <c r="B444">
        <v>38.887300000000003</v>
      </c>
      <c r="C444">
        <v>6.08195801662528</v>
      </c>
      <c r="D444">
        <f t="shared" si="6"/>
        <v>32.805341983374724</v>
      </c>
    </row>
    <row r="445" spans="1:4" x14ac:dyDescent="0.2">
      <c r="A445">
        <v>443</v>
      </c>
      <c r="B445">
        <v>33.567549999999997</v>
      </c>
      <c r="C445">
        <v>5.7801195145408499</v>
      </c>
      <c r="D445">
        <f t="shared" si="6"/>
        <v>27.787430485459147</v>
      </c>
    </row>
    <row r="446" spans="1:4" x14ac:dyDescent="0.2">
      <c r="A446">
        <v>444</v>
      </c>
      <c r="B446">
        <v>22.247049999999899</v>
      </c>
      <c r="C446">
        <v>1.1667278732920401</v>
      </c>
      <c r="D446">
        <f t="shared" si="6"/>
        <v>21.080322126707859</v>
      </c>
    </row>
    <row r="447" spans="1:4" x14ac:dyDescent="0.2">
      <c r="A447">
        <v>445</v>
      </c>
      <c r="B447">
        <v>22.224425</v>
      </c>
      <c r="C447">
        <v>1.1360493894939601</v>
      </c>
      <c r="D447">
        <f t="shared" si="6"/>
        <v>21.088375610506041</v>
      </c>
    </row>
    <row r="448" spans="1:4" x14ac:dyDescent="0.2">
      <c r="A448">
        <v>446</v>
      </c>
      <c r="B448">
        <v>22.258125</v>
      </c>
      <c r="C448">
        <v>1.1782682988250699</v>
      </c>
      <c r="D448">
        <f t="shared" si="6"/>
        <v>21.079856701174929</v>
      </c>
    </row>
    <row r="449" spans="1:4" x14ac:dyDescent="0.2">
      <c r="A449">
        <v>447</v>
      </c>
      <c r="B449">
        <v>44.785674999999998</v>
      </c>
      <c r="C449">
        <v>6.0201238726159199</v>
      </c>
      <c r="D449">
        <f t="shared" si="6"/>
        <v>38.765551127384079</v>
      </c>
    </row>
    <row r="450" spans="1:4" x14ac:dyDescent="0.2">
      <c r="A450">
        <v>448</v>
      </c>
      <c r="B450">
        <v>25.517424999999999</v>
      </c>
      <c r="C450">
        <v>4.8650705675539898</v>
      </c>
      <c r="D450">
        <f t="shared" ref="D450:D513" si="7">B450-C450</f>
        <v>20.65235443244601</v>
      </c>
    </row>
    <row r="451" spans="1:4" x14ac:dyDescent="0.2">
      <c r="A451">
        <v>449</v>
      </c>
      <c r="B451">
        <v>34.457749999999997</v>
      </c>
      <c r="C451">
        <v>5.4036518593640501</v>
      </c>
      <c r="D451">
        <f t="shared" si="7"/>
        <v>29.054098140635947</v>
      </c>
    </row>
    <row r="452" spans="1:4" x14ac:dyDescent="0.2">
      <c r="A452">
        <v>450</v>
      </c>
      <c r="B452">
        <v>41.716275000000003</v>
      </c>
      <c r="C452">
        <v>7.3825216496558896</v>
      </c>
      <c r="D452">
        <f t="shared" si="7"/>
        <v>34.333753350344111</v>
      </c>
    </row>
    <row r="453" spans="1:4" x14ac:dyDescent="0.2">
      <c r="A453">
        <v>451</v>
      </c>
      <c r="B453">
        <v>30.859749999999998</v>
      </c>
      <c r="C453">
        <v>4.7238058316177103</v>
      </c>
      <c r="D453">
        <f t="shared" si="7"/>
        <v>26.135944168382288</v>
      </c>
    </row>
    <row r="454" spans="1:4" x14ac:dyDescent="0.2">
      <c r="A454">
        <v>452</v>
      </c>
      <c r="B454">
        <v>31.4816</v>
      </c>
      <c r="C454">
        <v>4.30808637508804</v>
      </c>
      <c r="D454">
        <f t="shared" si="7"/>
        <v>27.173513624911962</v>
      </c>
    </row>
    <row r="455" spans="1:4" x14ac:dyDescent="0.2">
      <c r="A455">
        <v>453</v>
      </c>
      <c r="B455">
        <v>31.234324999999998</v>
      </c>
      <c r="C455">
        <v>4.9580286096504098</v>
      </c>
      <c r="D455">
        <f t="shared" si="7"/>
        <v>26.276296390349589</v>
      </c>
    </row>
    <row r="456" spans="1:4" x14ac:dyDescent="0.2">
      <c r="A456">
        <v>454</v>
      </c>
      <c r="B456">
        <v>33.949775000000002</v>
      </c>
      <c r="C456">
        <v>4.86742012607042</v>
      </c>
      <c r="D456">
        <f t="shared" si="7"/>
        <v>29.082354873929582</v>
      </c>
    </row>
    <row r="457" spans="1:4" x14ac:dyDescent="0.2">
      <c r="A457">
        <v>455</v>
      </c>
      <c r="B457">
        <v>34.259899999999902</v>
      </c>
      <c r="C457">
        <v>5.4320492730285697</v>
      </c>
      <c r="D457">
        <f t="shared" si="7"/>
        <v>28.827850726971334</v>
      </c>
    </row>
    <row r="458" spans="1:4" x14ac:dyDescent="0.2">
      <c r="A458">
        <v>456</v>
      </c>
      <c r="B458">
        <v>22.284224999999999</v>
      </c>
      <c r="C458">
        <v>1.1530020209582199</v>
      </c>
      <c r="D458">
        <f t="shared" si="7"/>
        <v>21.13122297904178</v>
      </c>
    </row>
    <row r="459" spans="1:4" x14ac:dyDescent="0.2">
      <c r="A459">
        <v>457</v>
      </c>
      <c r="B459">
        <v>22.211275000000001</v>
      </c>
      <c r="C459">
        <v>1.1813567728013299</v>
      </c>
      <c r="D459">
        <f t="shared" si="7"/>
        <v>21.029918227198671</v>
      </c>
    </row>
    <row r="460" spans="1:4" x14ac:dyDescent="0.2">
      <c r="A460">
        <v>458</v>
      </c>
      <c r="B460">
        <v>22.203699999999898</v>
      </c>
      <c r="C460">
        <v>1.16727420749358</v>
      </c>
      <c r="D460">
        <f t="shared" si="7"/>
        <v>21.036425792506318</v>
      </c>
    </row>
    <row r="461" spans="1:4" x14ac:dyDescent="0.2">
      <c r="A461">
        <v>459</v>
      </c>
      <c r="B461">
        <v>35.346649999999997</v>
      </c>
      <c r="C461">
        <v>5.7373224786381796</v>
      </c>
      <c r="D461">
        <f t="shared" si="7"/>
        <v>29.609327521361816</v>
      </c>
    </row>
    <row r="462" spans="1:4" x14ac:dyDescent="0.2">
      <c r="A462">
        <v>460</v>
      </c>
      <c r="B462">
        <v>38.508599999999902</v>
      </c>
      <c r="C462">
        <v>5.5620540012671302</v>
      </c>
      <c r="D462">
        <f t="shared" si="7"/>
        <v>32.946545998732773</v>
      </c>
    </row>
    <row r="463" spans="1:4" x14ac:dyDescent="0.2">
      <c r="A463">
        <v>461</v>
      </c>
      <c r="B463">
        <v>26.225824999999901</v>
      </c>
      <c r="C463">
        <v>4.13350480107019</v>
      </c>
      <c r="D463">
        <f t="shared" si="7"/>
        <v>22.092320198929713</v>
      </c>
    </row>
    <row r="464" spans="1:4" x14ac:dyDescent="0.2">
      <c r="A464">
        <v>462</v>
      </c>
      <c r="B464">
        <v>32.248849999999997</v>
      </c>
      <c r="C464">
        <v>5.0497130143924904</v>
      </c>
      <c r="D464">
        <f t="shared" si="7"/>
        <v>27.199136985607506</v>
      </c>
    </row>
    <row r="465" spans="1:4" x14ac:dyDescent="0.2">
      <c r="A465">
        <v>463</v>
      </c>
      <c r="B465">
        <v>31.39245</v>
      </c>
      <c r="C465">
        <v>5.2248957421978002</v>
      </c>
      <c r="D465">
        <f t="shared" si="7"/>
        <v>26.167554257802202</v>
      </c>
    </row>
    <row r="466" spans="1:4" x14ac:dyDescent="0.2">
      <c r="A466">
        <v>464</v>
      </c>
      <c r="B466">
        <v>34.716349999999998</v>
      </c>
      <c r="C466">
        <v>5.3912857118897701</v>
      </c>
      <c r="D466">
        <f t="shared" si="7"/>
        <v>29.325064288110227</v>
      </c>
    </row>
    <row r="467" spans="1:4" x14ac:dyDescent="0.2">
      <c r="A467">
        <v>465</v>
      </c>
      <c r="B467">
        <v>36.766624999999998</v>
      </c>
      <c r="C467">
        <v>7.0074900150747998</v>
      </c>
      <c r="D467">
        <f t="shared" si="7"/>
        <v>29.759134984925197</v>
      </c>
    </row>
    <row r="468" spans="1:4" x14ac:dyDescent="0.2">
      <c r="A468">
        <v>466</v>
      </c>
      <c r="B468">
        <v>34.453824999999902</v>
      </c>
      <c r="C468">
        <v>5.9397352978299498</v>
      </c>
      <c r="D468">
        <f t="shared" si="7"/>
        <v>28.514089702169954</v>
      </c>
    </row>
    <row r="469" spans="1:4" x14ac:dyDescent="0.2">
      <c r="A469">
        <v>467</v>
      </c>
      <c r="B469">
        <v>26.459924999999998</v>
      </c>
      <c r="C469">
        <v>4.2695205056479804</v>
      </c>
      <c r="D469">
        <f t="shared" si="7"/>
        <v>22.190404494352016</v>
      </c>
    </row>
    <row r="470" spans="1:4" x14ac:dyDescent="0.2">
      <c r="A470">
        <v>468</v>
      </c>
      <c r="B470">
        <v>22.237100000000002</v>
      </c>
      <c r="C470">
        <v>1.1754341302350799</v>
      </c>
      <c r="D470">
        <f t="shared" si="7"/>
        <v>21.061665869764923</v>
      </c>
    </row>
    <row r="471" spans="1:4" x14ac:dyDescent="0.2">
      <c r="A471">
        <v>469</v>
      </c>
      <c r="B471">
        <v>22.28425</v>
      </c>
      <c r="C471">
        <v>1.1859393680583701</v>
      </c>
      <c r="D471">
        <f t="shared" si="7"/>
        <v>21.098310631941629</v>
      </c>
    </row>
    <row r="472" spans="1:4" x14ac:dyDescent="0.2">
      <c r="A472">
        <v>470</v>
      </c>
      <c r="B472">
        <v>22.35755</v>
      </c>
      <c r="C472">
        <v>1.18328102677363</v>
      </c>
      <c r="D472">
        <f t="shared" si="7"/>
        <v>21.174268973226368</v>
      </c>
    </row>
    <row r="473" spans="1:4" x14ac:dyDescent="0.2">
      <c r="A473">
        <v>471</v>
      </c>
      <c r="B473">
        <v>35.685650000000003</v>
      </c>
      <c r="C473">
        <v>6.4107893619133796</v>
      </c>
      <c r="D473">
        <f t="shared" si="7"/>
        <v>29.274860638086622</v>
      </c>
    </row>
    <row r="474" spans="1:4" x14ac:dyDescent="0.2">
      <c r="A474">
        <v>472</v>
      </c>
      <c r="B474">
        <v>31.653099999999998</v>
      </c>
      <c r="C474">
        <v>5.1214718651108804</v>
      </c>
      <c r="D474">
        <f t="shared" si="7"/>
        <v>26.531628134889118</v>
      </c>
    </row>
    <row r="475" spans="1:4" x14ac:dyDescent="0.2">
      <c r="A475">
        <v>473</v>
      </c>
      <c r="B475">
        <v>34.882799999999897</v>
      </c>
      <c r="C475">
        <v>5.2256410574367198</v>
      </c>
      <c r="D475">
        <f t="shared" si="7"/>
        <v>29.657158942563179</v>
      </c>
    </row>
    <row r="476" spans="1:4" x14ac:dyDescent="0.2">
      <c r="A476">
        <v>474</v>
      </c>
      <c r="B476">
        <v>39.5</v>
      </c>
      <c r="C476">
        <v>6.7574090287832203</v>
      </c>
      <c r="D476">
        <f t="shared" si="7"/>
        <v>32.742590971216778</v>
      </c>
    </row>
    <row r="477" spans="1:4" x14ac:dyDescent="0.2">
      <c r="A477">
        <v>475</v>
      </c>
      <c r="B477">
        <v>40.610100000000003</v>
      </c>
      <c r="C477">
        <v>6.7054663519720501</v>
      </c>
      <c r="D477">
        <f t="shared" si="7"/>
        <v>33.904633648027954</v>
      </c>
    </row>
    <row r="478" spans="1:4" x14ac:dyDescent="0.2">
      <c r="A478">
        <v>476</v>
      </c>
      <c r="B478">
        <v>40.408774999999999</v>
      </c>
      <c r="C478">
        <v>8.0255132620968404</v>
      </c>
      <c r="D478">
        <f t="shared" si="7"/>
        <v>32.383261737903155</v>
      </c>
    </row>
    <row r="479" spans="1:4" x14ac:dyDescent="0.2">
      <c r="A479">
        <v>477</v>
      </c>
      <c r="B479">
        <v>28.575125</v>
      </c>
      <c r="C479">
        <v>3.97199989423848</v>
      </c>
      <c r="D479">
        <f t="shared" si="7"/>
        <v>24.603125105761521</v>
      </c>
    </row>
    <row r="480" spans="1:4" x14ac:dyDescent="0.2">
      <c r="A480">
        <v>478</v>
      </c>
      <c r="B480">
        <v>42.036924999999897</v>
      </c>
      <c r="C480">
        <v>6.9253823279393201</v>
      </c>
      <c r="D480">
        <f t="shared" si="7"/>
        <v>35.11154267206058</v>
      </c>
    </row>
    <row r="481" spans="1:4" x14ac:dyDescent="0.2">
      <c r="A481">
        <v>479</v>
      </c>
      <c r="B481">
        <v>37.679200000000002</v>
      </c>
      <c r="C481">
        <v>6.655375821711</v>
      </c>
      <c r="D481">
        <f t="shared" si="7"/>
        <v>31.023824178289001</v>
      </c>
    </row>
    <row r="482" spans="1:4" x14ac:dyDescent="0.2">
      <c r="A482">
        <v>480</v>
      </c>
      <c r="B482">
        <v>22.223050000000001</v>
      </c>
      <c r="C482">
        <v>1.16334222852708</v>
      </c>
      <c r="D482">
        <f t="shared" si="7"/>
        <v>21.059707771472922</v>
      </c>
    </row>
    <row r="483" spans="1:4" x14ac:dyDescent="0.2">
      <c r="A483">
        <v>481</v>
      </c>
      <c r="B483">
        <v>22.187849999999901</v>
      </c>
      <c r="C483">
        <v>1.13856069949996</v>
      </c>
      <c r="D483">
        <f t="shared" si="7"/>
        <v>21.049289300499943</v>
      </c>
    </row>
    <row r="484" spans="1:4" x14ac:dyDescent="0.2">
      <c r="A484">
        <v>482</v>
      </c>
      <c r="B484">
        <v>22.233750000000001</v>
      </c>
      <c r="C484">
        <v>1.16166343409395</v>
      </c>
      <c r="D484">
        <f t="shared" si="7"/>
        <v>21.072086565906051</v>
      </c>
    </row>
    <row r="485" spans="1:4" x14ac:dyDescent="0.2">
      <c r="A485">
        <v>483</v>
      </c>
      <c r="B485">
        <v>38.790125000000003</v>
      </c>
      <c r="C485">
        <v>7.7496318308868899</v>
      </c>
      <c r="D485">
        <f t="shared" si="7"/>
        <v>31.040493169113113</v>
      </c>
    </row>
    <row r="486" spans="1:4" x14ac:dyDescent="0.2">
      <c r="A486">
        <v>484</v>
      </c>
      <c r="B486">
        <v>35.13785</v>
      </c>
      <c r="C486">
        <v>4.7419632670423297</v>
      </c>
      <c r="D486">
        <f t="shared" si="7"/>
        <v>30.395886732957671</v>
      </c>
    </row>
    <row r="487" spans="1:4" x14ac:dyDescent="0.2">
      <c r="A487">
        <v>485</v>
      </c>
      <c r="B487">
        <v>30.67925</v>
      </c>
      <c r="C487">
        <v>5.7890918105568501</v>
      </c>
      <c r="D487">
        <f t="shared" si="7"/>
        <v>24.890158189443149</v>
      </c>
    </row>
    <row r="488" spans="1:4" x14ac:dyDescent="0.2">
      <c r="A488">
        <v>486</v>
      </c>
      <c r="B488">
        <v>35.102474999999998</v>
      </c>
      <c r="C488">
        <v>6.5438030637215103</v>
      </c>
      <c r="D488">
        <f t="shared" si="7"/>
        <v>28.558671936278486</v>
      </c>
    </row>
    <row r="489" spans="1:4" x14ac:dyDescent="0.2">
      <c r="A489">
        <v>487</v>
      </c>
      <c r="B489">
        <v>37.6020749999999</v>
      </c>
      <c r="C489">
        <v>5.70722939062507</v>
      </c>
      <c r="D489">
        <f t="shared" si="7"/>
        <v>31.89484560937483</v>
      </c>
    </row>
    <row r="490" spans="1:4" x14ac:dyDescent="0.2">
      <c r="A490">
        <v>488</v>
      </c>
      <c r="B490">
        <v>31.8477999999999</v>
      </c>
      <c r="C490">
        <v>5.7555661593518002</v>
      </c>
      <c r="D490">
        <f t="shared" si="7"/>
        <v>26.092233840648099</v>
      </c>
    </row>
    <row r="491" spans="1:4" x14ac:dyDescent="0.2">
      <c r="A491">
        <v>489</v>
      </c>
      <c r="B491">
        <v>34.073650000000001</v>
      </c>
      <c r="C491">
        <v>6.3879985598905797</v>
      </c>
      <c r="D491">
        <f t="shared" si="7"/>
        <v>27.685651440109421</v>
      </c>
    </row>
    <row r="492" spans="1:4" x14ac:dyDescent="0.2">
      <c r="A492">
        <v>490</v>
      </c>
      <c r="B492">
        <v>32.945274999999903</v>
      </c>
      <c r="C492">
        <v>6.4187739073785801</v>
      </c>
      <c r="D492">
        <f t="shared" si="7"/>
        <v>26.526501092621324</v>
      </c>
    </row>
    <row r="493" spans="1:4" x14ac:dyDescent="0.2">
      <c r="A493">
        <v>491</v>
      </c>
      <c r="B493">
        <v>31.97935</v>
      </c>
      <c r="C493">
        <v>5.1923551257925604</v>
      </c>
      <c r="D493">
        <f t="shared" si="7"/>
        <v>26.786994874207441</v>
      </c>
    </row>
    <row r="494" spans="1:4" x14ac:dyDescent="0.2">
      <c r="A494">
        <v>492</v>
      </c>
      <c r="B494">
        <v>22.335999999999999</v>
      </c>
      <c r="C494">
        <v>1.1602813515577499</v>
      </c>
      <c r="D494">
        <f t="shared" si="7"/>
        <v>21.175718648442249</v>
      </c>
    </row>
    <row r="495" spans="1:4" x14ac:dyDescent="0.2">
      <c r="A495">
        <v>493</v>
      </c>
      <c r="B495">
        <v>22.275324999999999</v>
      </c>
      <c r="C495">
        <v>1.1739609120584</v>
      </c>
      <c r="D495">
        <f t="shared" si="7"/>
        <v>21.101364087941597</v>
      </c>
    </row>
    <row r="496" spans="1:4" x14ac:dyDescent="0.2">
      <c r="A496">
        <v>494</v>
      </c>
      <c r="B496">
        <v>22.243375</v>
      </c>
      <c r="C496">
        <v>1.1676309800126601</v>
      </c>
      <c r="D496">
        <f t="shared" si="7"/>
        <v>21.07574401998734</v>
      </c>
    </row>
    <row r="497" spans="1:4" x14ac:dyDescent="0.2">
      <c r="A497">
        <v>495</v>
      </c>
      <c r="B497">
        <v>29.327200000000001</v>
      </c>
      <c r="C497">
        <v>4.5412481519479204</v>
      </c>
      <c r="D497">
        <f t="shared" si="7"/>
        <v>24.785951848052079</v>
      </c>
    </row>
    <row r="498" spans="1:4" x14ac:dyDescent="0.2">
      <c r="A498">
        <v>496</v>
      </c>
      <c r="B498">
        <v>21.800124999999898</v>
      </c>
      <c r="C498">
        <v>3.65581126902247</v>
      </c>
      <c r="D498">
        <f t="shared" si="7"/>
        <v>18.14431373097743</v>
      </c>
    </row>
    <row r="499" spans="1:4" x14ac:dyDescent="0.2">
      <c r="A499">
        <v>497</v>
      </c>
      <c r="B499">
        <v>27.099299999999999</v>
      </c>
      <c r="C499">
        <v>4.0926104665067502</v>
      </c>
      <c r="D499">
        <f t="shared" si="7"/>
        <v>23.006689533493251</v>
      </c>
    </row>
    <row r="500" spans="1:4" x14ac:dyDescent="0.2">
      <c r="A500">
        <v>498</v>
      </c>
      <c r="B500">
        <v>38.2425</v>
      </c>
      <c r="C500">
        <v>7.3117694243195004</v>
      </c>
      <c r="D500">
        <f t="shared" si="7"/>
        <v>30.930730575680499</v>
      </c>
    </row>
    <row r="501" spans="1:4" x14ac:dyDescent="0.2">
      <c r="A501">
        <v>499</v>
      </c>
      <c r="B501">
        <v>33.859524999999998</v>
      </c>
      <c r="C501">
        <v>5.9084328367915502</v>
      </c>
      <c r="D501">
        <f t="shared" si="7"/>
        <v>27.951092163208447</v>
      </c>
    </row>
    <row r="502" spans="1:4" x14ac:dyDescent="0.2">
      <c r="A502">
        <v>500</v>
      </c>
      <c r="B502">
        <v>35.480024999999998</v>
      </c>
      <c r="C502">
        <v>6.3693499307771901</v>
      </c>
      <c r="D502">
        <f t="shared" si="7"/>
        <v>29.110675069222808</v>
      </c>
    </row>
    <row r="503" spans="1:4" x14ac:dyDescent="0.2">
      <c r="A503">
        <v>501</v>
      </c>
      <c r="B503">
        <v>31.266424999999899</v>
      </c>
      <c r="C503">
        <v>4.4273462798874998</v>
      </c>
      <c r="D503">
        <f t="shared" si="7"/>
        <v>26.839078720112397</v>
      </c>
    </row>
    <row r="504" spans="1:4" x14ac:dyDescent="0.2">
      <c r="A504">
        <v>502</v>
      </c>
      <c r="B504">
        <v>38.931975000000001</v>
      </c>
      <c r="C504">
        <v>6.6125522305544102</v>
      </c>
      <c r="D504">
        <f t="shared" si="7"/>
        <v>32.319422769445595</v>
      </c>
    </row>
    <row r="505" spans="1:4" x14ac:dyDescent="0.2">
      <c r="A505">
        <v>503</v>
      </c>
      <c r="B505">
        <v>27.481249999999999</v>
      </c>
      <c r="C505">
        <v>4.3191339157110997</v>
      </c>
      <c r="D505">
        <f t="shared" si="7"/>
        <v>23.1621160842889</v>
      </c>
    </row>
    <row r="506" spans="1:4" x14ac:dyDescent="0.2">
      <c r="A506">
        <v>504</v>
      </c>
      <c r="B506">
        <v>22.240074999999901</v>
      </c>
      <c r="C506">
        <v>1.1614169450896701</v>
      </c>
      <c r="D506">
        <f t="shared" si="7"/>
        <v>21.078658054910232</v>
      </c>
    </row>
    <row r="507" spans="1:4" x14ac:dyDescent="0.2">
      <c r="A507">
        <v>505</v>
      </c>
      <c r="B507">
        <v>22.353175</v>
      </c>
      <c r="C507">
        <v>1.1810433514479901</v>
      </c>
      <c r="D507">
        <f t="shared" si="7"/>
        <v>21.172131648552011</v>
      </c>
    </row>
    <row r="508" spans="1:4" x14ac:dyDescent="0.2">
      <c r="A508">
        <v>506</v>
      </c>
      <c r="B508">
        <v>22.1204</v>
      </c>
      <c r="C508">
        <v>1.13196816774557</v>
      </c>
      <c r="D508">
        <f t="shared" si="7"/>
        <v>20.988431832254431</v>
      </c>
    </row>
    <row r="509" spans="1:4" x14ac:dyDescent="0.2">
      <c r="A509">
        <v>507</v>
      </c>
      <c r="B509">
        <v>33.924875</v>
      </c>
      <c r="C509">
        <v>5.4735936532632996</v>
      </c>
      <c r="D509">
        <f t="shared" si="7"/>
        <v>28.4512813467367</v>
      </c>
    </row>
    <row r="510" spans="1:4" x14ac:dyDescent="0.2">
      <c r="A510">
        <v>508</v>
      </c>
      <c r="B510">
        <v>35.392499999999998</v>
      </c>
      <c r="C510">
        <v>6.1770842403452697</v>
      </c>
      <c r="D510">
        <f t="shared" si="7"/>
        <v>29.215415759654729</v>
      </c>
    </row>
    <row r="511" spans="1:4" x14ac:dyDescent="0.2">
      <c r="A511">
        <v>509</v>
      </c>
      <c r="B511">
        <v>30.57255</v>
      </c>
      <c r="C511">
        <v>4.5231601543194397</v>
      </c>
      <c r="D511">
        <f t="shared" si="7"/>
        <v>26.049389845680558</v>
      </c>
    </row>
    <row r="512" spans="1:4" x14ac:dyDescent="0.2">
      <c r="A512">
        <v>510</v>
      </c>
      <c r="B512">
        <v>28.27</v>
      </c>
      <c r="C512">
        <v>3.85361774509416</v>
      </c>
      <c r="D512">
        <f t="shared" si="7"/>
        <v>24.416382254905841</v>
      </c>
    </row>
    <row r="513" spans="1:4" x14ac:dyDescent="0.2">
      <c r="A513">
        <v>511</v>
      </c>
      <c r="B513">
        <v>31.8986499999999</v>
      </c>
      <c r="C513">
        <v>5.7093975038602398</v>
      </c>
      <c r="D513">
        <f t="shared" si="7"/>
        <v>26.189252496139659</v>
      </c>
    </row>
    <row r="514" spans="1:4" x14ac:dyDescent="0.2">
      <c r="A514">
        <v>512</v>
      </c>
      <c r="B514">
        <v>32.521700000000003</v>
      </c>
      <c r="C514">
        <v>4.8638201679467201</v>
      </c>
      <c r="D514">
        <f t="shared" ref="D514:D577" si="8">B514-C514</f>
        <v>27.657879832053283</v>
      </c>
    </row>
    <row r="515" spans="1:4" x14ac:dyDescent="0.2">
      <c r="A515">
        <v>513</v>
      </c>
      <c r="B515">
        <v>30.6694</v>
      </c>
      <c r="C515">
        <v>6.5932678769896196</v>
      </c>
      <c r="D515">
        <f t="shared" si="8"/>
        <v>24.076132123010382</v>
      </c>
    </row>
    <row r="516" spans="1:4" x14ac:dyDescent="0.2">
      <c r="A516">
        <v>514</v>
      </c>
      <c r="B516">
        <v>42.460500000000003</v>
      </c>
      <c r="C516">
        <v>8.2800721639180601</v>
      </c>
      <c r="D516">
        <f t="shared" si="8"/>
        <v>34.180427836081947</v>
      </c>
    </row>
    <row r="517" spans="1:4" x14ac:dyDescent="0.2">
      <c r="A517">
        <v>515</v>
      </c>
      <c r="B517">
        <v>32.768149999999999</v>
      </c>
      <c r="C517">
        <v>4.9473306556518803</v>
      </c>
      <c r="D517">
        <f t="shared" si="8"/>
        <v>27.820819344348116</v>
      </c>
    </row>
    <row r="518" spans="1:4" x14ac:dyDescent="0.2">
      <c r="A518">
        <v>516</v>
      </c>
      <c r="B518">
        <v>22.354825000000002</v>
      </c>
      <c r="C518">
        <v>1.1644268434254901</v>
      </c>
      <c r="D518">
        <f t="shared" si="8"/>
        <v>21.19039815657451</v>
      </c>
    </row>
    <row r="519" spans="1:4" x14ac:dyDescent="0.2">
      <c r="A519">
        <v>517</v>
      </c>
      <c r="B519">
        <v>22.273524999999999</v>
      </c>
      <c r="C519">
        <v>1.1639711711454299</v>
      </c>
      <c r="D519">
        <f t="shared" si="8"/>
        <v>21.109553828854569</v>
      </c>
    </row>
    <row r="520" spans="1:4" x14ac:dyDescent="0.2">
      <c r="A520">
        <v>518</v>
      </c>
      <c r="B520">
        <v>22.266275</v>
      </c>
      <c r="C520">
        <v>1.1505119220901201</v>
      </c>
      <c r="D520">
        <f t="shared" si="8"/>
        <v>21.115763077909879</v>
      </c>
    </row>
    <row r="521" spans="1:4" x14ac:dyDescent="0.2">
      <c r="A521">
        <v>519</v>
      </c>
      <c r="B521">
        <v>37.586975000000002</v>
      </c>
      <c r="C521">
        <v>5.9411549445506102</v>
      </c>
      <c r="D521">
        <f t="shared" si="8"/>
        <v>31.645820055449391</v>
      </c>
    </row>
    <row r="522" spans="1:4" x14ac:dyDescent="0.2">
      <c r="A522">
        <v>520</v>
      </c>
      <c r="B522">
        <v>30.377025</v>
      </c>
      <c r="C522">
        <v>4.27757444228852</v>
      </c>
      <c r="D522">
        <f t="shared" si="8"/>
        <v>26.099450557711478</v>
      </c>
    </row>
    <row r="523" spans="1:4" x14ac:dyDescent="0.2">
      <c r="A523">
        <v>521</v>
      </c>
      <c r="B523">
        <v>30.7346</v>
      </c>
      <c r="C523">
        <v>4.5077496463760598</v>
      </c>
      <c r="D523">
        <f t="shared" si="8"/>
        <v>26.226850353623941</v>
      </c>
    </row>
    <row r="524" spans="1:4" x14ac:dyDescent="0.2">
      <c r="A524">
        <v>522</v>
      </c>
      <c r="B524">
        <v>35.582875000000001</v>
      </c>
      <c r="C524">
        <v>7.7640383584047097</v>
      </c>
      <c r="D524">
        <f t="shared" si="8"/>
        <v>27.81883664159529</v>
      </c>
    </row>
    <row r="525" spans="1:4" x14ac:dyDescent="0.2">
      <c r="A525">
        <v>523</v>
      </c>
      <c r="B525">
        <v>32.870624999999997</v>
      </c>
      <c r="C525">
        <v>5.5018910187572896</v>
      </c>
      <c r="D525">
        <f t="shared" si="8"/>
        <v>27.368733981242706</v>
      </c>
    </row>
    <row r="526" spans="1:4" x14ac:dyDescent="0.2">
      <c r="A526">
        <v>524</v>
      </c>
      <c r="B526">
        <v>26.991224999999901</v>
      </c>
      <c r="C526">
        <v>4.0938901688166496</v>
      </c>
      <c r="D526">
        <f t="shared" si="8"/>
        <v>22.897334831183251</v>
      </c>
    </row>
    <row r="527" spans="1:4" x14ac:dyDescent="0.2">
      <c r="A527">
        <v>525</v>
      </c>
      <c r="B527">
        <v>37.404949999999999</v>
      </c>
      <c r="C527">
        <v>5.26885817463946</v>
      </c>
      <c r="D527">
        <f t="shared" si="8"/>
        <v>32.136091825360538</v>
      </c>
    </row>
    <row r="528" spans="1:4" x14ac:dyDescent="0.2">
      <c r="A528">
        <v>526</v>
      </c>
      <c r="B528">
        <v>40.941524999999999</v>
      </c>
      <c r="C528">
        <v>6.7190039534110104</v>
      </c>
      <c r="D528">
        <f t="shared" si="8"/>
        <v>34.222521046588987</v>
      </c>
    </row>
    <row r="529" spans="1:4" x14ac:dyDescent="0.2">
      <c r="A529">
        <v>527</v>
      </c>
      <c r="B529">
        <v>28.899774999999899</v>
      </c>
      <c r="C529">
        <v>4.5722418867431696</v>
      </c>
      <c r="D529">
        <f t="shared" si="8"/>
        <v>24.327533113256727</v>
      </c>
    </row>
    <row r="530" spans="1:4" x14ac:dyDescent="0.2">
      <c r="A530">
        <v>528</v>
      </c>
      <c r="B530">
        <v>22.283024999999999</v>
      </c>
      <c r="C530">
        <v>1.1646679009859999</v>
      </c>
      <c r="D530">
        <f t="shared" si="8"/>
        <v>21.118357099013998</v>
      </c>
    </row>
    <row r="531" spans="1:4" x14ac:dyDescent="0.2">
      <c r="A531">
        <v>529</v>
      </c>
      <c r="B531">
        <v>22.162275000000001</v>
      </c>
      <c r="C531">
        <v>1.1477832059873301</v>
      </c>
      <c r="D531">
        <f t="shared" si="8"/>
        <v>21.01449179401267</v>
      </c>
    </row>
    <row r="532" spans="1:4" x14ac:dyDescent="0.2">
      <c r="A532">
        <v>530</v>
      </c>
      <c r="B532">
        <v>22.340174999999999</v>
      </c>
      <c r="C532">
        <v>1.17894980585683</v>
      </c>
      <c r="D532">
        <f t="shared" si="8"/>
        <v>21.161225194143167</v>
      </c>
    </row>
    <row r="533" spans="1:4" x14ac:dyDescent="0.2">
      <c r="A533">
        <v>531</v>
      </c>
      <c r="B533">
        <v>35.466574999999999</v>
      </c>
      <c r="C533">
        <v>4.8653429371057397</v>
      </c>
      <c r="D533">
        <f t="shared" si="8"/>
        <v>30.601232062894258</v>
      </c>
    </row>
    <row r="534" spans="1:4" x14ac:dyDescent="0.2">
      <c r="A534">
        <v>532</v>
      </c>
      <c r="B534">
        <v>33.012675000000002</v>
      </c>
      <c r="C534">
        <v>6.3142601712691597</v>
      </c>
      <c r="D534">
        <f t="shared" si="8"/>
        <v>26.69841482873084</v>
      </c>
    </row>
    <row r="535" spans="1:4" x14ac:dyDescent="0.2">
      <c r="A535">
        <v>533</v>
      </c>
      <c r="B535">
        <v>39.937100000000001</v>
      </c>
      <c r="C535">
        <v>7.7425236885026996</v>
      </c>
      <c r="D535">
        <f t="shared" si="8"/>
        <v>32.1945763114973</v>
      </c>
    </row>
    <row r="536" spans="1:4" x14ac:dyDescent="0.2">
      <c r="A536">
        <v>534</v>
      </c>
      <c r="B536">
        <v>36.808950000000003</v>
      </c>
      <c r="C536">
        <v>9.08178397412102</v>
      </c>
      <c r="D536">
        <f t="shared" si="8"/>
        <v>27.727166025878983</v>
      </c>
    </row>
    <row r="537" spans="1:4" x14ac:dyDescent="0.2">
      <c r="A537">
        <v>535</v>
      </c>
      <c r="B537">
        <v>40.289224999999902</v>
      </c>
      <c r="C537">
        <v>7.1510450187400103</v>
      </c>
      <c r="D537">
        <f t="shared" si="8"/>
        <v>33.138179981259896</v>
      </c>
    </row>
    <row r="538" spans="1:4" x14ac:dyDescent="0.2">
      <c r="A538">
        <v>536</v>
      </c>
      <c r="B538">
        <v>33.895249999999997</v>
      </c>
      <c r="C538">
        <v>5.7884178207939803</v>
      </c>
      <c r="D538">
        <f t="shared" si="8"/>
        <v>28.106832179206016</v>
      </c>
    </row>
    <row r="539" spans="1:4" x14ac:dyDescent="0.2">
      <c r="A539">
        <v>537</v>
      </c>
      <c r="B539">
        <v>47.524674999999903</v>
      </c>
      <c r="C539">
        <v>9.6271712743851108</v>
      </c>
      <c r="D539">
        <f t="shared" si="8"/>
        <v>37.89750372561479</v>
      </c>
    </row>
    <row r="540" spans="1:4" x14ac:dyDescent="0.2">
      <c r="A540">
        <v>538</v>
      </c>
      <c r="B540">
        <v>32.221775000000001</v>
      </c>
      <c r="C540">
        <v>5.5027706285911098</v>
      </c>
      <c r="D540">
        <f t="shared" si="8"/>
        <v>26.719004371408893</v>
      </c>
    </row>
    <row r="541" spans="1:4" x14ac:dyDescent="0.2">
      <c r="A541">
        <v>539</v>
      </c>
      <c r="B541">
        <v>31.821174999999901</v>
      </c>
      <c r="C541">
        <v>7.66243830610098</v>
      </c>
      <c r="D541">
        <f t="shared" si="8"/>
        <v>24.15873669389892</v>
      </c>
    </row>
    <row r="542" spans="1:4" x14ac:dyDescent="0.2">
      <c r="A542">
        <v>540</v>
      </c>
      <c r="B542">
        <v>22.3154749999999</v>
      </c>
      <c r="C542">
        <v>1.17915555605747</v>
      </c>
      <c r="D542">
        <f t="shared" si="8"/>
        <v>21.13631944394243</v>
      </c>
    </row>
    <row r="543" spans="1:4" x14ac:dyDescent="0.2">
      <c r="A543">
        <v>541</v>
      </c>
      <c r="B543">
        <v>22.251950000000001</v>
      </c>
      <c r="C543">
        <v>1.1695546645342201</v>
      </c>
      <c r="D543">
        <f t="shared" si="8"/>
        <v>21.08239533546578</v>
      </c>
    </row>
    <row r="544" spans="1:4" x14ac:dyDescent="0.2">
      <c r="A544">
        <v>542</v>
      </c>
      <c r="B544">
        <v>22.283774999999999</v>
      </c>
      <c r="C544">
        <v>1.16899006106521</v>
      </c>
      <c r="D544">
        <f t="shared" si="8"/>
        <v>21.11478493893479</v>
      </c>
    </row>
    <row r="545" spans="1:4" x14ac:dyDescent="0.2">
      <c r="A545">
        <v>543</v>
      </c>
      <c r="B545">
        <v>32.151350000000001</v>
      </c>
      <c r="C545">
        <v>5.6309033764529097</v>
      </c>
      <c r="D545">
        <f t="shared" si="8"/>
        <v>26.520446623547091</v>
      </c>
    </row>
    <row r="546" spans="1:4" x14ac:dyDescent="0.2">
      <c r="A546">
        <v>544</v>
      </c>
      <c r="B546">
        <v>30.541599999999999</v>
      </c>
      <c r="C546">
        <v>4.3879591864461798</v>
      </c>
      <c r="D546">
        <f t="shared" si="8"/>
        <v>26.153640813553821</v>
      </c>
    </row>
    <row r="547" spans="1:4" x14ac:dyDescent="0.2">
      <c r="A547">
        <v>545</v>
      </c>
      <c r="B547">
        <v>31.716574999999999</v>
      </c>
      <c r="C547">
        <v>5.6985722279734903</v>
      </c>
      <c r="D547">
        <f t="shared" si="8"/>
        <v>26.018002772026509</v>
      </c>
    </row>
    <row r="548" spans="1:4" x14ac:dyDescent="0.2">
      <c r="A548">
        <v>546</v>
      </c>
      <c r="B548">
        <v>33.358649999999997</v>
      </c>
      <c r="C548">
        <v>6.3909625803389103</v>
      </c>
      <c r="D548">
        <f t="shared" si="8"/>
        <v>26.967687419661086</v>
      </c>
    </row>
    <row r="549" spans="1:4" x14ac:dyDescent="0.2">
      <c r="A549">
        <v>547</v>
      </c>
      <c r="B549">
        <v>39.436149999999998</v>
      </c>
      <c r="C549">
        <v>8.6386427103717001</v>
      </c>
      <c r="D549">
        <f t="shared" si="8"/>
        <v>30.7975072896283</v>
      </c>
    </row>
    <row r="550" spans="1:4" x14ac:dyDescent="0.2">
      <c r="A550">
        <v>548</v>
      </c>
      <c r="B550">
        <v>32.209349999999901</v>
      </c>
      <c r="C550">
        <v>6.08935004084897</v>
      </c>
      <c r="D550">
        <f t="shared" si="8"/>
        <v>26.119999959150931</v>
      </c>
    </row>
    <row r="551" spans="1:4" x14ac:dyDescent="0.2">
      <c r="A551">
        <v>549</v>
      </c>
      <c r="B551">
        <v>34.359250000000003</v>
      </c>
      <c r="C551">
        <v>6.7882987600830802</v>
      </c>
      <c r="D551">
        <f t="shared" si="8"/>
        <v>27.570951239916923</v>
      </c>
    </row>
    <row r="552" spans="1:4" x14ac:dyDescent="0.2">
      <c r="A552">
        <v>550</v>
      </c>
      <c r="B552">
        <v>33.611799999999903</v>
      </c>
      <c r="C552">
        <v>6.8899559456327797</v>
      </c>
      <c r="D552">
        <f t="shared" si="8"/>
        <v>26.721844054367125</v>
      </c>
    </row>
    <row r="553" spans="1:4" x14ac:dyDescent="0.2">
      <c r="A553">
        <v>551</v>
      </c>
      <c r="B553">
        <v>34.614975000000001</v>
      </c>
      <c r="C553">
        <v>7.3099891835700204</v>
      </c>
      <c r="D553">
        <f t="shared" si="8"/>
        <v>27.30498581642998</v>
      </c>
    </row>
    <row r="554" spans="1:4" x14ac:dyDescent="0.2">
      <c r="A554">
        <v>552</v>
      </c>
      <c r="B554">
        <v>22.216249999999999</v>
      </c>
      <c r="C554">
        <v>1.15273460100467</v>
      </c>
      <c r="D554">
        <f t="shared" si="8"/>
        <v>21.063515398995328</v>
      </c>
    </row>
    <row r="555" spans="1:4" x14ac:dyDescent="0.2">
      <c r="A555">
        <v>553</v>
      </c>
      <c r="B555">
        <v>22.2769499999999</v>
      </c>
      <c r="C555">
        <v>1.1723564823848001</v>
      </c>
      <c r="D555">
        <f t="shared" si="8"/>
        <v>21.1045935176151</v>
      </c>
    </row>
    <row r="556" spans="1:4" x14ac:dyDescent="0.2">
      <c r="A556">
        <v>554</v>
      </c>
      <c r="B556">
        <v>22.286899999999999</v>
      </c>
      <c r="C556">
        <v>1.17061401106727</v>
      </c>
      <c r="D556">
        <f t="shared" si="8"/>
        <v>21.116285988932731</v>
      </c>
    </row>
    <row r="557" spans="1:4" x14ac:dyDescent="0.2">
      <c r="A557">
        <v>555</v>
      </c>
      <c r="B557">
        <v>27.997150000000001</v>
      </c>
      <c r="C557">
        <v>4.6094431152148703</v>
      </c>
      <c r="D557">
        <f t="shared" si="8"/>
        <v>23.387706884785132</v>
      </c>
    </row>
    <row r="558" spans="1:4" x14ac:dyDescent="0.2">
      <c r="A558">
        <v>556</v>
      </c>
      <c r="B558">
        <v>25.04645</v>
      </c>
      <c r="C558">
        <v>3.88471251838999</v>
      </c>
      <c r="D558">
        <f t="shared" si="8"/>
        <v>21.161737481610011</v>
      </c>
    </row>
    <row r="559" spans="1:4" x14ac:dyDescent="0.2">
      <c r="A559">
        <v>557</v>
      </c>
      <c r="B559">
        <v>31.928000000000001</v>
      </c>
      <c r="C559">
        <v>4.9241800030624701</v>
      </c>
      <c r="D559">
        <f t="shared" si="8"/>
        <v>27.00381999693753</v>
      </c>
    </row>
    <row r="560" spans="1:4" x14ac:dyDescent="0.2">
      <c r="A560">
        <v>558</v>
      </c>
      <c r="B560">
        <v>31.679475</v>
      </c>
      <c r="C560">
        <v>5.2635732196669496</v>
      </c>
      <c r="D560">
        <f t="shared" si="8"/>
        <v>26.415901780333051</v>
      </c>
    </row>
    <row r="561" spans="1:4" x14ac:dyDescent="0.2">
      <c r="A561">
        <v>559</v>
      </c>
      <c r="B561">
        <v>40.616124999999997</v>
      </c>
      <c r="C561">
        <v>8.5053678243419295</v>
      </c>
      <c r="D561">
        <f t="shared" si="8"/>
        <v>32.110757175658065</v>
      </c>
    </row>
    <row r="562" spans="1:4" x14ac:dyDescent="0.2">
      <c r="A562">
        <v>560</v>
      </c>
      <c r="B562">
        <v>28.172149999999998</v>
      </c>
      <c r="C562">
        <v>3.9889899309660302</v>
      </c>
      <c r="D562">
        <f t="shared" si="8"/>
        <v>24.183160069033967</v>
      </c>
    </row>
    <row r="563" spans="1:4" x14ac:dyDescent="0.2">
      <c r="A563">
        <v>561</v>
      </c>
      <c r="B563">
        <v>42.909599999999998</v>
      </c>
      <c r="C563">
        <v>7.21514473288088</v>
      </c>
      <c r="D563">
        <f t="shared" si="8"/>
        <v>35.694455267119118</v>
      </c>
    </row>
    <row r="564" spans="1:4" x14ac:dyDescent="0.2">
      <c r="A564">
        <v>562</v>
      </c>
      <c r="B564">
        <v>34.456024999999997</v>
      </c>
      <c r="C564">
        <v>5.8469681885815401</v>
      </c>
      <c r="D564">
        <f t="shared" si="8"/>
        <v>28.609056811418455</v>
      </c>
    </row>
    <row r="565" spans="1:4" x14ac:dyDescent="0.2">
      <c r="A565">
        <v>563</v>
      </c>
      <c r="B565">
        <v>34.148424999999897</v>
      </c>
      <c r="C565">
        <v>5.8946397783014701</v>
      </c>
      <c r="D565">
        <f t="shared" si="8"/>
        <v>28.253785221698426</v>
      </c>
    </row>
    <row r="566" spans="1:4" x14ac:dyDescent="0.2">
      <c r="A566">
        <v>564</v>
      </c>
      <c r="B566">
        <v>22.198699999999999</v>
      </c>
      <c r="C566">
        <v>1.1516822461943701</v>
      </c>
      <c r="D566">
        <f t="shared" si="8"/>
        <v>21.04701775380563</v>
      </c>
    </row>
    <row r="567" spans="1:4" x14ac:dyDescent="0.2">
      <c r="A567">
        <v>565</v>
      </c>
      <c r="B567">
        <v>22.275074999999902</v>
      </c>
      <c r="C567">
        <v>1.1456767151379199</v>
      </c>
      <c r="D567">
        <f t="shared" si="8"/>
        <v>21.129398284861981</v>
      </c>
    </row>
    <row r="568" spans="1:4" x14ac:dyDescent="0.2">
      <c r="A568">
        <v>566</v>
      </c>
      <c r="B568">
        <v>22.250050000000002</v>
      </c>
      <c r="C568">
        <v>1.1652503083441501</v>
      </c>
      <c r="D568">
        <f t="shared" si="8"/>
        <v>21.084799691655853</v>
      </c>
    </row>
    <row r="569" spans="1:4" x14ac:dyDescent="0.2">
      <c r="A569">
        <v>567</v>
      </c>
      <c r="B569">
        <v>28.125325</v>
      </c>
      <c r="C569">
        <v>4.5697069863569304</v>
      </c>
      <c r="D569">
        <f t="shared" si="8"/>
        <v>23.55561801364307</v>
      </c>
    </row>
    <row r="570" spans="1:4" x14ac:dyDescent="0.2">
      <c r="A570">
        <v>568</v>
      </c>
      <c r="B570">
        <v>35.933700000000002</v>
      </c>
      <c r="C570">
        <v>5.9535612876528896</v>
      </c>
      <c r="D570">
        <f t="shared" si="8"/>
        <v>29.980138712347113</v>
      </c>
    </row>
    <row r="571" spans="1:4" x14ac:dyDescent="0.2">
      <c r="A571">
        <v>569</v>
      </c>
      <c r="B571">
        <v>28.234300000000001</v>
      </c>
      <c r="C571">
        <v>4.0259289699183798</v>
      </c>
      <c r="D571">
        <f t="shared" si="8"/>
        <v>24.208371030081622</v>
      </c>
    </row>
    <row r="572" spans="1:4" x14ac:dyDescent="0.2">
      <c r="A572">
        <v>570</v>
      </c>
      <c r="B572">
        <v>39.710500000000003</v>
      </c>
      <c r="C572">
        <v>8.3969022941370994</v>
      </c>
      <c r="D572">
        <f t="shared" si="8"/>
        <v>31.313597705862904</v>
      </c>
    </row>
    <row r="573" spans="1:4" x14ac:dyDescent="0.2">
      <c r="A573">
        <v>571</v>
      </c>
      <c r="B573">
        <v>38.849125000000001</v>
      </c>
      <c r="C573">
        <v>7.1457437890428999</v>
      </c>
      <c r="D573">
        <f t="shared" si="8"/>
        <v>31.703381210957101</v>
      </c>
    </row>
    <row r="574" spans="1:4" x14ac:dyDescent="0.2">
      <c r="A574">
        <v>572</v>
      </c>
      <c r="B574">
        <v>27.266175</v>
      </c>
      <c r="C574">
        <v>4.5691266578598997</v>
      </c>
      <c r="D574">
        <f t="shared" si="8"/>
        <v>22.6970483421401</v>
      </c>
    </row>
    <row r="575" spans="1:4" x14ac:dyDescent="0.2">
      <c r="A575">
        <v>573</v>
      </c>
      <c r="B575">
        <v>27.8734</v>
      </c>
      <c r="C575">
        <v>4.2207268049186597</v>
      </c>
      <c r="D575">
        <f t="shared" si="8"/>
        <v>23.652673195081341</v>
      </c>
    </row>
    <row r="576" spans="1:4" x14ac:dyDescent="0.2">
      <c r="A576">
        <v>574</v>
      </c>
      <c r="B576">
        <v>36.199525000000001</v>
      </c>
      <c r="C576">
        <v>5.8704212371892099</v>
      </c>
      <c r="D576">
        <f t="shared" si="8"/>
        <v>30.329103762810792</v>
      </c>
    </row>
    <row r="577" spans="1:4" x14ac:dyDescent="0.2">
      <c r="A577">
        <v>575</v>
      </c>
      <c r="B577">
        <v>41.624375000000001</v>
      </c>
      <c r="C577">
        <v>9.2468026703832304</v>
      </c>
      <c r="D577">
        <f t="shared" si="8"/>
        <v>32.377572329616768</v>
      </c>
    </row>
    <row r="578" spans="1:4" x14ac:dyDescent="0.2">
      <c r="A578">
        <v>576</v>
      </c>
      <c r="B578">
        <v>22.365275</v>
      </c>
      <c r="C578">
        <v>1.1774117577402301</v>
      </c>
      <c r="D578">
        <f t="shared" ref="D578:D641" si="9">B578-C578</f>
        <v>21.18786324225977</v>
      </c>
    </row>
    <row r="579" spans="1:4" x14ac:dyDescent="0.2">
      <c r="A579">
        <v>577</v>
      </c>
      <c r="B579">
        <v>22.287974999999999</v>
      </c>
      <c r="C579">
        <v>1.1694886366758299</v>
      </c>
      <c r="D579">
        <f t="shared" si="9"/>
        <v>21.11848636332417</v>
      </c>
    </row>
    <row r="580" spans="1:4" x14ac:dyDescent="0.2">
      <c r="A580">
        <v>578</v>
      </c>
      <c r="B580">
        <v>22.260299999999901</v>
      </c>
      <c r="C580">
        <v>1.16736581814721</v>
      </c>
      <c r="D580">
        <f t="shared" si="9"/>
        <v>21.092934181852691</v>
      </c>
    </row>
    <row r="581" spans="1:4" x14ac:dyDescent="0.2">
      <c r="A581">
        <v>579</v>
      </c>
      <c r="B581">
        <v>32.711925000000001</v>
      </c>
      <c r="C581">
        <v>4.9384678680247402</v>
      </c>
      <c r="D581">
        <f t="shared" si="9"/>
        <v>27.77345713197526</v>
      </c>
    </row>
    <row r="582" spans="1:4" x14ac:dyDescent="0.2">
      <c r="A582">
        <v>580</v>
      </c>
      <c r="B582">
        <v>30.876574999999999</v>
      </c>
      <c r="C582">
        <v>5.2771478698779299</v>
      </c>
      <c r="D582">
        <f t="shared" si="9"/>
        <v>25.59942713012207</v>
      </c>
    </row>
    <row r="583" spans="1:4" x14ac:dyDescent="0.2">
      <c r="A583">
        <v>581</v>
      </c>
      <c r="B583">
        <v>30.929349999999999</v>
      </c>
      <c r="C583">
        <v>4.6725362934346597</v>
      </c>
      <c r="D583">
        <f t="shared" si="9"/>
        <v>26.256813706565339</v>
      </c>
    </row>
    <row r="584" spans="1:4" x14ac:dyDescent="0.2">
      <c r="A584">
        <v>582</v>
      </c>
      <c r="B584">
        <v>35.70975</v>
      </c>
      <c r="C584">
        <v>5.9326178694980696</v>
      </c>
      <c r="D584">
        <f t="shared" si="9"/>
        <v>29.777132130501929</v>
      </c>
    </row>
    <row r="585" spans="1:4" x14ac:dyDescent="0.2">
      <c r="A585">
        <v>583</v>
      </c>
      <c r="B585">
        <v>37.453599999999902</v>
      </c>
      <c r="C585">
        <v>7.6421513139793902</v>
      </c>
      <c r="D585">
        <f t="shared" si="9"/>
        <v>29.811448686020512</v>
      </c>
    </row>
    <row r="586" spans="1:4" x14ac:dyDescent="0.2">
      <c r="A586">
        <v>584</v>
      </c>
      <c r="B586">
        <v>39.837499999999999</v>
      </c>
      <c r="C586">
        <v>7.7035127866956099</v>
      </c>
      <c r="D586">
        <f t="shared" si="9"/>
        <v>32.133987213304387</v>
      </c>
    </row>
    <row r="587" spans="1:4" x14ac:dyDescent="0.2">
      <c r="A587">
        <v>585</v>
      </c>
      <c r="B587">
        <v>40.495800000000003</v>
      </c>
      <c r="C587">
        <v>8.2034116090414102</v>
      </c>
      <c r="D587">
        <f t="shared" si="9"/>
        <v>32.292388390958592</v>
      </c>
    </row>
    <row r="588" spans="1:4" x14ac:dyDescent="0.2">
      <c r="A588">
        <v>586</v>
      </c>
      <c r="B588">
        <v>33.971874999999997</v>
      </c>
      <c r="C588">
        <v>6.2140235106798896</v>
      </c>
      <c r="D588">
        <f t="shared" si="9"/>
        <v>27.757851489320107</v>
      </c>
    </row>
    <row r="589" spans="1:4" x14ac:dyDescent="0.2">
      <c r="A589">
        <v>587</v>
      </c>
      <c r="B589">
        <v>37.499775</v>
      </c>
      <c r="C589">
        <v>8.2020231025893295</v>
      </c>
      <c r="D589">
        <f t="shared" si="9"/>
        <v>29.29775189741067</v>
      </c>
    </row>
    <row r="590" spans="1:4" x14ac:dyDescent="0.2">
      <c r="A590">
        <v>588</v>
      </c>
      <c r="B590">
        <v>22.300299999999901</v>
      </c>
      <c r="C590">
        <v>1.15717523132453</v>
      </c>
      <c r="D590">
        <f t="shared" si="9"/>
        <v>21.143124768675371</v>
      </c>
    </row>
    <row r="591" spans="1:4" x14ac:dyDescent="0.2">
      <c r="A591">
        <v>589</v>
      </c>
      <c r="B591">
        <v>22.216875000000002</v>
      </c>
      <c r="C591">
        <v>1.1394043210789599</v>
      </c>
      <c r="D591">
        <f t="shared" si="9"/>
        <v>21.077470678921042</v>
      </c>
    </row>
    <row r="592" spans="1:4" x14ac:dyDescent="0.2">
      <c r="A592">
        <v>590</v>
      </c>
      <c r="B592">
        <v>22.2941749999999</v>
      </c>
      <c r="C592">
        <v>1.16152169291701</v>
      </c>
      <c r="D592">
        <f t="shared" si="9"/>
        <v>21.13265330708289</v>
      </c>
    </row>
    <row r="593" spans="1:4" x14ac:dyDescent="0.2">
      <c r="A593">
        <v>591</v>
      </c>
      <c r="B593">
        <v>37.870975000000001</v>
      </c>
      <c r="C593">
        <v>7.3619493113895897</v>
      </c>
      <c r="D593">
        <f t="shared" si="9"/>
        <v>30.509025688610411</v>
      </c>
    </row>
    <row r="594" spans="1:4" x14ac:dyDescent="0.2">
      <c r="A594">
        <v>592</v>
      </c>
      <c r="B594">
        <v>36.256900000000002</v>
      </c>
      <c r="C594">
        <v>5.3306796459981198</v>
      </c>
      <c r="D594">
        <f t="shared" si="9"/>
        <v>30.926220354001881</v>
      </c>
    </row>
    <row r="595" spans="1:4" x14ac:dyDescent="0.2">
      <c r="A595">
        <v>593</v>
      </c>
      <c r="B595">
        <v>28.104375000000001</v>
      </c>
      <c r="C595">
        <v>4.3930392780923802</v>
      </c>
      <c r="D595">
        <f t="shared" si="9"/>
        <v>23.71133572190762</v>
      </c>
    </row>
    <row r="596" spans="1:4" x14ac:dyDescent="0.2">
      <c r="A596">
        <v>594</v>
      </c>
      <c r="B596">
        <v>32.471600000000002</v>
      </c>
      <c r="C596">
        <v>4.4074516434386304</v>
      </c>
      <c r="D596">
        <f t="shared" si="9"/>
        <v>28.064148356561372</v>
      </c>
    </row>
    <row r="597" spans="1:4" x14ac:dyDescent="0.2">
      <c r="A597">
        <v>595</v>
      </c>
      <c r="B597">
        <v>34.860725000000002</v>
      </c>
      <c r="C597">
        <v>7.0637290150569196</v>
      </c>
      <c r="D597">
        <f t="shared" si="9"/>
        <v>27.796995984943081</v>
      </c>
    </row>
    <row r="598" spans="1:4" x14ac:dyDescent="0.2">
      <c r="A598">
        <v>596</v>
      </c>
      <c r="B598">
        <v>42.493074999999997</v>
      </c>
      <c r="C598">
        <v>7.20889481588772</v>
      </c>
      <c r="D598">
        <f t="shared" si="9"/>
        <v>35.28418018411228</v>
      </c>
    </row>
    <row r="599" spans="1:4" x14ac:dyDescent="0.2">
      <c r="A599">
        <v>597</v>
      </c>
      <c r="B599">
        <v>42.938124999999999</v>
      </c>
      <c r="C599">
        <v>8.6106197495541092</v>
      </c>
      <c r="D599">
        <f t="shared" si="9"/>
        <v>34.327505250445888</v>
      </c>
    </row>
    <row r="600" spans="1:4" x14ac:dyDescent="0.2">
      <c r="A600">
        <v>598</v>
      </c>
      <c r="B600">
        <v>38.540099999999903</v>
      </c>
      <c r="C600">
        <v>8.7658811947072603</v>
      </c>
      <c r="D600">
        <f t="shared" si="9"/>
        <v>29.774218805292641</v>
      </c>
    </row>
    <row r="601" spans="1:4" x14ac:dyDescent="0.2">
      <c r="A601">
        <v>599</v>
      </c>
      <c r="B601">
        <v>35.299025</v>
      </c>
      <c r="C601">
        <v>6.35753081842656</v>
      </c>
      <c r="D601">
        <f t="shared" si="9"/>
        <v>28.941494181573439</v>
      </c>
    </row>
    <row r="602" spans="1:4" x14ac:dyDescent="0.2">
      <c r="A602">
        <v>600</v>
      </c>
      <c r="B602">
        <v>22.137350000000001</v>
      </c>
      <c r="C602">
        <v>1.15010033909331</v>
      </c>
      <c r="D602">
        <f t="shared" si="9"/>
        <v>20.987249660906691</v>
      </c>
    </row>
    <row r="603" spans="1:4" x14ac:dyDescent="0.2">
      <c r="A603">
        <v>601</v>
      </c>
      <c r="B603">
        <v>22.286649999999899</v>
      </c>
      <c r="C603">
        <v>1.1561269178574101</v>
      </c>
      <c r="D603">
        <f t="shared" si="9"/>
        <v>21.130523082142489</v>
      </c>
    </row>
    <row r="604" spans="1:4" x14ac:dyDescent="0.2">
      <c r="A604">
        <v>602</v>
      </c>
      <c r="B604">
        <v>22.209899999999902</v>
      </c>
      <c r="C604">
        <v>1.16178054082069</v>
      </c>
      <c r="D604">
        <f t="shared" si="9"/>
        <v>21.048119459179212</v>
      </c>
    </row>
    <row r="605" spans="1:4" x14ac:dyDescent="0.2">
      <c r="A605">
        <v>603</v>
      </c>
      <c r="B605">
        <v>40.210875000000001</v>
      </c>
      <c r="C605">
        <v>5.9301737520282902</v>
      </c>
      <c r="D605">
        <f t="shared" si="9"/>
        <v>34.280701247971713</v>
      </c>
    </row>
    <row r="606" spans="1:4" x14ac:dyDescent="0.2">
      <c r="A606">
        <v>604</v>
      </c>
      <c r="B606">
        <v>39.980550000000001</v>
      </c>
      <c r="C606">
        <v>6.56146655971685</v>
      </c>
      <c r="D606">
        <f t="shared" si="9"/>
        <v>33.419083440283153</v>
      </c>
    </row>
    <row r="607" spans="1:4" x14ac:dyDescent="0.2">
      <c r="A607">
        <v>605</v>
      </c>
      <c r="B607">
        <v>32.645000000000003</v>
      </c>
      <c r="C607">
        <v>4.8224821117999799</v>
      </c>
      <c r="D607">
        <f t="shared" si="9"/>
        <v>27.822517888200025</v>
      </c>
    </row>
    <row r="608" spans="1:4" x14ac:dyDescent="0.2">
      <c r="A608">
        <v>606</v>
      </c>
      <c r="B608">
        <v>35.561250000000001</v>
      </c>
      <c r="C608">
        <v>8.3764956765229694</v>
      </c>
      <c r="D608">
        <f t="shared" si="9"/>
        <v>27.18475432347703</v>
      </c>
    </row>
    <row r="609" spans="1:4" x14ac:dyDescent="0.2">
      <c r="A609">
        <v>607</v>
      </c>
      <c r="B609">
        <v>25.442875000000001</v>
      </c>
      <c r="C609">
        <v>3.29239045605906</v>
      </c>
      <c r="D609">
        <f t="shared" si="9"/>
        <v>22.150484543940941</v>
      </c>
    </row>
    <row r="610" spans="1:4" x14ac:dyDescent="0.2">
      <c r="A610">
        <v>608</v>
      </c>
      <c r="B610">
        <v>41.370699999999999</v>
      </c>
      <c r="C610">
        <v>9.8147340875347098</v>
      </c>
      <c r="D610">
        <f t="shared" si="9"/>
        <v>31.55596591246529</v>
      </c>
    </row>
    <row r="611" spans="1:4" x14ac:dyDescent="0.2">
      <c r="A611">
        <v>609</v>
      </c>
      <c r="B611">
        <v>38.7958</v>
      </c>
      <c r="C611">
        <v>7.6714073786827504</v>
      </c>
      <c r="D611">
        <f t="shared" si="9"/>
        <v>31.124392621317249</v>
      </c>
    </row>
    <row r="612" spans="1:4" x14ac:dyDescent="0.2">
      <c r="A612">
        <v>610</v>
      </c>
      <c r="B612">
        <v>44.543999999999997</v>
      </c>
      <c r="C612">
        <v>9.91820695522531</v>
      </c>
      <c r="D612">
        <f t="shared" si="9"/>
        <v>34.625793044774689</v>
      </c>
    </row>
    <row r="613" spans="1:4" x14ac:dyDescent="0.2">
      <c r="A613">
        <v>611</v>
      </c>
      <c r="B613">
        <v>41.218975</v>
      </c>
      <c r="C613">
        <v>9.1476425868413003</v>
      </c>
      <c r="D613">
        <f t="shared" si="9"/>
        <v>32.0713324131587</v>
      </c>
    </row>
    <row r="614" spans="1:4" x14ac:dyDescent="0.2">
      <c r="A614">
        <v>612</v>
      </c>
      <c r="B614">
        <v>22.31785</v>
      </c>
      <c r="C614">
        <v>1.1427832386847001</v>
      </c>
      <c r="D614">
        <f t="shared" si="9"/>
        <v>21.1750667613153</v>
      </c>
    </row>
    <row r="615" spans="1:4" x14ac:dyDescent="0.2">
      <c r="A615">
        <v>613</v>
      </c>
      <c r="B615">
        <v>22.254175</v>
      </c>
      <c r="C615">
        <v>1.15978397122442</v>
      </c>
      <c r="D615">
        <f t="shared" si="9"/>
        <v>21.094391028775579</v>
      </c>
    </row>
    <row r="616" spans="1:4" x14ac:dyDescent="0.2">
      <c r="A616">
        <v>614</v>
      </c>
      <c r="B616">
        <v>22.216525000000001</v>
      </c>
      <c r="C616">
        <v>1.15092023787871</v>
      </c>
      <c r="D616">
        <f t="shared" si="9"/>
        <v>21.065604762121289</v>
      </c>
    </row>
    <row r="617" spans="1:4" x14ac:dyDescent="0.2">
      <c r="A617">
        <v>615</v>
      </c>
      <c r="B617">
        <v>38.733750000000001</v>
      </c>
      <c r="C617">
        <v>4.8644991812876599</v>
      </c>
      <c r="D617">
        <f t="shared" si="9"/>
        <v>33.869250818712338</v>
      </c>
    </row>
    <row r="618" spans="1:4" x14ac:dyDescent="0.2">
      <c r="A618">
        <v>616</v>
      </c>
      <c r="B618">
        <v>35.256124999999997</v>
      </c>
      <c r="C618">
        <v>6.7459055290343004</v>
      </c>
      <c r="D618">
        <f t="shared" si="9"/>
        <v>28.510219470965698</v>
      </c>
    </row>
    <row r="619" spans="1:4" x14ac:dyDescent="0.2">
      <c r="A619">
        <v>617</v>
      </c>
      <c r="B619">
        <v>29.986125000000001</v>
      </c>
      <c r="C619">
        <v>4.7496463927226902</v>
      </c>
      <c r="D619">
        <f t="shared" si="9"/>
        <v>25.236478607277313</v>
      </c>
    </row>
    <row r="620" spans="1:4" x14ac:dyDescent="0.2">
      <c r="A620">
        <v>618</v>
      </c>
      <c r="B620">
        <v>40.944799999999901</v>
      </c>
      <c r="C620">
        <v>6.9813884714625898</v>
      </c>
      <c r="D620">
        <f t="shared" si="9"/>
        <v>33.963411528537314</v>
      </c>
    </row>
    <row r="621" spans="1:4" x14ac:dyDescent="0.2">
      <c r="A621">
        <v>619</v>
      </c>
      <c r="B621">
        <v>33.511899999999997</v>
      </c>
      <c r="C621">
        <v>5.9620700681902603</v>
      </c>
      <c r="D621">
        <f t="shared" si="9"/>
        <v>27.549829931809736</v>
      </c>
    </row>
    <row r="622" spans="1:4" x14ac:dyDescent="0.2">
      <c r="A622">
        <v>620</v>
      </c>
      <c r="B622">
        <v>29.682200000000002</v>
      </c>
      <c r="C622">
        <v>4.1386937947523803</v>
      </c>
      <c r="D622">
        <f t="shared" si="9"/>
        <v>25.54350620524762</v>
      </c>
    </row>
    <row r="623" spans="1:4" x14ac:dyDescent="0.2">
      <c r="A623">
        <v>621</v>
      </c>
      <c r="B623">
        <v>43.085949999999997</v>
      </c>
      <c r="C623">
        <v>7.9450143189041498</v>
      </c>
      <c r="D623">
        <f t="shared" si="9"/>
        <v>35.140935681095847</v>
      </c>
    </row>
    <row r="624" spans="1:4" x14ac:dyDescent="0.2">
      <c r="A624">
        <v>622</v>
      </c>
      <c r="B624">
        <v>32.046349999999997</v>
      </c>
      <c r="C624">
        <v>6.4562650086990896</v>
      </c>
      <c r="D624">
        <f t="shared" si="9"/>
        <v>25.590084991300905</v>
      </c>
    </row>
    <row r="625" spans="1:4" x14ac:dyDescent="0.2">
      <c r="A625">
        <v>623</v>
      </c>
      <c r="B625">
        <v>48.577375000000004</v>
      </c>
      <c r="C625">
        <v>9.4648030854523508</v>
      </c>
      <c r="D625">
        <f t="shared" si="9"/>
        <v>39.112571914547651</v>
      </c>
    </row>
    <row r="626" spans="1:4" x14ac:dyDescent="0.2">
      <c r="A626">
        <v>624</v>
      </c>
      <c r="B626">
        <v>22.228400000000001</v>
      </c>
      <c r="C626">
        <v>1.1739104785451799</v>
      </c>
      <c r="D626">
        <f t="shared" si="9"/>
        <v>21.054489521454819</v>
      </c>
    </row>
    <row r="627" spans="1:4" x14ac:dyDescent="0.2">
      <c r="A627">
        <v>625</v>
      </c>
      <c r="B627">
        <v>22.251124999999998</v>
      </c>
      <c r="C627">
        <v>1.1549926576623799</v>
      </c>
      <c r="D627">
        <f t="shared" si="9"/>
        <v>21.096132342337619</v>
      </c>
    </row>
    <row r="628" spans="1:4" x14ac:dyDescent="0.2">
      <c r="A628">
        <v>626</v>
      </c>
      <c r="B628">
        <v>22.2</v>
      </c>
      <c r="C628">
        <v>1.17401536462</v>
      </c>
      <c r="D628">
        <f t="shared" si="9"/>
        <v>21.025984635379999</v>
      </c>
    </row>
    <row r="629" spans="1:4" x14ac:dyDescent="0.2">
      <c r="A629">
        <v>627</v>
      </c>
      <c r="B629">
        <v>37.979950000000002</v>
      </c>
      <c r="C629">
        <v>6.1460906827128303</v>
      </c>
      <c r="D629">
        <f t="shared" si="9"/>
        <v>31.833859317287171</v>
      </c>
    </row>
    <row r="630" spans="1:4" x14ac:dyDescent="0.2">
      <c r="A630">
        <v>628</v>
      </c>
      <c r="B630">
        <v>34.183824999999999</v>
      </c>
      <c r="C630">
        <v>6.8552069549944097</v>
      </c>
      <c r="D630">
        <f t="shared" si="9"/>
        <v>27.328618045005591</v>
      </c>
    </row>
    <row r="631" spans="1:4" x14ac:dyDescent="0.2">
      <c r="A631">
        <v>629</v>
      </c>
      <c r="B631">
        <v>40.615949999999998</v>
      </c>
      <c r="C631">
        <v>6.4996829157632998</v>
      </c>
      <c r="D631">
        <f t="shared" si="9"/>
        <v>34.116267084236696</v>
      </c>
    </row>
    <row r="632" spans="1:4" x14ac:dyDescent="0.2">
      <c r="A632">
        <v>630</v>
      </c>
      <c r="B632">
        <v>39.521324999999997</v>
      </c>
      <c r="C632">
        <v>8.0194588983450004</v>
      </c>
      <c r="D632">
        <f t="shared" si="9"/>
        <v>31.501866101654997</v>
      </c>
    </row>
    <row r="633" spans="1:4" x14ac:dyDescent="0.2">
      <c r="A633">
        <v>631</v>
      </c>
      <c r="B633">
        <v>34.277549999999998</v>
      </c>
      <c r="C633">
        <v>5.7988605307879801</v>
      </c>
      <c r="D633">
        <f t="shared" si="9"/>
        <v>28.478689469212018</v>
      </c>
    </row>
    <row r="634" spans="1:4" x14ac:dyDescent="0.2">
      <c r="A634">
        <v>632</v>
      </c>
      <c r="B634">
        <v>39.381774999999998</v>
      </c>
      <c r="C634">
        <v>8.3786235834576406</v>
      </c>
      <c r="D634">
        <f t="shared" si="9"/>
        <v>31.003151416542359</v>
      </c>
    </row>
    <row r="635" spans="1:4" x14ac:dyDescent="0.2">
      <c r="A635">
        <v>633</v>
      </c>
      <c r="B635">
        <v>42.363999999999997</v>
      </c>
      <c r="C635">
        <v>7.6944097902007904</v>
      </c>
      <c r="D635">
        <f t="shared" si="9"/>
        <v>34.66959020979921</v>
      </c>
    </row>
    <row r="636" spans="1:4" x14ac:dyDescent="0.2">
      <c r="A636">
        <v>634</v>
      </c>
      <c r="B636">
        <v>44.305799999999998</v>
      </c>
      <c r="C636">
        <v>8.7854619527924296</v>
      </c>
      <c r="D636">
        <f t="shared" si="9"/>
        <v>35.520338047207566</v>
      </c>
    </row>
    <row r="637" spans="1:4" x14ac:dyDescent="0.2">
      <c r="A637">
        <v>635</v>
      </c>
      <c r="B637">
        <v>30.636900000000001</v>
      </c>
      <c r="C637">
        <v>4.9984327528506602</v>
      </c>
      <c r="D637">
        <f t="shared" si="9"/>
        <v>25.63846724714934</v>
      </c>
    </row>
    <row r="638" spans="1:4" x14ac:dyDescent="0.2">
      <c r="A638">
        <v>636</v>
      </c>
      <c r="B638">
        <v>22.255800000000001</v>
      </c>
      <c r="C638">
        <v>1.1543996801462799</v>
      </c>
      <c r="D638">
        <f t="shared" si="9"/>
        <v>21.10140031985372</v>
      </c>
    </row>
    <row r="639" spans="1:4" x14ac:dyDescent="0.2">
      <c r="A639">
        <v>637</v>
      </c>
      <c r="B639">
        <v>22.256174999999999</v>
      </c>
      <c r="C639">
        <v>1.16518683981283</v>
      </c>
      <c r="D639">
        <f t="shared" si="9"/>
        <v>21.09098816018717</v>
      </c>
    </row>
    <row r="640" spans="1:4" x14ac:dyDescent="0.2">
      <c r="A640">
        <v>638</v>
      </c>
      <c r="B640">
        <v>22.371675</v>
      </c>
      <c r="C640">
        <v>1.1864502124052201</v>
      </c>
      <c r="D640">
        <f t="shared" si="9"/>
        <v>21.18522478759478</v>
      </c>
    </row>
    <row r="641" spans="1:4" x14ac:dyDescent="0.2">
      <c r="A641">
        <v>639</v>
      </c>
      <c r="B641">
        <v>36.711424999999998</v>
      </c>
      <c r="C641">
        <v>5.2581298522169302</v>
      </c>
      <c r="D641">
        <f t="shared" si="9"/>
        <v>31.453295147783066</v>
      </c>
    </row>
    <row r="642" spans="1:4" x14ac:dyDescent="0.2">
      <c r="A642">
        <v>640</v>
      </c>
      <c r="B642">
        <v>37.794224999999997</v>
      </c>
      <c r="C642">
        <v>5.7891675151541699</v>
      </c>
      <c r="D642">
        <f t="shared" ref="D642:D705" si="10">B642-C642</f>
        <v>32.005057484845828</v>
      </c>
    </row>
    <row r="643" spans="1:4" x14ac:dyDescent="0.2">
      <c r="A643">
        <v>641</v>
      </c>
      <c r="B643">
        <v>35.446950000000001</v>
      </c>
      <c r="C643">
        <v>5.7676092184787997</v>
      </c>
      <c r="D643">
        <f t="shared" si="10"/>
        <v>29.679340781521201</v>
      </c>
    </row>
    <row r="644" spans="1:4" x14ac:dyDescent="0.2">
      <c r="A644">
        <v>642</v>
      </c>
      <c r="B644">
        <v>48.139949999999999</v>
      </c>
      <c r="C644">
        <v>8.2994130886789002</v>
      </c>
      <c r="D644">
        <f t="shared" si="10"/>
        <v>39.840536911321095</v>
      </c>
    </row>
    <row r="645" spans="1:4" x14ac:dyDescent="0.2">
      <c r="A645">
        <v>643</v>
      </c>
      <c r="B645">
        <v>36.546025</v>
      </c>
      <c r="C645">
        <v>5.41709741024696</v>
      </c>
      <c r="D645">
        <f t="shared" si="10"/>
        <v>31.12892758975304</v>
      </c>
    </row>
    <row r="646" spans="1:4" x14ac:dyDescent="0.2">
      <c r="A646">
        <v>644</v>
      </c>
      <c r="B646">
        <v>42.841799999999999</v>
      </c>
      <c r="C646">
        <v>8.6885948467388907</v>
      </c>
      <c r="D646">
        <f t="shared" si="10"/>
        <v>34.153205153261112</v>
      </c>
    </row>
    <row r="647" spans="1:4" x14ac:dyDescent="0.2">
      <c r="A647">
        <v>645</v>
      </c>
      <c r="B647">
        <v>41.501774999999903</v>
      </c>
      <c r="C647">
        <v>6.6573966630256596</v>
      </c>
      <c r="D647">
        <f t="shared" si="10"/>
        <v>34.844378336974245</v>
      </c>
    </row>
    <row r="648" spans="1:4" x14ac:dyDescent="0.2">
      <c r="A648">
        <v>646</v>
      </c>
      <c r="B648">
        <v>39.597825</v>
      </c>
      <c r="C648">
        <v>8.7755806390278099</v>
      </c>
      <c r="D648">
        <f t="shared" si="10"/>
        <v>30.822244360972192</v>
      </c>
    </row>
    <row r="649" spans="1:4" x14ac:dyDescent="0.2">
      <c r="A649">
        <v>647</v>
      </c>
      <c r="B649">
        <v>30.871974999999999</v>
      </c>
      <c r="C649">
        <v>5.3309309165052499</v>
      </c>
      <c r="D649">
        <f t="shared" si="10"/>
        <v>25.54104408349475</v>
      </c>
    </row>
    <row r="650" spans="1:4" x14ac:dyDescent="0.2">
      <c r="A650">
        <v>648</v>
      </c>
      <c r="B650">
        <v>22.29205</v>
      </c>
      <c r="C650">
        <v>1.16865558074517</v>
      </c>
      <c r="D650">
        <f t="shared" si="10"/>
        <v>21.123394419254829</v>
      </c>
    </row>
    <row r="651" spans="1:4" x14ac:dyDescent="0.2">
      <c r="A651">
        <v>649</v>
      </c>
      <c r="B651">
        <v>22.234475</v>
      </c>
      <c r="C651">
        <v>1.1627797071161701</v>
      </c>
      <c r="D651">
        <f t="shared" si="10"/>
        <v>21.071695292883831</v>
      </c>
    </row>
    <row r="652" spans="1:4" x14ac:dyDescent="0.2">
      <c r="A652">
        <v>650</v>
      </c>
      <c r="B652">
        <v>22.227325</v>
      </c>
      <c r="C652">
        <v>1.1550807612670999</v>
      </c>
      <c r="D652">
        <f t="shared" si="10"/>
        <v>21.0722442387329</v>
      </c>
    </row>
    <row r="653" spans="1:4" x14ac:dyDescent="0.2">
      <c r="A653">
        <v>651</v>
      </c>
      <c r="B653">
        <v>43.720424999999999</v>
      </c>
      <c r="C653">
        <v>8.4815416028200197</v>
      </c>
      <c r="D653">
        <f t="shared" si="10"/>
        <v>35.238883397179976</v>
      </c>
    </row>
    <row r="654" spans="1:4" x14ac:dyDescent="0.2">
      <c r="A654">
        <v>652</v>
      </c>
      <c r="B654">
        <v>27.972549999999998</v>
      </c>
      <c r="C654">
        <v>3.9842552839601901</v>
      </c>
      <c r="D654">
        <f t="shared" si="10"/>
        <v>23.988294716039807</v>
      </c>
    </row>
    <row r="655" spans="1:4" x14ac:dyDescent="0.2">
      <c r="A655">
        <v>653</v>
      </c>
      <c r="B655">
        <v>35.03895</v>
      </c>
      <c r="C655">
        <v>5.0357839817410204</v>
      </c>
      <c r="D655">
        <f t="shared" si="10"/>
        <v>30.00316601825898</v>
      </c>
    </row>
    <row r="656" spans="1:4" x14ac:dyDescent="0.2">
      <c r="A656">
        <v>654</v>
      </c>
      <c r="B656">
        <v>36.496924999999997</v>
      </c>
      <c r="C656">
        <v>7.1439490463098103</v>
      </c>
      <c r="D656">
        <f t="shared" si="10"/>
        <v>29.352975953690187</v>
      </c>
    </row>
    <row r="657" spans="1:4" x14ac:dyDescent="0.2">
      <c r="A657">
        <v>655</v>
      </c>
      <c r="B657">
        <v>33.696575000000003</v>
      </c>
      <c r="C657">
        <v>4.6671870383780298</v>
      </c>
      <c r="D657">
        <f t="shared" si="10"/>
        <v>29.029387961621971</v>
      </c>
    </row>
    <row r="658" spans="1:4" x14ac:dyDescent="0.2">
      <c r="A658">
        <v>656</v>
      </c>
      <c r="B658">
        <v>29.940574999999999</v>
      </c>
      <c r="C658">
        <v>6.3378936011397498</v>
      </c>
      <c r="D658">
        <f t="shared" si="10"/>
        <v>23.602681398860248</v>
      </c>
    </row>
    <row r="659" spans="1:4" x14ac:dyDescent="0.2">
      <c r="A659">
        <v>657</v>
      </c>
      <c r="B659">
        <v>33.882024999999999</v>
      </c>
      <c r="C659">
        <v>5.8903963245412898</v>
      </c>
      <c r="D659">
        <f t="shared" si="10"/>
        <v>27.99162867545871</v>
      </c>
    </row>
    <row r="660" spans="1:4" x14ac:dyDescent="0.2">
      <c r="A660">
        <v>658</v>
      </c>
      <c r="B660">
        <v>38.116574999999997</v>
      </c>
      <c r="C660">
        <v>8.6515410023670292</v>
      </c>
      <c r="D660">
        <f t="shared" si="10"/>
        <v>29.465033997632968</v>
      </c>
    </row>
    <row r="661" spans="1:4" x14ac:dyDescent="0.2">
      <c r="A661">
        <v>659</v>
      </c>
      <c r="B661">
        <v>31.953175000000002</v>
      </c>
      <c r="C661">
        <v>4.5692240890838196</v>
      </c>
      <c r="D661">
        <f t="shared" si="10"/>
        <v>27.383950910916184</v>
      </c>
    </row>
    <row r="662" spans="1:4" x14ac:dyDescent="0.2">
      <c r="A662">
        <v>660</v>
      </c>
      <c r="B662">
        <v>22.226724999999998</v>
      </c>
      <c r="C662">
        <v>1.16847236943324</v>
      </c>
      <c r="D662">
        <f t="shared" si="10"/>
        <v>21.058252630566759</v>
      </c>
    </row>
    <row r="663" spans="1:4" x14ac:dyDescent="0.2">
      <c r="A663">
        <v>661</v>
      </c>
      <c r="B663">
        <v>22.304575</v>
      </c>
      <c r="C663">
        <v>1.1558153195146199</v>
      </c>
      <c r="D663">
        <f t="shared" si="10"/>
        <v>21.14875968048538</v>
      </c>
    </row>
    <row r="664" spans="1:4" x14ac:dyDescent="0.2">
      <c r="A664">
        <v>662</v>
      </c>
      <c r="B664">
        <v>22.297249999999998</v>
      </c>
      <c r="C664">
        <v>1.1555363580907301</v>
      </c>
      <c r="D664">
        <f t="shared" si="10"/>
        <v>21.14171364190927</v>
      </c>
    </row>
    <row r="665" spans="1:4" x14ac:dyDescent="0.2">
      <c r="A665">
        <v>663</v>
      </c>
      <c r="B665">
        <v>31.647649999999999</v>
      </c>
      <c r="C665">
        <v>5.2901412779638104</v>
      </c>
      <c r="D665">
        <f t="shared" si="10"/>
        <v>26.357508722036187</v>
      </c>
    </row>
    <row r="666" spans="1:4" x14ac:dyDescent="0.2">
      <c r="A666">
        <v>664</v>
      </c>
      <c r="B666">
        <v>33.742174999999897</v>
      </c>
      <c r="C666">
        <v>4.7717731723963697</v>
      </c>
      <c r="D666">
        <f t="shared" si="10"/>
        <v>28.970401827603528</v>
      </c>
    </row>
    <row r="667" spans="1:4" x14ac:dyDescent="0.2">
      <c r="A667">
        <v>665</v>
      </c>
      <c r="B667">
        <v>32.9</v>
      </c>
      <c r="C667">
        <v>4.1786149663429102</v>
      </c>
      <c r="D667">
        <f t="shared" si="10"/>
        <v>28.721385033657089</v>
      </c>
    </row>
    <row r="668" spans="1:4" x14ac:dyDescent="0.2">
      <c r="A668">
        <v>666</v>
      </c>
      <c r="B668">
        <v>36.406975000000003</v>
      </c>
      <c r="C668">
        <v>6.6744685221219404</v>
      </c>
      <c r="D668">
        <f t="shared" si="10"/>
        <v>29.732506477878061</v>
      </c>
    </row>
    <row r="669" spans="1:4" x14ac:dyDescent="0.2">
      <c r="A669">
        <v>667</v>
      </c>
      <c r="B669">
        <v>34.211999999999897</v>
      </c>
      <c r="C669">
        <v>7.0505655016972897</v>
      </c>
      <c r="D669">
        <f t="shared" si="10"/>
        <v>27.161434498302608</v>
      </c>
    </row>
    <row r="670" spans="1:4" x14ac:dyDescent="0.2">
      <c r="A670">
        <v>668</v>
      </c>
      <c r="B670">
        <v>37.7485</v>
      </c>
      <c r="C670">
        <v>7.41399641314979</v>
      </c>
      <c r="D670">
        <f t="shared" si="10"/>
        <v>30.334503586850211</v>
      </c>
    </row>
    <row r="671" spans="1:4" x14ac:dyDescent="0.2">
      <c r="A671">
        <v>669</v>
      </c>
      <c r="B671">
        <v>31.197225</v>
      </c>
      <c r="C671">
        <v>5.1528720655893299</v>
      </c>
      <c r="D671">
        <f t="shared" si="10"/>
        <v>26.044352934410668</v>
      </c>
    </row>
    <row r="672" spans="1:4" x14ac:dyDescent="0.2">
      <c r="A672">
        <v>670</v>
      </c>
      <c r="B672">
        <v>51.394649999999999</v>
      </c>
      <c r="C672">
        <v>9.2162100928877493</v>
      </c>
      <c r="D672">
        <f t="shared" si="10"/>
        <v>42.178439907112249</v>
      </c>
    </row>
    <row r="673" spans="1:4" x14ac:dyDescent="0.2">
      <c r="A673">
        <v>671</v>
      </c>
      <c r="B673">
        <v>29.063874999999999</v>
      </c>
      <c r="C673">
        <v>4.1103084230211699</v>
      </c>
      <c r="D673">
        <f t="shared" si="10"/>
        <v>24.95356657697883</v>
      </c>
    </row>
    <row r="674" spans="1:4" x14ac:dyDescent="0.2">
      <c r="A674">
        <v>672</v>
      </c>
      <c r="B674">
        <v>22.35285</v>
      </c>
      <c r="C674">
        <v>1.1630098454190101</v>
      </c>
      <c r="D674">
        <f t="shared" si="10"/>
        <v>21.189840154580992</v>
      </c>
    </row>
    <row r="675" spans="1:4" x14ac:dyDescent="0.2">
      <c r="A675">
        <v>673</v>
      </c>
      <c r="B675">
        <v>22.212399999999999</v>
      </c>
      <c r="C675">
        <v>1.1449477874869001</v>
      </c>
      <c r="D675">
        <f t="shared" si="10"/>
        <v>21.0674522125131</v>
      </c>
    </row>
    <row r="676" spans="1:4" x14ac:dyDescent="0.2">
      <c r="A676">
        <v>674</v>
      </c>
      <c r="B676">
        <v>22.303474999999999</v>
      </c>
      <c r="C676">
        <v>1.15671305738853</v>
      </c>
      <c r="D676">
        <f t="shared" si="10"/>
        <v>21.146761942611469</v>
      </c>
    </row>
    <row r="677" spans="1:4" x14ac:dyDescent="0.2">
      <c r="A677">
        <v>675</v>
      </c>
      <c r="B677">
        <v>34.525799999999997</v>
      </c>
      <c r="C677">
        <v>6.3386170760370604</v>
      </c>
      <c r="D677">
        <f t="shared" si="10"/>
        <v>28.187182923962936</v>
      </c>
    </row>
    <row r="678" spans="1:4" x14ac:dyDescent="0.2">
      <c r="A678">
        <v>676</v>
      </c>
      <c r="B678">
        <v>31.548425000000002</v>
      </c>
      <c r="C678">
        <v>6.2551970585935797</v>
      </c>
      <c r="D678">
        <f t="shared" si="10"/>
        <v>25.293227941406421</v>
      </c>
    </row>
    <row r="679" spans="1:4" x14ac:dyDescent="0.2">
      <c r="A679">
        <v>677</v>
      </c>
      <c r="B679">
        <v>25.561450000000001</v>
      </c>
      <c r="C679">
        <v>3.8578954291585701</v>
      </c>
      <c r="D679">
        <f t="shared" si="10"/>
        <v>21.70355457084143</v>
      </c>
    </row>
    <row r="680" spans="1:4" x14ac:dyDescent="0.2">
      <c r="A680">
        <v>678</v>
      </c>
      <c r="B680">
        <v>39.358375000000002</v>
      </c>
      <c r="C680">
        <v>6.6679120848496201</v>
      </c>
      <c r="D680">
        <f t="shared" si="10"/>
        <v>32.690462915150384</v>
      </c>
    </row>
    <row r="681" spans="1:4" x14ac:dyDescent="0.2">
      <c r="A681">
        <v>679</v>
      </c>
      <c r="B681">
        <v>27.9010999999999</v>
      </c>
      <c r="C681">
        <v>5.6309869748668904</v>
      </c>
      <c r="D681">
        <f t="shared" si="10"/>
        <v>22.270113025133011</v>
      </c>
    </row>
    <row r="682" spans="1:4" x14ac:dyDescent="0.2">
      <c r="A682">
        <v>680</v>
      </c>
      <c r="B682">
        <v>27.180524999999999</v>
      </c>
      <c r="C682">
        <v>3.9725810244389801</v>
      </c>
      <c r="D682">
        <f t="shared" si="10"/>
        <v>23.207943975561019</v>
      </c>
    </row>
    <row r="683" spans="1:4" x14ac:dyDescent="0.2">
      <c r="A683">
        <v>681</v>
      </c>
      <c r="B683">
        <v>33.449124999999903</v>
      </c>
      <c r="C683">
        <v>7.3615709983507598</v>
      </c>
      <c r="D683">
        <f t="shared" si="10"/>
        <v>26.087554001649142</v>
      </c>
    </row>
    <row r="684" spans="1:4" x14ac:dyDescent="0.2">
      <c r="A684">
        <v>682</v>
      </c>
      <c r="B684">
        <v>43.069224999999904</v>
      </c>
      <c r="C684">
        <v>6.5869424852961398</v>
      </c>
      <c r="D684">
        <f t="shared" si="10"/>
        <v>36.482282514703762</v>
      </c>
    </row>
    <row r="685" spans="1:4" x14ac:dyDescent="0.2">
      <c r="A685">
        <v>683</v>
      </c>
      <c r="B685">
        <v>45.707749999999997</v>
      </c>
      <c r="C685">
        <v>8.2555825858716503</v>
      </c>
      <c r="D685">
        <f t="shared" si="10"/>
        <v>37.452167414128347</v>
      </c>
    </row>
    <row r="686" spans="1:4" x14ac:dyDescent="0.2">
      <c r="A686">
        <v>684</v>
      </c>
      <c r="B686">
        <v>22.219974999999899</v>
      </c>
      <c r="C686">
        <v>1.16357700414663</v>
      </c>
      <c r="D686">
        <f t="shared" si="10"/>
        <v>21.056397995853267</v>
      </c>
    </row>
    <row r="687" spans="1:4" x14ac:dyDescent="0.2">
      <c r="A687">
        <v>685</v>
      </c>
      <c r="B687">
        <v>22.216899999999999</v>
      </c>
      <c r="C687">
        <v>1.1519514782272</v>
      </c>
      <c r="D687">
        <f t="shared" si="10"/>
        <v>21.064948521772799</v>
      </c>
    </row>
    <row r="688" spans="1:4" x14ac:dyDescent="0.2">
      <c r="A688">
        <v>686</v>
      </c>
      <c r="B688">
        <v>22.206150000000001</v>
      </c>
      <c r="C688">
        <v>1.14199774531923</v>
      </c>
      <c r="D688">
        <f t="shared" si="10"/>
        <v>21.064152254680771</v>
      </c>
    </row>
    <row r="689" spans="1:4" x14ac:dyDescent="0.2">
      <c r="A689">
        <v>687</v>
      </c>
      <c r="B689">
        <v>31.700900000000001</v>
      </c>
      <c r="C689">
        <v>4.9389991692934201</v>
      </c>
      <c r="D689">
        <f t="shared" si="10"/>
        <v>26.76190083070658</v>
      </c>
    </row>
    <row r="690" spans="1:4" x14ac:dyDescent="0.2">
      <c r="A690">
        <v>688</v>
      </c>
      <c r="B690">
        <v>27.364650000000001</v>
      </c>
      <c r="C690">
        <v>3.9213957384026399</v>
      </c>
      <c r="D690">
        <f t="shared" si="10"/>
        <v>23.44325426159736</v>
      </c>
    </row>
    <row r="691" spans="1:4" x14ac:dyDescent="0.2">
      <c r="A691">
        <v>689</v>
      </c>
      <c r="B691">
        <v>28.390049999999999</v>
      </c>
      <c r="C691">
        <v>5.4538029047077403</v>
      </c>
      <c r="D691">
        <f t="shared" si="10"/>
        <v>22.936247095292259</v>
      </c>
    </row>
    <row r="692" spans="1:4" x14ac:dyDescent="0.2">
      <c r="A692">
        <v>690</v>
      </c>
      <c r="B692">
        <v>37.079075000000003</v>
      </c>
      <c r="C692">
        <v>6.2420443549872999</v>
      </c>
      <c r="D692">
        <f t="shared" si="10"/>
        <v>30.837030645012703</v>
      </c>
    </row>
    <row r="693" spans="1:4" x14ac:dyDescent="0.2">
      <c r="A693">
        <v>691</v>
      </c>
      <c r="B693">
        <v>28.323049999999999</v>
      </c>
      <c r="C693">
        <v>4.2200058949585504</v>
      </c>
      <c r="D693">
        <f t="shared" si="10"/>
        <v>24.103044105041448</v>
      </c>
    </row>
    <row r="694" spans="1:4" x14ac:dyDescent="0.2">
      <c r="A694">
        <v>692</v>
      </c>
      <c r="B694">
        <v>38.046725000000002</v>
      </c>
      <c r="C694">
        <v>7.2654874997656496</v>
      </c>
      <c r="D694">
        <f t="shared" si="10"/>
        <v>30.781237500234354</v>
      </c>
    </row>
    <row r="695" spans="1:4" x14ac:dyDescent="0.2">
      <c r="A695">
        <v>693</v>
      </c>
      <c r="B695">
        <v>35.675150000000002</v>
      </c>
      <c r="C695">
        <v>7.7118771833821196</v>
      </c>
      <c r="D695">
        <f t="shared" si="10"/>
        <v>27.963272816617881</v>
      </c>
    </row>
    <row r="696" spans="1:4" x14ac:dyDescent="0.2">
      <c r="A696">
        <v>694</v>
      </c>
      <c r="B696">
        <v>42.507199999999997</v>
      </c>
      <c r="C696">
        <v>9.4042172993839692</v>
      </c>
      <c r="D696">
        <f t="shared" si="10"/>
        <v>33.102982700616025</v>
      </c>
    </row>
    <row r="697" spans="1:4" x14ac:dyDescent="0.2">
      <c r="A697">
        <v>695</v>
      </c>
      <c r="B697">
        <v>35.865299999999998</v>
      </c>
      <c r="C697">
        <v>5.1920818956110404</v>
      </c>
      <c r="D697">
        <f t="shared" si="10"/>
        <v>30.673218104388958</v>
      </c>
    </row>
    <row r="698" spans="1:4" x14ac:dyDescent="0.2">
      <c r="A698">
        <v>696</v>
      </c>
      <c r="B698">
        <v>22.247924999999999</v>
      </c>
      <c r="C698">
        <v>1.1548843202540899</v>
      </c>
      <c r="D698">
        <f t="shared" si="10"/>
        <v>21.093040679745908</v>
      </c>
    </row>
    <row r="699" spans="1:4" x14ac:dyDescent="0.2">
      <c r="A699">
        <v>697</v>
      </c>
      <c r="B699">
        <v>22.259799999999998</v>
      </c>
      <c r="C699">
        <v>1.17482115367071</v>
      </c>
      <c r="D699">
        <f t="shared" si="10"/>
        <v>21.084978846329289</v>
      </c>
    </row>
    <row r="700" spans="1:4" x14ac:dyDescent="0.2">
      <c r="A700">
        <v>698</v>
      </c>
      <c r="B700">
        <v>22.1751</v>
      </c>
      <c r="C700">
        <v>1.1562346576720499</v>
      </c>
      <c r="D700">
        <f t="shared" si="10"/>
        <v>21.018865342327949</v>
      </c>
    </row>
    <row r="701" spans="1:4" x14ac:dyDescent="0.2">
      <c r="A701">
        <v>699</v>
      </c>
      <c r="B701">
        <v>43.450724999999998</v>
      </c>
      <c r="C701">
        <v>6.8712699021000301</v>
      </c>
      <c r="D701">
        <f t="shared" si="10"/>
        <v>36.579455097899967</v>
      </c>
    </row>
    <row r="702" spans="1:4" x14ac:dyDescent="0.2">
      <c r="A702">
        <v>700</v>
      </c>
      <c r="B702">
        <v>34.835175</v>
      </c>
      <c r="C702">
        <v>5.25242351932192</v>
      </c>
      <c r="D702">
        <f t="shared" si="10"/>
        <v>29.58275148067808</v>
      </c>
    </row>
    <row r="703" spans="1:4" x14ac:dyDescent="0.2">
      <c r="A703">
        <v>701</v>
      </c>
      <c r="B703">
        <v>29.533325000000001</v>
      </c>
      <c r="C703">
        <v>4.2710491164020699</v>
      </c>
      <c r="D703">
        <f t="shared" si="10"/>
        <v>25.26227588359793</v>
      </c>
    </row>
    <row r="704" spans="1:4" x14ac:dyDescent="0.2">
      <c r="A704">
        <v>702</v>
      </c>
      <c r="B704">
        <v>34.889299999999899</v>
      </c>
      <c r="C704">
        <v>6.8741178163443397</v>
      </c>
      <c r="D704">
        <f t="shared" si="10"/>
        <v>28.015182183655561</v>
      </c>
    </row>
    <row r="705" spans="1:4" x14ac:dyDescent="0.2">
      <c r="A705">
        <v>703</v>
      </c>
      <c r="B705">
        <v>41.259875000000001</v>
      </c>
      <c r="C705">
        <v>9.01561731051941</v>
      </c>
      <c r="D705">
        <f t="shared" si="10"/>
        <v>32.244257689480591</v>
      </c>
    </row>
    <row r="706" spans="1:4" x14ac:dyDescent="0.2">
      <c r="A706">
        <v>704</v>
      </c>
      <c r="B706">
        <v>27.82095</v>
      </c>
      <c r="C706">
        <v>5.1773581900806498</v>
      </c>
      <c r="D706">
        <f t="shared" ref="D706:D769" si="11">B706-C706</f>
        <v>22.64359180991935</v>
      </c>
    </row>
    <row r="707" spans="1:4" x14ac:dyDescent="0.2">
      <c r="A707">
        <v>705</v>
      </c>
      <c r="B707">
        <v>36.393050000000002</v>
      </c>
      <c r="C707">
        <v>6.93106492211919</v>
      </c>
      <c r="D707">
        <f t="shared" si="11"/>
        <v>29.461985077880811</v>
      </c>
    </row>
    <row r="708" spans="1:4" x14ac:dyDescent="0.2">
      <c r="A708">
        <v>706</v>
      </c>
      <c r="B708">
        <v>35.728074999999997</v>
      </c>
      <c r="C708">
        <v>5.8988143443500496</v>
      </c>
      <c r="D708">
        <f t="shared" si="11"/>
        <v>29.829260655649946</v>
      </c>
    </row>
    <row r="709" spans="1:4" x14ac:dyDescent="0.2">
      <c r="A709">
        <v>707</v>
      </c>
      <c r="B709">
        <v>37.375774999999997</v>
      </c>
      <c r="C709">
        <v>7.8337916031601997</v>
      </c>
      <c r="D709">
        <f t="shared" si="11"/>
        <v>29.541983396839797</v>
      </c>
    </row>
    <row r="710" spans="1:4" x14ac:dyDescent="0.2">
      <c r="A710">
        <v>708</v>
      </c>
      <c r="B710">
        <v>22.211524999999899</v>
      </c>
      <c r="C710">
        <v>1.1493711290410999</v>
      </c>
      <c r="D710">
        <f t="shared" si="11"/>
        <v>21.062153870958799</v>
      </c>
    </row>
    <row r="711" spans="1:4" x14ac:dyDescent="0.2">
      <c r="A711">
        <v>709</v>
      </c>
      <c r="B711">
        <v>22.227</v>
      </c>
      <c r="C711">
        <v>1.16122053938411</v>
      </c>
      <c r="D711">
        <f t="shared" si="11"/>
        <v>21.065779460615889</v>
      </c>
    </row>
    <row r="712" spans="1:4" x14ac:dyDescent="0.2">
      <c r="A712">
        <v>710</v>
      </c>
      <c r="B712">
        <v>22.116275000000002</v>
      </c>
      <c r="C712">
        <v>1.1502751177392301</v>
      </c>
      <c r="D712">
        <f t="shared" si="11"/>
        <v>20.965999882260771</v>
      </c>
    </row>
    <row r="713" spans="1:4" x14ac:dyDescent="0.2">
      <c r="A713">
        <v>711</v>
      </c>
      <c r="B713">
        <v>31.026624999999999</v>
      </c>
      <c r="C713">
        <v>3.9968319262936198</v>
      </c>
      <c r="D713">
        <f t="shared" si="11"/>
        <v>27.029793073706379</v>
      </c>
    </row>
    <row r="714" spans="1:4" x14ac:dyDescent="0.2">
      <c r="A714">
        <v>712</v>
      </c>
      <c r="B714">
        <v>31.791650000000001</v>
      </c>
      <c r="C714">
        <v>6.2475974080343404</v>
      </c>
      <c r="D714">
        <f t="shared" si="11"/>
        <v>25.544052591965659</v>
      </c>
    </row>
    <row r="715" spans="1:4" x14ac:dyDescent="0.2">
      <c r="A715">
        <v>713</v>
      </c>
      <c r="B715">
        <v>29.393525</v>
      </c>
      <c r="C715">
        <v>4.8665339538268801</v>
      </c>
      <c r="D715">
        <f t="shared" si="11"/>
        <v>24.526991046173119</v>
      </c>
    </row>
    <row r="716" spans="1:4" x14ac:dyDescent="0.2">
      <c r="A716">
        <v>714</v>
      </c>
      <c r="B716">
        <v>27.460799999999999</v>
      </c>
      <c r="C716">
        <v>5.97127565207788</v>
      </c>
      <c r="D716">
        <f t="shared" si="11"/>
        <v>21.489524347922121</v>
      </c>
    </row>
    <row r="717" spans="1:4" x14ac:dyDescent="0.2">
      <c r="A717">
        <v>715</v>
      </c>
      <c r="B717">
        <v>42.500050000000002</v>
      </c>
      <c r="C717">
        <v>6.9218544869422303</v>
      </c>
      <c r="D717">
        <f t="shared" si="11"/>
        <v>35.578195513057771</v>
      </c>
    </row>
    <row r="718" spans="1:4" x14ac:dyDescent="0.2">
      <c r="A718">
        <v>716</v>
      </c>
      <c r="B718">
        <v>28.774124999999898</v>
      </c>
      <c r="C718">
        <v>4.2482597661562602</v>
      </c>
      <c r="D718">
        <f t="shared" si="11"/>
        <v>24.525865233843639</v>
      </c>
    </row>
    <row r="719" spans="1:4" x14ac:dyDescent="0.2">
      <c r="A719">
        <v>717</v>
      </c>
      <c r="B719">
        <v>42.172075</v>
      </c>
      <c r="C719">
        <v>7.3664416830694304</v>
      </c>
      <c r="D719">
        <f t="shared" si="11"/>
        <v>34.805633316930567</v>
      </c>
    </row>
    <row r="720" spans="1:4" x14ac:dyDescent="0.2">
      <c r="A720">
        <v>718</v>
      </c>
      <c r="B720">
        <v>33.943624999999997</v>
      </c>
      <c r="C720">
        <v>5.3831357888797697</v>
      </c>
      <c r="D720">
        <f t="shared" si="11"/>
        <v>28.560489211120228</v>
      </c>
    </row>
    <row r="721" spans="1:4" x14ac:dyDescent="0.2">
      <c r="A721">
        <v>719</v>
      </c>
      <c r="B721">
        <v>31.738975</v>
      </c>
      <c r="C721">
        <v>5.7921203605716904</v>
      </c>
      <c r="D721">
        <f t="shared" si="11"/>
        <v>25.946854639428309</v>
      </c>
    </row>
    <row r="722" spans="1:4" x14ac:dyDescent="0.2">
      <c r="A722">
        <v>720</v>
      </c>
      <c r="B722">
        <v>22.169325000000001</v>
      </c>
      <c r="C722">
        <v>1.1627597340867999</v>
      </c>
      <c r="D722">
        <f t="shared" si="11"/>
        <v>21.006565265913199</v>
      </c>
    </row>
    <row r="723" spans="1:4" x14ac:dyDescent="0.2">
      <c r="A723">
        <v>721</v>
      </c>
      <c r="B723">
        <v>22.361174999999999</v>
      </c>
      <c r="C723">
        <v>1.17512666282404</v>
      </c>
      <c r="D723">
        <f t="shared" si="11"/>
        <v>21.186048337175958</v>
      </c>
    </row>
    <row r="724" spans="1:4" x14ac:dyDescent="0.2">
      <c r="A724">
        <v>722</v>
      </c>
      <c r="B724">
        <v>22.257175</v>
      </c>
      <c r="C724">
        <v>1.15678786509288</v>
      </c>
      <c r="D724">
        <f t="shared" si="11"/>
        <v>21.10038713490712</v>
      </c>
    </row>
    <row r="725" spans="1:4" x14ac:dyDescent="0.2">
      <c r="A725">
        <v>723</v>
      </c>
      <c r="B725">
        <v>49.645949999999999</v>
      </c>
      <c r="C725">
        <v>9.5734019947186599</v>
      </c>
      <c r="D725">
        <f t="shared" si="11"/>
        <v>40.072548005281341</v>
      </c>
    </row>
    <row r="726" spans="1:4" x14ac:dyDescent="0.2">
      <c r="A726">
        <v>724</v>
      </c>
      <c r="B726">
        <v>45.993625000000002</v>
      </c>
      <c r="C726">
        <v>7.2708101866899701</v>
      </c>
      <c r="D726">
        <f t="shared" si="11"/>
        <v>38.722814813310031</v>
      </c>
    </row>
    <row r="727" spans="1:4" x14ac:dyDescent="0.2">
      <c r="A727">
        <v>725</v>
      </c>
      <c r="B727">
        <v>30.777124999999899</v>
      </c>
      <c r="C727">
        <v>4.8125554734395699</v>
      </c>
      <c r="D727">
        <f t="shared" si="11"/>
        <v>25.964569526560329</v>
      </c>
    </row>
    <row r="728" spans="1:4" x14ac:dyDescent="0.2">
      <c r="A728">
        <v>726</v>
      </c>
      <c r="B728">
        <v>38.330649999999999</v>
      </c>
      <c r="C728">
        <v>7.6043318290700697</v>
      </c>
      <c r="D728">
        <f t="shared" si="11"/>
        <v>30.726318170929929</v>
      </c>
    </row>
    <row r="729" spans="1:4" x14ac:dyDescent="0.2">
      <c r="A729">
        <v>727</v>
      </c>
      <c r="B729">
        <v>42.195799999999998</v>
      </c>
      <c r="C729">
        <v>9.4007317114736395</v>
      </c>
      <c r="D729">
        <f t="shared" si="11"/>
        <v>32.795068288526359</v>
      </c>
    </row>
    <row r="730" spans="1:4" x14ac:dyDescent="0.2">
      <c r="A730">
        <v>728</v>
      </c>
      <c r="B730">
        <v>53.825425000000003</v>
      </c>
      <c r="C730">
        <v>10.125751964050799</v>
      </c>
      <c r="D730">
        <f t="shared" si="11"/>
        <v>43.699673035949203</v>
      </c>
    </row>
    <row r="731" spans="1:4" x14ac:dyDescent="0.2">
      <c r="A731">
        <v>729</v>
      </c>
      <c r="B731">
        <v>32.624299999999998</v>
      </c>
      <c r="C731">
        <v>5.2529465824450297</v>
      </c>
      <c r="D731">
        <f t="shared" si="11"/>
        <v>27.371353417554968</v>
      </c>
    </row>
    <row r="732" spans="1:4" x14ac:dyDescent="0.2">
      <c r="A732">
        <v>730</v>
      </c>
      <c r="B732">
        <v>28.792224999999998</v>
      </c>
      <c r="C732">
        <v>4.16619704963695</v>
      </c>
      <c r="D732">
        <f t="shared" si="11"/>
        <v>24.626027950363049</v>
      </c>
    </row>
    <row r="733" spans="1:4" x14ac:dyDescent="0.2">
      <c r="A733">
        <v>731</v>
      </c>
      <c r="B733">
        <v>32.499875000000003</v>
      </c>
      <c r="C733">
        <v>6.5165269616549004</v>
      </c>
      <c r="D733">
        <f t="shared" si="11"/>
        <v>25.983348038345103</v>
      </c>
    </row>
    <row r="734" spans="1:4" x14ac:dyDescent="0.2">
      <c r="A734">
        <v>732</v>
      </c>
      <c r="B734">
        <v>22.235699999999898</v>
      </c>
      <c r="C734">
        <v>1.16016066246144</v>
      </c>
      <c r="D734">
        <f t="shared" si="11"/>
        <v>21.075539337538459</v>
      </c>
    </row>
    <row r="735" spans="1:4" x14ac:dyDescent="0.2">
      <c r="A735">
        <v>733</v>
      </c>
      <c r="B735">
        <v>22.245525000000001</v>
      </c>
      <c r="C735">
        <v>1.1711291958549199</v>
      </c>
      <c r="D735">
        <f t="shared" si="11"/>
        <v>21.07439580414508</v>
      </c>
    </row>
    <row r="736" spans="1:4" x14ac:dyDescent="0.2">
      <c r="A736">
        <v>734</v>
      </c>
      <c r="B736">
        <v>22.272475</v>
      </c>
      <c r="C736">
        <v>1.1520201816845601</v>
      </c>
      <c r="D736">
        <f t="shared" si="11"/>
        <v>21.120454818315441</v>
      </c>
    </row>
    <row r="737" spans="1:4" x14ac:dyDescent="0.2">
      <c r="A737">
        <v>735</v>
      </c>
      <c r="B737">
        <v>35.274324999999997</v>
      </c>
      <c r="C737">
        <v>6.4345654675422201</v>
      </c>
      <c r="D737">
        <f t="shared" si="11"/>
        <v>28.839759532457776</v>
      </c>
    </row>
    <row r="738" spans="1:4" x14ac:dyDescent="0.2">
      <c r="A738">
        <v>736</v>
      </c>
      <c r="B738">
        <v>37.419049999999999</v>
      </c>
      <c r="C738">
        <v>6.0722827369523902</v>
      </c>
      <c r="D738">
        <f t="shared" si="11"/>
        <v>31.34676726304761</v>
      </c>
    </row>
    <row r="739" spans="1:4" x14ac:dyDescent="0.2">
      <c r="A739">
        <v>737</v>
      </c>
      <c r="B739">
        <v>30.062774999999998</v>
      </c>
      <c r="C739">
        <v>4.3864830396605496</v>
      </c>
      <c r="D739">
        <f t="shared" si="11"/>
        <v>25.676291960339448</v>
      </c>
    </row>
    <row r="740" spans="1:4" x14ac:dyDescent="0.2">
      <c r="A740">
        <v>738</v>
      </c>
      <c r="B740">
        <v>42.340449999999997</v>
      </c>
      <c r="C740">
        <v>10.5832694096046</v>
      </c>
      <c r="D740">
        <f t="shared" si="11"/>
        <v>31.757180590395397</v>
      </c>
    </row>
    <row r="741" spans="1:4" x14ac:dyDescent="0.2">
      <c r="A741">
        <v>739</v>
      </c>
      <c r="B741">
        <v>41.196624999999997</v>
      </c>
      <c r="C741">
        <v>6.6902622433972301</v>
      </c>
      <c r="D741">
        <f t="shared" si="11"/>
        <v>34.506362756602769</v>
      </c>
    </row>
    <row r="742" spans="1:4" x14ac:dyDescent="0.2">
      <c r="A742">
        <v>740</v>
      </c>
      <c r="B742">
        <v>39.491674999999901</v>
      </c>
      <c r="C742">
        <v>5.7402089381096504</v>
      </c>
      <c r="D742">
        <f t="shared" si="11"/>
        <v>33.751466061890248</v>
      </c>
    </row>
    <row r="743" spans="1:4" x14ac:dyDescent="0.2">
      <c r="A743">
        <v>741</v>
      </c>
      <c r="B743">
        <v>43.153975000000003</v>
      </c>
      <c r="C743">
        <v>8.3436591165370793</v>
      </c>
      <c r="D743">
        <f t="shared" si="11"/>
        <v>34.81031588346292</v>
      </c>
    </row>
    <row r="744" spans="1:4" x14ac:dyDescent="0.2">
      <c r="A744">
        <v>742</v>
      </c>
      <c r="B744">
        <v>42.339199999999998</v>
      </c>
      <c r="C744">
        <v>10.520488801339001</v>
      </c>
      <c r="D744">
        <f t="shared" si="11"/>
        <v>31.818711198660999</v>
      </c>
    </row>
    <row r="745" spans="1:4" x14ac:dyDescent="0.2">
      <c r="A745">
        <v>743</v>
      </c>
      <c r="B745">
        <v>50.251649999999998</v>
      </c>
      <c r="C745">
        <v>10.466735978535199</v>
      </c>
      <c r="D745">
        <f t="shared" si="11"/>
        <v>39.7849140214648</v>
      </c>
    </row>
    <row r="746" spans="1:4" x14ac:dyDescent="0.2">
      <c r="A746">
        <v>744</v>
      </c>
      <c r="B746">
        <v>22.235924999999899</v>
      </c>
      <c r="C746">
        <v>1.1699421170166899</v>
      </c>
      <c r="D746">
        <f t="shared" si="11"/>
        <v>21.06598288298321</v>
      </c>
    </row>
    <row r="747" spans="1:4" x14ac:dyDescent="0.2">
      <c r="A747">
        <v>745</v>
      </c>
      <c r="B747">
        <v>22.403925000000001</v>
      </c>
      <c r="C747">
        <v>1.1556846974813899</v>
      </c>
      <c r="D747">
        <f t="shared" si="11"/>
        <v>21.24824030251861</v>
      </c>
    </row>
    <row r="748" spans="1:4" x14ac:dyDescent="0.2">
      <c r="A748">
        <v>746</v>
      </c>
      <c r="B748">
        <v>22.277349999999998</v>
      </c>
      <c r="C748">
        <v>1.1453103115388199</v>
      </c>
      <c r="D748">
        <f t="shared" si="11"/>
        <v>21.132039688461177</v>
      </c>
    </row>
    <row r="749" spans="1:4" x14ac:dyDescent="0.2">
      <c r="A749">
        <v>747</v>
      </c>
      <c r="B749">
        <v>32.251449999999998</v>
      </c>
      <c r="C749">
        <v>5.8357560424405301</v>
      </c>
      <c r="D749">
        <f t="shared" si="11"/>
        <v>26.415693957559469</v>
      </c>
    </row>
    <row r="750" spans="1:4" x14ac:dyDescent="0.2">
      <c r="A750">
        <v>748</v>
      </c>
      <c r="B750">
        <v>36.098300000000002</v>
      </c>
      <c r="C750">
        <v>6.8443150208454497</v>
      </c>
      <c r="D750">
        <f t="shared" si="11"/>
        <v>29.253984979154552</v>
      </c>
    </row>
    <row r="751" spans="1:4" x14ac:dyDescent="0.2">
      <c r="A751">
        <v>749</v>
      </c>
      <c r="B751">
        <v>37.362349999999999</v>
      </c>
      <c r="C751">
        <v>6.1244530923941101</v>
      </c>
      <c r="D751">
        <f t="shared" si="11"/>
        <v>31.23789690760589</v>
      </c>
    </row>
    <row r="752" spans="1:4" x14ac:dyDescent="0.2">
      <c r="A752">
        <v>750</v>
      </c>
      <c r="B752">
        <v>42.635399999999898</v>
      </c>
      <c r="C752">
        <v>7.9062894965617101</v>
      </c>
      <c r="D752">
        <f t="shared" si="11"/>
        <v>34.729110503438186</v>
      </c>
    </row>
    <row r="753" spans="1:4" x14ac:dyDescent="0.2">
      <c r="A753">
        <v>751</v>
      </c>
      <c r="B753">
        <v>39.828125</v>
      </c>
      <c r="C753">
        <v>6.7623731366170903</v>
      </c>
      <c r="D753">
        <f t="shared" si="11"/>
        <v>33.065751863382907</v>
      </c>
    </row>
    <row r="754" spans="1:4" x14ac:dyDescent="0.2">
      <c r="A754">
        <v>752</v>
      </c>
      <c r="B754">
        <v>28.342275000000001</v>
      </c>
      <c r="C754">
        <v>4.7769232014930196</v>
      </c>
      <c r="D754">
        <f t="shared" si="11"/>
        <v>23.565351798506981</v>
      </c>
    </row>
    <row r="755" spans="1:4" x14ac:dyDescent="0.2">
      <c r="A755">
        <v>753</v>
      </c>
      <c r="B755">
        <v>43.975249999999903</v>
      </c>
      <c r="C755">
        <v>9.05350418304916</v>
      </c>
      <c r="D755">
        <f t="shared" si="11"/>
        <v>34.921745816950747</v>
      </c>
    </row>
    <row r="756" spans="1:4" x14ac:dyDescent="0.2">
      <c r="A756">
        <v>754</v>
      </c>
      <c r="B756">
        <v>42.277149999999999</v>
      </c>
      <c r="C756">
        <v>9.5532319004023201</v>
      </c>
      <c r="D756">
        <f t="shared" si="11"/>
        <v>32.723918099597682</v>
      </c>
    </row>
    <row r="757" spans="1:4" x14ac:dyDescent="0.2">
      <c r="A757">
        <v>755</v>
      </c>
      <c r="B757">
        <v>33.546750000000003</v>
      </c>
      <c r="C757">
        <v>7.7706353950022198</v>
      </c>
      <c r="D757">
        <f t="shared" si="11"/>
        <v>25.776114604997783</v>
      </c>
    </row>
    <row r="758" spans="1:4" x14ac:dyDescent="0.2">
      <c r="A758">
        <v>756</v>
      </c>
      <c r="B758">
        <v>22.308050000000001</v>
      </c>
      <c r="C758">
        <v>1.1660656149995401</v>
      </c>
      <c r="D758">
        <f t="shared" si="11"/>
        <v>21.141984385000463</v>
      </c>
    </row>
    <row r="759" spans="1:4" x14ac:dyDescent="0.2">
      <c r="A759">
        <v>757</v>
      </c>
      <c r="B759">
        <v>22.236625</v>
      </c>
      <c r="C759">
        <v>1.1627734903234499</v>
      </c>
      <c r="D759">
        <f t="shared" si="11"/>
        <v>21.073851509676551</v>
      </c>
    </row>
    <row r="760" spans="1:4" x14ac:dyDescent="0.2">
      <c r="A760">
        <v>758</v>
      </c>
      <c r="B760">
        <v>22.257300000000001</v>
      </c>
      <c r="C760">
        <v>1.1625835096692201</v>
      </c>
      <c r="D760">
        <f t="shared" si="11"/>
        <v>21.094716490330782</v>
      </c>
    </row>
    <row r="761" spans="1:4" x14ac:dyDescent="0.2">
      <c r="A761">
        <v>759</v>
      </c>
      <c r="B761">
        <v>43.181574999999903</v>
      </c>
      <c r="C761">
        <v>7.1696932913854896</v>
      </c>
      <c r="D761">
        <f t="shared" si="11"/>
        <v>36.011881708614411</v>
      </c>
    </row>
    <row r="762" spans="1:4" x14ac:dyDescent="0.2">
      <c r="A762">
        <v>760</v>
      </c>
      <c r="B762">
        <v>27.0214</v>
      </c>
      <c r="C762">
        <v>4.13801865882707</v>
      </c>
      <c r="D762">
        <f t="shared" si="11"/>
        <v>22.883381341172928</v>
      </c>
    </row>
    <row r="763" spans="1:4" x14ac:dyDescent="0.2">
      <c r="A763">
        <v>761</v>
      </c>
      <c r="B763">
        <v>40.870674999999999</v>
      </c>
      <c r="C763">
        <v>8.2467657519537205</v>
      </c>
      <c r="D763">
        <f t="shared" si="11"/>
        <v>32.623909248046274</v>
      </c>
    </row>
    <row r="764" spans="1:4" x14ac:dyDescent="0.2">
      <c r="A764">
        <v>762</v>
      </c>
      <c r="B764">
        <v>41.338324999999998</v>
      </c>
      <c r="C764">
        <v>7.8537797307812598</v>
      </c>
      <c r="D764">
        <f t="shared" si="11"/>
        <v>33.484545269218735</v>
      </c>
    </row>
    <row r="765" spans="1:4" x14ac:dyDescent="0.2">
      <c r="A765">
        <v>763</v>
      </c>
      <c r="B765">
        <v>47.013399999999997</v>
      </c>
      <c r="C765">
        <v>8.7493044478568098</v>
      </c>
      <c r="D765">
        <f t="shared" si="11"/>
        <v>38.264095552143189</v>
      </c>
    </row>
    <row r="766" spans="1:4" x14ac:dyDescent="0.2">
      <c r="A766">
        <v>764</v>
      </c>
      <c r="B766">
        <v>36.539774999999999</v>
      </c>
      <c r="C766">
        <v>5.1441523770124302</v>
      </c>
      <c r="D766">
        <f t="shared" si="11"/>
        <v>31.395622622987567</v>
      </c>
    </row>
    <row r="767" spans="1:4" x14ac:dyDescent="0.2">
      <c r="A767">
        <v>765</v>
      </c>
      <c r="B767">
        <v>35.251575000000003</v>
      </c>
      <c r="C767">
        <v>5.3733092083740503</v>
      </c>
      <c r="D767">
        <f t="shared" si="11"/>
        <v>29.878265791625953</v>
      </c>
    </row>
    <row r="768" spans="1:4" x14ac:dyDescent="0.2">
      <c r="A768">
        <v>766</v>
      </c>
      <c r="B768">
        <v>53.223374999999997</v>
      </c>
      <c r="C768">
        <v>9.6213712375677307</v>
      </c>
      <c r="D768">
        <f t="shared" si="11"/>
        <v>43.602003762432268</v>
      </c>
    </row>
    <row r="769" spans="1:4" x14ac:dyDescent="0.2">
      <c r="A769">
        <v>767</v>
      </c>
      <c r="B769">
        <v>37.197299999999998</v>
      </c>
      <c r="C769">
        <v>8.74628512819341</v>
      </c>
      <c r="D769">
        <f t="shared" si="11"/>
        <v>28.451014871806589</v>
      </c>
    </row>
    <row r="770" spans="1:4" x14ac:dyDescent="0.2">
      <c r="A770">
        <v>768</v>
      </c>
      <c r="B770">
        <v>22.180824999999999</v>
      </c>
      <c r="C770">
        <v>1.14455324983465</v>
      </c>
      <c r="D770">
        <f t="shared" ref="D770:D833" si="12">B770-C770</f>
        <v>21.036271750165348</v>
      </c>
    </row>
    <row r="771" spans="1:4" x14ac:dyDescent="0.2">
      <c r="A771">
        <v>769</v>
      </c>
      <c r="B771">
        <v>22.208074999999901</v>
      </c>
      <c r="C771">
        <v>1.16060361349772</v>
      </c>
      <c r="D771">
        <f t="shared" si="12"/>
        <v>21.047471386502181</v>
      </c>
    </row>
    <row r="772" spans="1:4" x14ac:dyDescent="0.2">
      <c r="A772">
        <v>770</v>
      </c>
      <c r="B772">
        <v>22.228475</v>
      </c>
      <c r="C772">
        <v>1.1671527034124001</v>
      </c>
      <c r="D772">
        <f t="shared" si="12"/>
        <v>21.061322296587598</v>
      </c>
    </row>
    <row r="773" spans="1:4" x14ac:dyDescent="0.2">
      <c r="A773">
        <v>771</v>
      </c>
      <c r="B773">
        <v>31.914874999999999</v>
      </c>
      <c r="C773">
        <v>5.2743028963022898</v>
      </c>
      <c r="D773">
        <f t="shared" si="12"/>
        <v>26.640572103697707</v>
      </c>
    </row>
    <row r="774" spans="1:4" x14ac:dyDescent="0.2">
      <c r="A774">
        <v>772</v>
      </c>
      <c r="B774">
        <v>34.127949999999998</v>
      </c>
      <c r="C774">
        <v>6.5569068658388803</v>
      </c>
      <c r="D774">
        <f t="shared" si="12"/>
        <v>27.571043134161119</v>
      </c>
    </row>
    <row r="775" spans="1:4" x14ac:dyDescent="0.2">
      <c r="A775">
        <v>773</v>
      </c>
      <c r="B775">
        <v>32.426899999999897</v>
      </c>
      <c r="C775">
        <v>4.77630829877506</v>
      </c>
      <c r="D775">
        <f t="shared" si="12"/>
        <v>27.650591701224837</v>
      </c>
    </row>
    <row r="776" spans="1:4" x14ac:dyDescent="0.2">
      <c r="A776">
        <v>774</v>
      </c>
      <c r="B776">
        <v>52.809824999999996</v>
      </c>
      <c r="C776">
        <v>10.3766642708972</v>
      </c>
      <c r="D776">
        <f t="shared" si="12"/>
        <v>42.433160729102795</v>
      </c>
    </row>
    <row r="777" spans="1:4" x14ac:dyDescent="0.2">
      <c r="A777">
        <v>775</v>
      </c>
      <c r="B777">
        <v>38.54515</v>
      </c>
      <c r="C777">
        <v>7.5670768580857404</v>
      </c>
      <c r="D777">
        <f t="shared" si="12"/>
        <v>30.978073141914258</v>
      </c>
    </row>
    <row r="778" spans="1:4" x14ac:dyDescent="0.2">
      <c r="A778">
        <v>776</v>
      </c>
      <c r="B778">
        <v>34.088974999999998</v>
      </c>
      <c r="C778">
        <v>6.5046353903580298</v>
      </c>
      <c r="D778">
        <f t="shared" si="12"/>
        <v>27.584339609641969</v>
      </c>
    </row>
    <row r="779" spans="1:4" x14ac:dyDescent="0.2">
      <c r="A779">
        <v>777</v>
      </c>
      <c r="B779">
        <v>52.7822999999999</v>
      </c>
      <c r="C779">
        <v>10.668179684811101</v>
      </c>
      <c r="D779">
        <f t="shared" si="12"/>
        <v>42.114120315188799</v>
      </c>
    </row>
    <row r="780" spans="1:4" x14ac:dyDescent="0.2">
      <c r="A780">
        <v>778</v>
      </c>
      <c r="B780">
        <v>42.170349999999999</v>
      </c>
      <c r="C780">
        <v>9.3664389045103995</v>
      </c>
      <c r="D780">
        <f t="shared" si="12"/>
        <v>32.803911095489596</v>
      </c>
    </row>
    <row r="781" spans="1:4" x14ac:dyDescent="0.2">
      <c r="A781">
        <v>779</v>
      </c>
      <c r="B781">
        <v>43.999200000000002</v>
      </c>
      <c r="C781">
        <v>10.108505646527799</v>
      </c>
      <c r="D781">
        <f t="shared" si="12"/>
        <v>33.890694353472199</v>
      </c>
    </row>
    <row r="782" spans="1:4" x14ac:dyDescent="0.2">
      <c r="A782">
        <v>780</v>
      </c>
      <c r="B782">
        <v>22.230149999999998</v>
      </c>
      <c r="C782">
        <v>1.1620529000966999</v>
      </c>
      <c r="D782">
        <f t="shared" si="12"/>
        <v>21.068097099903298</v>
      </c>
    </row>
    <row r="783" spans="1:4" x14ac:dyDescent="0.2">
      <c r="A783">
        <v>781</v>
      </c>
      <c r="B783">
        <v>22.342775</v>
      </c>
      <c r="C783">
        <v>1.19146074779571</v>
      </c>
      <c r="D783">
        <f t="shared" si="12"/>
        <v>21.151314252204291</v>
      </c>
    </row>
    <row r="784" spans="1:4" x14ac:dyDescent="0.2">
      <c r="A784">
        <v>782</v>
      </c>
      <c r="B784">
        <v>22.276225</v>
      </c>
      <c r="C784">
        <v>1.1655351141447501</v>
      </c>
      <c r="D784">
        <f t="shared" si="12"/>
        <v>21.110689885855251</v>
      </c>
    </row>
    <row r="785" spans="1:4" x14ac:dyDescent="0.2">
      <c r="A785">
        <v>783</v>
      </c>
      <c r="B785">
        <v>44.420274999999997</v>
      </c>
      <c r="C785">
        <v>10.031600417965601</v>
      </c>
      <c r="D785">
        <f t="shared" si="12"/>
        <v>34.388674582034398</v>
      </c>
    </row>
    <row r="786" spans="1:4" x14ac:dyDescent="0.2">
      <c r="A786">
        <v>784</v>
      </c>
      <c r="B786">
        <v>33.816699999999997</v>
      </c>
      <c r="C786">
        <v>5.4290896229999301</v>
      </c>
      <c r="D786">
        <f t="shared" si="12"/>
        <v>28.387610377000065</v>
      </c>
    </row>
    <row r="787" spans="1:4" x14ac:dyDescent="0.2">
      <c r="A787">
        <v>785</v>
      </c>
      <c r="B787">
        <v>34.176200000000001</v>
      </c>
      <c r="C787">
        <v>5.8188616119373604</v>
      </c>
      <c r="D787">
        <f t="shared" si="12"/>
        <v>28.35733838806264</v>
      </c>
    </row>
    <row r="788" spans="1:4" x14ac:dyDescent="0.2">
      <c r="A788">
        <v>786</v>
      </c>
      <c r="B788">
        <v>28.34395</v>
      </c>
      <c r="C788">
        <v>3.7383010768866201</v>
      </c>
      <c r="D788">
        <f t="shared" si="12"/>
        <v>24.605648923113378</v>
      </c>
    </row>
    <row r="789" spans="1:4" x14ac:dyDescent="0.2">
      <c r="A789">
        <v>787</v>
      </c>
      <c r="B789">
        <v>21.898299999999999</v>
      </c>
      <c r="C789">
        <v>3.6705530651701999</v>
      </c>
      <c r="D789">
        <f t="shared" si="12"/>
        <v>18.227746934829799</v>
      </c>
    </row>
    <row r="790" spans="1:4" x14ac:dyDescent="0.2">
      <c r="A790">
        <v>788</v>
      </c>
      <c r="B790">
        <v>37.09545</v>
      </c>
      <c r="C790">
        <v>7.81067298141837</v>
      </c>
      <c r="D790">
        <f t="shared" si="12"/>
        <v>29.284777018581629</v>
      </c>
    </row>
    <row r="791" spans="1:4" x14ac:dyDescent="0.2">
      <c r="A791">
        <v>789</v>
      </c>
      <c r="B791">
        <v>56.897275</v>
      </c>
      <c r="C791">
        <v>12.7025531170226</v>
      </c>
      <c r="D791">
        <f t="shared" si="12"/>
        <v>44.194721882977404</v>
      </c>
    </row>
    <row r="792" spans="1:4" x14ac:dyDescent="0.2">
      <c r="A792">
        <v>790</v>
      </c>
      <c r="B792">
        <v>32.159374999999997</v>
      </c>
      <c r="C792">
        <v>4.9356689920242696</v>
      </c>
      <c r="D792">
        <f t="shared" si="12"/>
        <v>27.223706007975728</v>
      </c>
    </row>
    <row r="793" spans="1:4" x14ac:dyDescent="0.2">
      <c r="A793">
        <v>791</v>
      </c>
      <c r="B793">
        <v>32.271749999999997</v>
      </c>
      <c r="C793">
        <v>5.3403963195737596</v>
      </c>
      <c r="D793">
        <f t="shared" si="12"/>
        <v>26.931353680426238</v>
      </c>
    </row>
    <row r="794" spans="1:4" x14ac:dyDescent="0.2">
      <c r="A794">
        <v>792</v>
      </c>
      <c r="B794">
        <v>22.20795</v>
      </c>
      <c r="C794">
        <v>1.16000645604235</v>
      </c>
      <c r="D794">
        <f t="shared" si="12"/>
        <v>21.047943543957651</v>
      </c>
    </row>
    <row r="795" spans="1:4" x14ac:dyDescent="0.2">
      <c r="A795">
        <v>793</v>
      </c>
      <c r="B795">
        <v>22.247024999999901</v>
      </c>
      <c r="C795">
        <v>1.1592820813117599</v>
      </c>
      <c r="D795">
        <f t="shared" si="12"/>
        <v>21.087742918688143</v>
      </c>
    </row>
    <row r="796" spans="1:4" x14ac:dyDescent="0.2">
      <c r="A796">
        <v>794</v>
      </c>
      <c r="B796">
        <v>22.284249999999901</v>
      </c>
      <c r="C796">
        <v>1.1860753988872399</v>
      </c>
      <c r="D796">
        <f t="shared" si="12"/>
        <v>21.09817460111266</v>
      </c>
    </row>
    <row r="797" spans="1:4" x14ac:dyDescent="0.2">
      <c r="A797">
        <v>795</v>
      </c>
      <c r="B797">
        <v>35.787700000000001</v>
      </c>
      <c r="C797">
        <v>8.0757402650344599</v>
      </c>
      <c r="D797">
        <f t="shared" si="12"/>
        <v>27.711959734965539</v>
      </c>
    </row>
    <row r="798" spans="1:4" x14ac:dyDescent="0.2">
      <c r="A798">
        <v>796</v>
      </c>
      <c r="B798">
        <v>32.441875000000003</v>
      </c>
      <c r="C798">
        <v>5.74124614925715</v>
      </c>
      <c r="D798">
        <f t="shared" si="12"/>
        <v>26.700628850742852</v>
      </c>
    </row>
    <row r="799" spans="1:4" x14ac:dyDescent="0.2">
      <c r="A799">
        <v>797</v>
      </c>
      <c r="B799">
        <v>32.422399999999897</v>
      </c>
      <c r="C799">
        <v>5.6301023822199703</v>
      </c>
      <c r="D799">
        <f t="shared" si="12"/>
        <v>26.792297617779926</v>
      </c>
    </row>
    <row r="800" spans="1:4" x14ac:dyDescent="0.2">
      <c r="A800">
        <v>798</v>
      </c>
      <c r="B800">
        <v>34.599399999999903</v>
      </c>
      <c r="C800">
        <v>5.4753906588034598</v>
      </c>
      <c r="D800">
        <f t="shared" si="12"/>
        <v>29.124009341196444</v>
      </c>
    </row>
    <row r="801" spans="1:4" x14ac:dyDescent="0.2">
      <c r="A801">
        <v>799</v>
      </c>
      <c r="B801">
        <v>29.0508249999999</v>
      </c>
      <c r="C801">
        <v>4.9743352434347097</v>
      </c>
      <c r="D801">
        <f t="shared" si="12"/>
        <v>24.076489756565191</v>
      </c>
    </row>
    <row r="802" spans="1:4" x14ac:dyDescent="0.2">
      <c r="A802">
        <v>800</v>
      </c>
      <c r="B802">
        <v>20.857574999999901</v>
      </c>
      <c r="C802">
        <v>3.2532840356422499</v>
      </c>
      <c r="D802">
        <f t="shared" si="12"/>
        <v>17.604290964357652</v>
      </c>
    </row>
    <row r="803" spans="1:4" x14ac:dyDescent="0.2">
      <c r="A803">
        <v>801</v>
      </c>
      <c r="B803">
        <v>33.792949999999998</v>
      </c>
      <c r="C803">
        <v>6.8830004576182997</v>
      </c>
      <c r="D803">
        <f t="shared" si="12"/>
        <v>26.909949542381696</v>
      </c>
    </row>
    <row r="804" spans="1:4" x14ac:dyDescent="0.2">
      <c r="A804">
        <v>802</v>
      </c>
      <c r="B804">
        <v>35.832025000000002</v>
      </c>
      <c r="C804">
        <v>6.4362353126087797</v>
      </c>
      <c r="D804">
        <f t="shared" si="12"/>
        <v>29.395789687391222</v>
      </c>
    </row>
    <row r="805" spans="1:4" x14ac:dyDescent="0.2">
      <c r="A805">
        <v>803</v>
      </c>
      <c r="B805">
        <v>36.080299999999902</v>
      </c>
      <c r="C805">
        <v>8.8365533917861896</v>
      </c>
      <c r="D805">
        <f t="shared" si="12"/>
        <v>27.243746608213712</v>
      </c>
    </row>
    <row r="806" spans="1:4" x14ac:dyDescent="0.2">
      <c r="A806">
        <v>804</v>
      </c>
      <c r="B806">
        <v>22.268649999999901</v>
      </c>
      <c r="C806">
        <v>1.1684514560770101</v>
      </c>
      <c r="D806">
        <f t="shared" si="12"/>
        <v>21.100198543922893</v>
      </c>
    </row>
    <row r="807" spans="1:4" x14ac:dyDescent="0.2">
      <c r="A807">
        <v>805</v>
      </c>
      <c r="B807">
        <v>22.241350000000001</v>
      </c>
      <c r="C807">
        <v>1.16834887216904</v>
      </c>
      <c r="D807">
        <f t="shared" si="12"/>
        <v>21.07300112783096</v>
      </c>
    </row>
    <row r="808" spans="1:4" x14ac:dyDescent="0.2">
      <c r="A808">
        <v>806</v>
      </c>
      <c r="B808">
        <v>22.223675</v>
      </c>
      <c r="C808">
        <v>1.15594437411273</v>
      </c>
      <c r="D808">
        <f t="shared" si="12"/>
        <v>21.067730625887272</v>
      </c>
    </row>
    <row r="809" spans="1:4" x14ac:dyDescent="0.2">
      <c r="A809">
        <v>807</v>
      </c>
      <c r="B809">
        <v>27.626850000000001</v>
      </c>
      <c r="C809">
        <v>3.9489245006465898</v>
      </c>
      <c r="D809">
        <f t="shared" si="12"/>
        <v>23.67792549935341</v>
      </c>
    </row>
    <row r="810" spans="1:4" x14ac:dyDescent="0.2">
      <c r="A810">
        <v>808</v>
      </c>
      <c r="B810">
        <v>35.5458</v>
      </c>
      <c r="C810">
        <v>6.6172228514291502</v>
      </c>
      <c r="D810">
        <f t="shared" si="12"/>
        <v>28.928577148570849</v>
      </c>
    </row>
    <row r="811" spans="1:4" x14ac:dyDescent="0.2">
      <c r="A811">
        <v>809</v>
      </c>
      <c r="B811">
        <v>34.552675000000001</v>
      </c>
      <c r="C811">
        <v>5.1964635279048297</v>
      </c>
      <c r="D811">
        <f t="shared" si="12"/>
        <v>29.356211472095172</v>
      </c>
    </row>
    <row r="812" spans="1:4" x14ac:dyDescent="0.2">
      <c r="A812">
        <v>810</v>
      </c>
      <c r="B812">
        <v>53.915149999999997</v>
      </c>
      <c r="C812">
        <v>10.958524584256701</v>
      </c>
      <c r="D812">
        <f t="shared" si="12"/>
        <v>42.956625415743297</v>
      </c>
    </row>
    <row r="813" spans="1:4" x14ac:dyDescent="0.2">
      <c r="A813">
        <v>811</v>
      </c>
      <c r="B813">
        <v>48.113599999999998</v>
      </c>
      <c r="C813">
        <v>10.0988264934096</v>
      </c>
      <c r="D813">
        <f t="shared" si="12"/>
        <v>38.014773506590402</v>
      </c>
    </row>
    <row r="814" spans="1:4" x14ac:dyDescent="0.2">
      <c r="A814">
        <v>812</v>
      </c>
      <c r="B814">
        <v>31.269424999999998</v>
      </c>
      <c r="C814">
        <v>4.6158165214595996</v>
      </c>
      <c r="D814">
        <f t="shared" si="12"/>
        <v>26.653608478540399</v>
      </c>
    </row>
    <row r="815" spans="1:4" x14ac:dyDescent="0.2">
      <c r="A815">
        <v>813</v>
      </c>
      <c r="B815">
        <v>48.840874999999997</v>
      </c>
      <c r="C815">
        <v>9.8998081562353306</v>
      </c>
      <c r="D815">
        <f t="shared" si="12"/>
        <v>38.941066843764666</v>
      </c>
    </row>
    <row r="816" spans="1:4" x14ac:dyDescent="0.2">
      <c r="A816">
        <v>814</v>
      </c>
      <c r="B816">
        <v>53.418125000000003</v>
      </c>
      <c r="C816">
        <v>9.8905456409101902</v>
      </c>
      <c r="D816">
        <f t="shared" si="12"/>
        <v>43.527579359089813</v>
      </c>
    </row>
    <row r="817" spans="1:4" x14ac:dyDescent="0.2">
      <c r="A817">
        <v>815</v>
      </c>
      <c r="B817">
        <v>56.216450000000002</v>
      </c>
      <c r="C817">
        <v>12.0598205142733</v>
      </c>
      <c r="D817">
        <f t="shared" si="12"/>
        <v>44.156629485726704</v>
      </c>
    </row>
    <row r="818" spans="1:4" x14ac:dyDescent="0.2">
      <c r="A818">
        <v>816</v>
      </c>
      <c r="B818">
        <v>22.1663</v>
      </c>
      <c r="C818">
        <v>1.16146419265189</v>
      </c>
      <c r="D818">
        <f t="shared" si="12"/>
        <v>21.004835807348108</v>
      </c>
    </row>
    <row r="819" spans="1:4" x14ac:dyDescent="0.2">
      <c r="A819">
        <v>817</v>
      </c>
      <c r="B819">
        <v>22.278825000000001</v>
      </c>
      <c r="C819">
        <v>1.18760259318281</v>
      </c>
      <c r="D819">
        <f t="shared" si="12"/>
        <v>21.091222406817192</v>
      </c>
    </row>
    <row r="820" spans="1:4" x14ac:dyDescent="0.2">
      <c r="A820">
        <v>818</v>
      </c>
      <c r="B820">
        <v>22.2252499999999</v>
      </c>
      <c r="C820">
        <v>1.1470753892239001</v>
      </c>
      <c r="D820">
        <f t="shared" si="12"/>
        <v>21.078174610775999</v>
      </c>
    </row>
    <row r="821" spans="1:4" x14ac:dyDescent="0.2">
      <c r="A821">
        <v>819</v>
      </c>
      <c r="B821">
        <v>41.572824999999902</v>
      </c>
      <c r="C821">
        <v>9.3242987702426703</v>
      </c>
      <c r="D821">
        <f t="shared" si="12"/>
        <v>32.248526229757232</v>
      </c>
    </row>
    <row r="822" spans="1:4" x14ac:dyDescent="0.2">
      <c r="A822">
        <v>820</v>
      </c>
      <c r="B822">
        <v>34.821599999999997</v>
      </c>
      <c r="C822">
        <v>5.6278462466949497</v>
      </c>
      <c r="D822">
        <f t="shared" si="12"/>
        <v>29.193753753305046</v>
      </c>
    </row>
    <row r="823" spans="1:4" x14ac:dyDescent="0.2">
      <c r="A823">
        <v>821</v>
      </c>
      <c r="B823">
        <v>38.471550000000001</v>
      </c>
      <c r="C823">
        <v>6.4816543417788601</v>
      </c>
      <c r="D823">
        <f t="shared" si="12"/>
        <v>31.98989565822114</v>
      </c>
    </row>
    <row r="824" spans="1:4" x14ac:dyDescent="0.2">
      <c r="A824">
        <v>822</v>
      </c>
      <c r="B824">
        <v>42.968850000000003</v>
      </c>
      <c r="C824">
        <v>10.4323581683417</v>
      </c>
      <c r="D824">
        <f t="shared" si="12"/>
        <v>32.536491831658303</v>
      </c>
    </row>
    <row r="825" spans="1:4" x14ac:dyDescent="0.2">
      <c r="A825">
        <v>823</v>
      </c>
      <c r="B825">
        <v>39.813074999999998</v>
      </c>
      <c r="C825">
        <v>7.06019135318751</v>
      </c>
      <c r="D825">
        <f t="shared" si="12"/>
        <v>32.752883646812485</v>
      </c>
    </row>
    <row r="826" spans="1:4" x14ac:dyDescent="0.2">
      <c r="A826">
        <v>824</v>
      </c>
      <c r="B826">
        <v>50.457924999999904</v>
      </c>
      <c r="C826">
        <v>11.3707759674573</v>
      </c>
      <c r="D826">
        <f t="shared" si="12"/>
        <v>39.087149032542605</v>
      </c>
    </row>
    <row r="827" spans="1:4" x14ac:dyDescent="0.2">
      <c r="A827">
        <v>825</v>
      </c>
      <c r="B827">
        <v>45.879799999999904</v>
      </c>
      <c r="C827">
        <v>9.3617876524137404</v>
      </c>
      <c r="D827">
        <f t="shared" si="12"/>
        <v>36.518012347586165</v>
      </c>
    </row>
    <row r="828" spans="1:4" x14ac:dyDescent="0.2">
      <c r="A828">
        <v>826</v>
      </c>
      <c r="B828">
        <v>37.241875</v>
      </c>
      <c r="C828">
        <v>6.64894008468832</v>
      </c>
      <c r="D828">
        <f t="shared" si="12"/>
        <v>30.59293491531168</v>
      </c>
    </row>
    <row r="829" spans="1:4" x14ac:dyDescent="0.2">
      <c r="A829">
        <v>827</v>
      </c>
      <c r="B829">
        <v>33.112699999999997</v>
      </c>
      <c r="C829">
        <v>7.0312574040256104</v>
      </c>
      <c r="D829">
        <f t="shared" si="12"/>
        <v>26.081442595974387</v>
      </c>
    </row>
    <row r="830" spans="1:4" x14ac:dyDescent="0.2">
      <c r="A830">
        <v>828</v>
      </c>
      <c r="B830">
        <v>22.314775000000001</v>
      </c>
      <c r="C830">
        <v>1.1749937095248899</v>
      </c>
      <c r="D830">
        <f t="shared" si="12"/>
        <v>21.13978129047511</v>
      </c>
    </row>
    <row r="831" spans="1:4" x14ac:dyDescent="0.2">
      <c r="A831">
        <v>829</v>
      </c>
      <c r="B831">
        <v>22.2562</v>
      </c>
      <c r="C831">
        <v>1.1749280258599599</v>
      </c>
      <c r="D831">
        <f t="shared" si="12"/>
        <v>21.081271974140041</v>
      </c>
    </row>
    <row r="832" spans="1:4" x14ac:dyDescent="0.2">
      <c r="A832">
        <v>830</v>
      </c>
      <c r="B832">
        <v>22.309275</v>
      </c>
      <c r="C832">
        <v>1.16907699069834</v>
      </c>
      <c r="D832">
        <f t="shared" si="12"/>
        <v>21.14019800930166</v>
      </c>
    </row>
    <row r="833" spans="1:4" x14ac:dyDescent="0.2">
      <c r="A833">
        <v>831</v>
      </c>
      <c r="B833">
        <v>43.184600000000003</v>
      </c>
      <c r="C833">
        <v>6.8143229387895703</v>
      </c>
      <c r="D833">
        <f t="shared" si="12"/>
        <v>36.37027706121043</v>
      </c>
    </row>
    <row r="834" spans="1:4" x14ac:dyDescent="0.2">
      <c r="A834">
        <v>832</v>
      </c>
      <c r="B834">
        <v>32.660074999999999</v>
      </c>
      <c r="C834">
        <v>5.90779746583683</v>
      </c>
      <c r="D834">
        <f t="shared" ref="D834:D865" si="13">B834-C834</f>
        <v>26.75227753416317</v>
      </c>
    </row>
    <row r="835" spans="1:4" x14ac:dyDescent="0.2">
      <c r="A835">
        <v>833</v>
      </c>
      <c r="B835">
        <v>26.232099999999999</v>
      </c>
      <c r="C835">
        <v>3.5525927940208599</v>
      </c>
      <c r="D835">
        <f t="shared" si="13"/>
        <v>22.679507205979139</v>
      </c>
    </row>
    <row r="836" spans="1:4" x14ac:dyDescent="0.2">
      <c r="A836">
        <v>834</v>
      </c>
      <c r="B836">
        <v>28.875</v>
      </c>
      <c r="C836">
        <v>5.5711832659071598</v>
      </c>
      <c r="D836">
        <f t="shared" si="13"/>
        <v>23.303816734092841</v>
      </c>
    </row>
    <row r="837" spans="1:4" x14ac:dyDescent="0.2">
      <c r="A837">
        <v>835</v>
      </c>
      <c r="B837">
        <v>36.298699999999997</v>
      </c>
      <c r="C837">
        <v>7.5585744172608003</v>
      </c>
      <c r="D837">
        <f t="shared" si="13"/>
        <v>28.740125582739196</v>
      </c>
    </row>
    <row r="838" spans="1:4" x14ac:dyDescent="0.2">
      <c r="A838">
        <v>836</v>
      </c>
      <c r="B838">
        <v>36.238599999999998</v>
      </c>
      <c r="C838">
        <v>8.6485125703424899</v>
      </c>
      <c r="D838">
        <f t="shared" si="13"/>
        <v>27.590087429657508</v>
      </c>
    </row>
    <row r="839" spans="1:4" x14ac:dyDescent="0.2">
      <c r="A839">
        <v>837</v>
      </c>
      <c r="B839">
        <v>37.710475000000002</v>
      </c>
      <c r="C839">
        <v>10.3925945323085</v>
      </c>
      <c r="D839">
        <f t="shared" si="13"/>
        <v>27.317880467691502</v>
      </c>
    </row>
    <row r="840" spans="1:4" x14ac:dyDescent="0.2">
      <c r="A840">
        <v>838</v>
      </c>
      <c r="B840">
        <v>51.602550000000001</v>
      </c>
      <c r="C840">
        <v>11.4501201693695</v>
      </c>
      <c r="D840">
        <f t="shared" si="13"/>
        <v>40.152429830630503</v>
      </c>
    </row>
    <row r="841" spans="1:4" x14ac:dyDescent="0.2">
      <c r="A841">
        <v>839</v>
      </c>
      <c r="B841">
        <v>39.290799999999997</v>
      </c>
      <c r="C841">
        <v>6.5443048012047296</v>
      </c>
      <c r="D841">
        <f t="shared" si="13"/>
        <v>32.746495198795266</v>
      </c>
    </row>
    <row r="842" spans="1:4" x14ac:dyDescent="0.2">
      <c r="A842">
        <v>840</v>
      </c>
      <c r="B842">
        <v>22.244199999999999</v>
      </c>
      <c r="C842">
        <v>1.16201134349657</v>
      </c>
      <c r="D842">
        <f t="shared" si="13"/>
        <v>21.08218865650343</v>
      </c>
    </row>
    <row r="843" spans="1:4" x14ac:dyDescent="0.2">
      <c r="A843">
        <v>841</v>
      </c>
      <c r="B843">
        <v>22.218274999999998</v>
      </c>
      <c r="C843">
        <v>1.15564718556207</v>
      </c>
      <c r="D843">
        <f t="shared" si="13"/>
        <v>21.062627814437928</v>
      </c>
    </row>
    <row r="844" spans="1:4" x14ac:dyDescent="0.2">
      <c r="A844">
        <v>842</v>
      </c>
      <c r="B844">
        <v>22.1999</v>
      </c>
      <c r="C844">
        <v>1.1467066539015101</v>
      </c>
      <c r="D844">
        <f t="shared" si="13"/>
        <v>21.053193346098489</v>
      </c>
    </row>
    <row r="845" spans="1:4" x14ac:dyDescent="0.2">
      <c r="A845">
        <v>843</v>
      </c>
      <c r="B845">
        <v>24.527349999999998</v>
      </c>
      <c r="C845">
        <v>3.6622281070498799</v>
      </c>
      <c r="D845">
        <f t="shared" si="13"/>
        <v>20.865121892950118</v>
      </c>
    </row>
    <row r="846" spans="1:4" x14ac:dyDescent="0.2">
      <c r="A846">
        <v>844</v>
      </c>
      <c r="B846">
        <v>39.368225000000002</v>
      </c>
      <c r="C846">
        <v>7.9051736971046704</v>
      </c>
      <c r="D846">
        <f t="shared" si="13"/>
        <v>31.46305130289533</v>
      </c>
    </row>
    <row r="847" spans="1:4" x14ac:dyDescent="0.2">
      <c r="A847">
        <v>845</v>
      </c>
      <c r="B847">
        <v>33.209099999999999</v>
      </c>
      <c r="C847">
        <v>5.2634598817976403</v>
      </c>
      <c r="D847">
        <f t="shared" si="13"/>
        <v>27.945640118202359</v>
      </c>
    </row>
    <row r="848" spans="1:4" x14ac:dyDescent="0.2">
      <c r="A848">
        <v>846</v>
      </c>
      <c r="B848">
        <v>35.023499999999999</v>
      </c>
      <c r="C848">
        <v>6.2624539581997301</v>
      </c>
      <c r="D848">
        <f t="shared" si="13"/>
        <v>28.76104604180027</v>
      </c>
    </row>
    <row r="849" spans="1:4" x14ac:dyDescent="0.2">
      <c r="A849">
        <v>847</v>
      </c>
      <c r="B849">
        <v>44.137099999999997</v>
      </c>
      <c r="C849">
        <v>9.4311768196264403</v>
      </c>
      <c r="D849">
        <f t="shared" si="13"/>
        <v>34.70592318037356</v>
      </c>
    </row>
    <row r="850" spans="1:4" x14ac:dyDescent="0.2">
      <c r="A850">
        <v>848</v>
      </c>
      <c r="B850">
        <v>38.850050000000003</v>
      </c>
      <c r="C850">
        <v>7.2727289823393297</v>
      </c>
      <c r="D850">
        <f t="shared" si="13"/>
        <v>31.577321017660672</v>
      </c>
    </row>
    <row r="851" spans="1:4" x14ac:dyDescent="0.2">
      <c r="A851">
        <v>849</v>
      </c>
      <c r="B851">
        <v>40.706000000000003</v>
      </c>
      <c r="C851">
        <v>9.1802928617030908</v>
      </c>
      <c r="D851">
        <f t="shared" si="13"/>
        <v>31.525707138296912</v>
      </c>
    </row>
    <row r="852" spans="1:4" x14ac:dyDescent="0.2">
      <c r="A852">
        <v>850</v>
      </c>
      <c r="B852">
        <v>28.552524999999999</v>
      </c>
      <c r="C852">
        <v>4.8817206906995603</v>
      </c>
      <c r="D852">
        <f t="shared" si="13"/>
        <v>23.67080430930044</v>
      </c>
    </row>
    <row r="853" spans="1:4" x14ac:dyDescent="0.2">
      <c r="A853">
        <v>851</v>
      </c>
      <c r="B853">
        <v>47.678874999999998</v>
      </c>
      <c r="C853">
        <v>8.9013403665414597</v>
      </c>
      <c r="D853">
        <f t="shared" si="13"/>
        <v>38.777534633458536</v>
      </c>
    </row>
    <row r="854" spans="1:4" x14ac:dyDescent="0.2">
      <c r="A854">
        <v>852</v>
      </c>
      <c r="B854">
        <v>22.180724999999999</v>
      </c>
      <c r="C854">
        <v>1.15751956015264</v>
      </c>
      <c r="D854">
        <f t="shared" si="13"/>
        <v>21.023205439847359</v>
      </c>
    </row>
    <row r="855" spans="1:4" x14ac:dyDescent="0.2">
      <c r="A855">
        <v>853</v>
      </c>
      <c r="B855">
        <v>22.251850000000001</v>
      </c>
      <c r="C855">
        <v>1.1552003402037201</v>
      </c>
      <c r="D855">
        <f t="shared" si="13"/>
        <v>21.096649659796281</v>
      </c>
    </row>
    <row r="856" spans="1:4" x14ac:dyDescent="0.2">
      <c r="A856">
        <v>854</v>
      </c>
      <c r="B856">
        <v>22.214774999999999</v>
      </c>
      <c r="C856">
        <v>1.1403243666621601</v>
      </c>
      <c r="D856">
        <f t="shared" si="13"/>
        <v>21.07445063333784</v>
      </c>
    </row>
    <row r="857" spans="1:4" x14ac:dyDescent="0.2">
      <c r="A857">
        <v>855</v>
      </c>
      <c r="B857">
        <v>28.483550000000001</v>
      </c>
      <c r="C857">
        <v>5.30688997697108</v>
      </c>
      <c r="D857">
        <f t="shared" si="13"/>
        <v>23.176660023028923</v>
      </c>
    </row>
    <row r="858" spans="1:4" x14ac:dyDescent="0.2">
      <c r="A858">
        <v>856</v>
      </c>
      <c r="B858">
        <v>37.430174999999998</v>
      </c>
      <c r="C858">
        <v>6.6284177036427101</v>
      </c>
      <c r="D858">
        <f t="shared" si="13"/>
        <v>30.801757296357287</v>
      </c>
    </row>
    <row r="859" spans="1:4" x14ac:dyDescent="0.2">
      <c r="A859">
        <v>857</v>
      </c>
      <c r="B859">
        <v>34.387124999999997</v>
      </c>
      <c r="C859">
        <v>5.5726522988066103</v>
      </c>
      <c r="D859">
        <f t="shared" si="13"/>
        <v>28.814472701193388</v>
      </c>
    </row>
    <row r="860" spans="1:4" x14ac:dyDescent="0.2">
      <c r="A860">
        <v>858</v>
      </c>
      <c r="B860">
        <v>44.056824999999897</v>
      </c>
      <c r="C860">
        <v>7.3064897872886903</v>
      </c>
      <c r="D860">
        <f t="shared" si="13"/>
        <v>36.750335212711207</v>
      </c>
    </row>
    <row r="861" spans="1:4" x14ac:dyDescent="0.2">
      <c r="A861">
        <v>859</v>
      </c>
      <c r="B861">
        <v>36.462924999999998</v>
      </c>
      <c r="C861">
        <v>8.24226155037843</v>
      </c>
      <c r="D861">
        <f t="shared" si="13"/>
        <v>28.220663449621568</v>
      </c>
    </row>
    <row r="862" spans="1:4" x14ac:dyDescent="0.2">
      <c r="A862">
        <v>860</v>
      </c>
      <c r="B862">
        <v>32.195149999999998</v>
      </c>
      <c r="C862">
        <v>5.7223050902517798</v>
      </c>
      <c r="D862">
        <f t="shared" si="13"/>
        <v>26.472844909748218</v>
      </c>
    </row>
    <row r="863" spans="1:4" x14ac:dyDescent="0.2">
      <c r="A863">
        <v>861</v>
      </c>
      <c r="B863">
        <v>36.589525000000002</v>
      </c>
      <c r="C863">
        <v>7.4106842994091702</v>
      </c>
      <c r="D863">
        <f t="shared" si="13"/>
        <v>29.178840700590833</v>
      </c>
    </row>
    <row r="864" spans="1:4" x14ac:dyDescent="0.2">
      <c r="A864">
        <v>862</v>
      </c>
      <c r="B864">
        <v>48.686999999999998</v>
      </c>
      <c r="C864">
        <v>9.7536523806488695</v>
      </c>
      <c r="D864">
        <f t="shared" si="13"/>
        <v>38.933347619351125</v>
      </c>
    </row>
    <row r="865" spans="1:4" x14ac:dyDescent="0.2">
      <c r="A865">
        <v>863</v>
      </c>
      <c r="B865">
        <v>50.364100000000001</v>
      </c>
      <c r="C865">
        <v>10.8756967909649</v>
      </c>
      <c r="D865">
        <f t="shared" si="13"/>
        <v>39.488403209035098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E896-8DD2-48E2-BBEA-883A82166B77}">
  <dimension ref="A1:O865"/>
  <sheetViews>
    <sheetView workbookViewId="0">
      <selection activeCell="D880" sqref="D880"/>
    </sheetView>
  </sheetViews>
  <sheetFormatPr baseColWidth="10" defaultColWidth="8.83203125" defaultRowHeight="15" x14ac:dyDescent="0.2"/>
  <cols>
    <col min="2" max="2" width="27.1640625" customWidth="1"/>
    <col min="3" max="3" width="10.83203125" customWidth="1"/>
    <col min="4" max="4" width="10.6640625" customWidth="1"/>
    <col min="5" max="5" width="15.1640625" customWidth="1"/>
    <col min="6" max="6" width="19.83203125" customWidth="1"/>
    <col min="7" max="7" width="19.5" customWidth="1"/>
    <col min="8" max="8" width="14.1640625" customWidth="1"/>
    <col min="9" max="9" width="15.83203125" customWidth="1"/>
    <col min="10" max="10" width="11.83203125" customWidth="1"/>
    <col min="11" max="11" width="10.5" customWidth="1"/>
    <col min="12" max="12" width="15.6640625" bestFit="1" customWidth="1"/>
    <col min="13" max="13" width="14.5" bestFit="1" customWidth="1"/>
    <col min="14" max="14" width="17.1640625" bestFit="1" customWidth="1"/>
  </cols>
  <sheetData>
    <row r="1" spans="1:1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</v>
      </c>
      <c r="M1" t="s">
        <v>3</v>
      </c>
      <c r="N1" t="s">
        <v>14</v>
      </c>
      <c r="O1" t="s">
        <v>51</v>
      </c>
    </row>
    <row r="2" spans="1:15" hidden="1" x14ac:dyDescent="0.2">
      <c r="A2">
        <v>33</v>
      </c>
      <c r="B2">
        <v>6000</v>
      </c>
      <c r="C2">
        <v>40000000</v>
      </c>
      <c r="D2">
        <v>2.5</v>
      </c>
      <c r="E2">
        <v>25</v>
      </c>
      <c r="F2">
        <v>300</v>
      </c>
      <c r="G2">
        <v>0</v>
      </c>
      <c r="H2">
        <v>0.01</v>
      </c>
      <c r="I2">
        <v>4.0000000000000002E-4</v>
      </c>
      <c r="J2">
        <v>8</v>
      </c>
      <c r="K2" t="b">
        <v>0</v>
      </c>
      <c r="L2">
        <f>INDEX(trials_and_results!B:B,MATCH($A2,trials_and_results!$A:$A,0))</f>
        <v>61.87415</v>
      </c>
      <c r="M2">
        <f>INDEX(trials_and_results!C:C,MATCH($A2,trials_and_results!$A:$A,0))</f>
        <v>11.81310081554</v>
      </c>
      <c r="N2">
        <f>INDEX(trials_and_results!D:D,MATCH($A2,trials_and_results!$A:$A,0))</f>
        <v>50.061049184460003</v>
      </c>
      <c r="O2" s="16">
        <f>Table2[[#This Row],[mean_stderr]]/Table2[[#This Row],[mean_reward]]</f>
        <v>0.1909214238181858</v>
      </c>
    </row>
    <row r="3" spans="1:15" hidden="1" x14ac:dyDescent="0.2">
      <c r="A3">
        <v>272</v>
      </c>
      <c r="B3">
        <v>14000</v>
      </c>
      <c r="C3">
        <v>20000000</v>
      </c>
      <c r="D3">
        <v>2.5</v>
      </c>
      <c r="E3">
        <v>25</v>
      </c>
      <c r="F3">
        <v>300</v>
      </c>
      <c r="G3">
        <v>0</v>
      </c>
      <c r="H3">
        <v>1E-3</v>
      </c>
      <c r="I3">
        <v>8.0000000000000004E-4</v>
      </c>
      <c r="J3">
        <v>8</v>
      </c>
      <c r="K3" t="b">
        <v>0</v>
      </c>
      <c r="L3">
        <f>INDEX(trials_and_results!B:B,MATCH($A3,trials_and_results!$A:$A,0))</f>
        <v>55.877025000000003</v>
      </c>
      <c r="M3">
        <f>INDEX(trials_and_results!C:C,MATCH($A3,trials_and_results!$A:$A,0))</f>
        <v>11.3036709964999</v>
      </c>
      <c r="N3">
        <f>INDEX(trials_and_results!D:D,MATCH($A3,trials_and_results!$A:$A,0))</f>
        <v>44.5733540035001</v>
      </c>
      <c r="O3" s="16">
        <f>Table2[[#This Row],[mean_stderr]]/Table2[[#This Row],[mean_reward]]</f>
        <v>0.20229550511144606</v>
      </c>
    </row>
    <row r="4" spans="1:15" hidden="1" x14ac:dyDescent="0.2">
      <c r="A4">
        <v>210</v>
      </c>
      <c r="B4">
        <v>6000</v>
      </c>
      <c r="C4">
        <v>20000000</v>
      </c>
      <c r="D4">
        <v>2.5</v>
      </c>
      <c r="E4">
        <v>8</v>
      </c>
      <c r="F4">
        <v>300</v>
      </c>
      <c r="G4">
        <v>0</v>
      </c>
      <c r="H4">
        <v>4.0000000000000001E-3</v>
      </c>
      <c r="I4">
        <v>8.0000000000000004E-4</v>
      </c>
      <c r="J4">
        <v>8</v>
      </c>
      <c r="K4" t="b">
        <v>0</v>
      </c>
      <c r="L4">
        <f>INDEX(trials_and_results!B:B,MATCH($A4,trials_and_results!$A:$A,0))</f>
        <v>55.821024999999999</v>
      </c>
      <c r="M4">
        <f>INDEX(trials_and_results!C:C,MATCH($A4,trials_and_results!$A:$A,0))</f>
        <v>11.518756809734001</v>
      </c>
      <c r="N4">
        <f>INDEX(trials_and_results!D:D,MATCH($A4,trials_and_results!$A:$A,0))</f>
        <v>44.302268190265998</v>
      </c>
      <c r="O4" s="16">
        <f>Table2[[#This Row],[mean_stderr]]/Table2[[#This Row],[mean_reward]]</f>
        <v>0.20635158185887845</v>
      </c>
    </row>
    <row r="5" spans="1:15" hidden="1" x14ac:dyDescent="0.2">
      <c r="A5">
        <v>789</v>
      </c>
      <c r="B5">
        <v>6000</v>
      </c>
      <c r="C5">
        <v>40000000</v>
      </c>
      <c r="D5">
        <v>2.5</v>
      </c>
      <c r="E5">
        <v>8</v>
      </c>
      <c r="F5">
        <v>300</v>
      </c>
      <c r="G5">
        <v>0</v>
      </c>
      <c r="H5">
        <v>4.0000000000000001E-3</v>
      </c>
      <c r="I5">
        <v>1.6000000000000001E-3</v>
      </c>
      <c r="J5">
        <v>16</v>
      </c>
      <c r="K5" t="b">
        <v>0</v>
      </c>
      <c r="L5">
        <f>INDEX(trials_and_results!B:B,MATCH($A5,trials_and_results!$A:$A,0))</f>
        <v>56.897275</v>
      </c>
      <c r="M5">
        <f>INDEX(trials_and_results!C:C,MATCH($A5,trials_and_results!$A:$A,0))</f>
        <v>12.7025531170226</v>
      </c>
      <c r="N5">
        <f>INDEX(trials_and_results!D:D,MATCH($A5,trials_and_results!$A:$A,0))</f>
        <v>44.194721882977404</v>
      </c>
      <c r="O5" s="16">
        <f>Table2[[#This Row],[mean_stderr]]/Table2[[#This Row],[mean_reward]]</f>
        <v>0.22325415614407895</v>
      </c>
    </row>
    <row r="6" spans="1:15" hidden="1" x14ac:dyDescent="0.2">
      <c r="A6">
        <v>815</v>
      </c>
      <c r="B6">
        <v>14000</v>
      </c>
      <c r="C6">
        <v>40000000</v>
      </c>
      <c r="D6">
        <v>2.5</v>
      </c>
      <c r="E6">
        <v>100</v>
      </c>
      <c r="F6">
        <v>300</v>
      </c>
      <c r="G6">
        <v>0</v>
      </c>
      <c r="H6">
        <v>4.0000000000000001E-3</v>
      </c>
      <c r="I6">
        <v>1.6000000000000001E-3</v>
      </c>
      <c r="J6">
        <v>16</v>
      </c>
      <c r="K6" t="b">
        <v>0</v>
      </c>
      <c r="L6">
        <f>INDEX(trials_and_results!B:B,MATCH($A6,trials_and_results!$A:$A,0))</f>
        <v>56.216450000000002</v>
      </c>
      <c r="M6">
        <f>INDEX(trials_and_results!C:C,MATCH($A6,trials_and_results!$A:$A,0))</f>
        <v>12.0598205142733</v>
      </c>
      <c r="N6">
        <f>INDEX(trials_and_results!D:D,MATCH($A6,trials_and_results!$A:$A,0))</f>
        <v>44.156629485726704</v>
      </c>
      <c r="O6" s="16">
        <f>Table2[[#This Row],[mean_stderr]]/Table2[[#This Row],[mean_reward]]</f>
        <v>0.21452476124467659</v>
      </c>
    </row>
    <row r="7" spans="1:15" hidden="1" x14ac:dyDescent="0.2">
      <c r="A7">
        <v>728</v>
      </c>
      <c r="B7">
        <v>14000</v>
      </c>
      <c r="C7">
        <v>20000000</v>
      </c>
      <c r="D7">
        <v>2.5</v>
      </c>
      <c r="E7">
        <v>4</v>
      </c>
      <c r="F7">
        <v>300</v>
      </c>
      <c r="G7">
        <v>0</v>
      </c>
      <c r="H7">
        <v>0.01</v>
      </c>
      <c r="I7">
        <v>1.6000000000000001E-3</v>
      </c>
      <c r="J7">
        <v>16</v>
      </c>
      <c r="K7" t="b">
        <v>0</v>
      </c>
      <c r="L7">
        <f>INDEX(trials_and_results!B:B,MATCH($A7,trials_and_results!$A:$A,0))</f>
        <v>53.825425000000003</v>
      </c>
      <c r="M7">
        <f>INDEX(trials_and_results!C:C,MATCH($A7,trials_and_results!$A:$A,0))</f>
        <v>10.125751964050799</v>
      </c>
      <c r="N7">
        <f>INDEX(trials_and_results!D:D,MATCH($A7,trials_and_results!$A:$A,0))</f>
        <v>43.699673035949203</v>
      </c>
      <c r="O7" s="16">
        <f>Table2[[#This Row],[mean_stderr]]/Table2[[#This Row],[mean_reward]]</f>
        <v>0.18812209962208007</v>
      </c>
    </row>
    <row r="8" spans="1:15" hidden="1" x14ac:dyDescent="0.2">
      <c r="A8">
        <v>766</v>
      </c>
      <c r="B8">
        <v>10000</v>
      </c>
      <c r="C8">
        <v>40000000</v>
      </c>
      <c r="D8">
        <v>2.5</v>
      </c>
      <c r="E8">
        <v>100</v>
      </c>
      <c r="F8">
        <v>300</v>
      </c>
      <c r="G8">
        <v>0</v>
      </c>
      <c r="H8">
        <v>0.01</v>
      </c>
      <c r="I8">
        <v>1.6000000000000001E-3</v>
      </c>
      <c r="J8">
        <v>16</v>
      </c>
      <c r="K8" t="b">
        <v>0</v>
      </c>
      <c r="L8">
        <f>INDEX(trials_and_results!B:B,MATCH($A8,trials_and_results!$A:$A,0))</f>
        <v>53.223374999999997</v>
      </c>
      <c r="M8">
        <f>INDEX(trials_and_results!C:C,MATCH($A8,trials_and_results!$A:$A,0))</f>
        <v>9.6213712375677307</v>
      </c>
      <c r="N8">
        <f>INDEX(trials_and_results!D:D,MATCH($A8,trials_and_results!$A:$A,0))</f>
        <v>43.602003762432268</v>
      </c>
      <c r="O8" s="16">
        <f>Table2[[#This Row],[mean_stderr]]/Table2[[#This Row],[mean_reward]]</f>
        <v>0.18077341464286567</v>
      </c>
    </row>
    <row r="9" spans="1:15" hidden="1" x14ac:dyDescent="0.2">
      <c r="A9">
        <v>814</v>
      </c>
      <c r="B9">
        <v>10000</v>
      </c>
      <c r="C9">
        <v>40000000</v>
      </c>
      <c r="D9">
        <v>2.5</v>
      </c>
      <c r="E9">
        <v>100</v>
      </c>
      <c r="F9">
        <v>300</v>
      </c>
      <c r="G9">
        <v>0</v>
      </c>
      <c r="H9">
        <v>4.0000000000000001E-3</v>
      </c>
      <c r="I9">
        <v>1.6000000000000001E-3</v>
      </c>
      <c r="J9">
        <v>16</v>
      </c>
      <c r="K9" t="b">
        <v>0</v>
      </c>
      <c r="L9">
        <f>INDEX(trials_and_results!B:B,MATCH($A9,trials_and_results!$A:$A,0))</f>
        <v>53.418125000000003</v>
      </c>
      <c r="M9">
        <f>INDEX(trials_and_results!C:C,MATCH($A9,trials_and_results!$A:$A,0))</f>
        <v>9.8905456409101902</v>
      </c>
      <c r="N9">
        <f>INDEX(trials_and_results!D:D,MATCH($A9,trials_and_results!$A:$A,0))</f>
        <v>43.527579359089813</v>
      </c>
      <c r="O9" s="16">
        <f>Table2[[#This Row],[mean_stderr]]/Table2[[#This Row],[mean_reward]]</f>
        <v>0.18515336584558498</v>
      </c>
    </row>
    <row r="10" spans="1:15" hidden="1" x14ac:dyDescent="0.2">
      <c r="A10">
        <v>309</v>
      </c>
      <c r="B10">
        <v>6000</v>
      </c>
      <c r="C10">
        <v>40000000</v>
      </c>
      <c r="D10">
        <v>2.5</v>
      </c>
      <c r="E10">
        <v>8</v>
      </c>
      <c r="F10">
        <v>300</v>
      </c>
      <c r="G10">
        <v>0</v>
      </c>
      <c r="H10">
        <v>0.01</v>
      </c>
      <c r="I10">
        <v>1.6000000000000001E-3</v>
      </c>
      <c r="J10">
        <v>8</v>
      </c>
      <c r="K10" t="b">
        <v>0</v>
      </c>
      <c r="L10">
        <f>INDEX(trials_and_results!B:B,MATCH($A10,trials_and_results!$A:$A,0))</f>
        <v>52.972924999999996</v>
      </c>
      <c r="M10">
        <f>INDEX(trials_and_results!C:C,MATCH($A10,trials_and_results!$A:$A,0))</f>
        <v>9.8512702665542395</v>
      </c>
      <c r="N10">
        <f>INDEX(trials_and_results!D:D,MATCH($A10,trials_and_results!$A:$A,0))</f>
        <v>43.121654733445759</v>
      </c>
      <c r="O10" s="16">
        <f>Table2[[#This Row],[mean_stderr]]/Table2[[#This Row],[mean_reward]]</f>
        <v>0.18596802548762864</v>
      </c>
    </row>
    <row r="11" spans="1:15" hidden="1" x14ac:dyDescent="0.2">
      <c r="A11">
        <v>315</v>
      </c>
      <c r="B11">
        <v>6000</v>
      </c>
      <c r="C11">
        <v>5000000</v>
      </c>
      <c r="D11">
        <v>2.5</v>
      </c>
      <c r="E11">
        <v>25</v>
      </c>
      <c r="F11">
        <v>300</v>
      </c>
      <c r="G11">
        <v>0</v>
      </c>
      <c r="H11">
        <v>0.01</v>
      </c>
      <c r="I11">
        <v>1.6000000000000001E-3</v>
      </c>
      <c r="J11">
        <v>8</v>
      </c>
      <c r="K11" t="b">
        <v>0</v>
      </c>
      <c r="L11">
        <f>INDEX(trials_and_results!B:B,MATCH($A11,trials_and_results!$A:$A,0))</f>
        <v>54.059049999999999</v>
      </c>
      <c r="M11">
        <f>INDEX(trials_and_results!C:C,MATCH($A11,trials_and_results!$A:$A,0))</f>
        <v>10.9898456937956</v>
      </c>
      <c r="N11">
        <f>INDEX(trials_and_results!D:D,MATCH($A11,trials_and_results!$A:$A,0))</f>
        <v>43.069204306204398</v>
      </c>
      <c r="O11" s="16">
        <f>Table2[[#This Row],[mean_stderr]]/Table2[[#This Row],[mean_reward]]</f>
        <v>0.20329335594679521</v>
      </c>
    </row>
    <row r="12" spans="1:15" hidden="1" x14ac:dyDescent="0.2">
      <c r="A12">
        <v>810</v>
      </c>
      <c r="B12">
        <v>6000</v>
      </c>
      <c r="C12">
        <v>20000000</v>
      </c>
      <c r="D12">
        <v>2.5</v>
      </c>
      <c r="E12">
        <v>100</v>
      </c>
      <c r="F12">
        <v>300</v>
      </c>
      <c r="G12">
        <v>0</v>
      </c>
      <c r="H12">
        <v>4.0000000000000001E-3</v>
      </c>
      <c r="I12">
        <v>1.6000000000000001E-3</v>
      </c>
      <c r="J12">
        <v>16</v>
      </c>
      <c r="K12" t="b">
        <v>0</v>
      </c>
      <c r="L12">
        <f>INDEX(trials_and_results!B:B,MATCH($A12,trials_and_results!$A:$A,0))</f>
        <v>53.915149999999997</v>
      </c>
      <c r="M12">
        <f>INDEX(trials_and_results!C:C,MATCH($A12,trials_and_results!$A:$A,0))</f>
        <v>10.958524584256701</v>
      </c>
      <c r="N12">
        <f>INDEX(trials_and_results!D:D,MATCH($A12,trials_and_results!$A:$A,0))</f>
        <v>42.956625415743297</v>
      </c>
      <c r="O12" s="16">
        <f>Table2[[#This Row],[mean_stderr]]/Table2[[#This Row],[mean_reward]]</f>
        <v>0.20325501430037199</v>
      </c>
    </row>
    <row r="13" spans="1:15" hidden="1" x14ac:dyDescent="0.2">
      <c r="A13">
        <v>774</v>
      </c>
      <c r="B13">
        <v>6000</v>
      </c>
      <c r="C13">
        <v>20000000</v>
      </c>
      <c r="D13">
        <v>2.5</v>
      </c>
      <c r="E13">
        <v>4</v>
      </c>
      <c r="F13">
        <v>300</v>
      </c>
      <c r="G13">
        <v>0</v>
      </c>
      <c r="H13">
        <v>4.0000000000000001E-3</v>
      </c>
      <c r="I13">
        <v>1.6000000000000001E-3</v>
      </c>
      <c r="J13">
        <v>16</v>
      </c>
      <c r="K13" t="b">
        <v>0</v>
      </c>
      <c r="L13">
        <f>INDEX(trials_and_results!B:B,MATCH($A13,trials_and_results!$A:$A,0))</f>
        <v>52.809824999999996</v>
      </c>
      <c r="M13">
        <f>INDEX(trials_and_results!C:C,MATCH($A13,trials_and_results!$A:$A,0))</f>
        <v>10.3766642708972</v>
      </c>
      <c r="N13">
        <f>INDEX(trials_and_results!D:D,MATCH($A13,trials_and_results!$A:$A,0))</f>
        <v>42.433160729102795</v>
      </c>
      <c r="O13" s="16">
        <f>Table2[[#This Row],[mean_stderr]]/Table2[[#This Row],[mean_reward]]</f>
        <v>0.19649116941586534</v>
      </c>
    </row>
    <row r="14" spans="1:15" x14ac:dyDescent="0.2">
      <c r="A14">
        <v>393</v>
      </c>
      <c r="B14">
        <v>6000</v>
      </c>
      <c r="C14">
        <v>40000000</v>
      </c>
      <c r="D14">
        <v>2.5</v>
      </c>
      <c r="E14">
        <v>4</v>
      </c>
      <c r="F14">
        <v>300</v>
      </c>
      <c r="G14">
        <v>0</v>
      </c>
      <c r="H14">
        <v>1E-3</v>
      </c>
      <c r="I14">
        <v>1.6000000000000001E-3</v>
      </c>
      <c r="J14">
        <v>8</v>
      </c>
      <c r="K14" t="b">
        <v>0</v>
      </c>
      <c r="L14">
        <f>INDEX(trials_and_results!B:B,MATCH($A14,trials_and_results!$A:$A,0))</f>
        <v>52.585124999999998</v>
      </c>
      <c r="M14">
        <f>INDEX(trials_and_results!C:C,MATCH($A14,trials_and_results!$A:$A,0))</f>
        <v>10.387736217579</v>
      </c>
      <c r="N14">
        <f>INDEX(trials_and_results!D:D,MATCH($A14,trials_and_results!$A:$A,0))</f>
        <v>42.197388782421001</v>
      </c>
      <c r="O14" s="16">
        <f>Table2[[#This Row],[mean_stderr]]/Table2[[#This Row],[mean_reward]]</f>
        <v>0.19754134306192103</v>
      </c>
    </row>
    <row r="15" spans="1:15" hidden="1" x14ac:dyDescent="0.2">
      <c r="A15">
        <v>670</v>
      </c>
      <c r="B15">
        <v>10000</v>
      </c>
      <c r="C15">
        <v>40000000</v>
      </c>
      <c r="D15">
        <v>2.5</v>
      </c>
      <c r="E15">
        <v>100</v>
      </c>
      <c r="F15">
        <v>300</v>
      </c>
      <c r="G15">
        <v>0</v>
      </c>
      <c r="H15">
        <v>4.0000000000000001E-3</v>
      </c>
      <c r="I15">
        <v>8.0000000000000004E-4</v>
      </c>
      <c r="J15">
        <v>16</v>
      </c>
      <c r="K15" t="b">
        <v>0</v>
      </c>
      <c r="L15">
        <f>INDEX(trials_and_results!B:B,MATCH($A15,trials_and_results!$A:$A,0))</f>
        <v>51.394649999999999</v>
      </c>
      <c r="M15">
        <f>INDEX(trials_and_results!C:C,MATCH($A15,trials_and_results!$A:$A,0))</f>
        <v>9.2162100928877493</v>
      </c>
      <c r="N15">
        <f>INDEX(trials_and_results!D:D,MATCH($A15,trials_and_results!$A:$A,0))</f>
        <v>42.178439907112249</v>
      </c>
      <c r="O15" s="16">
        <f>Table2[[#This Row],[mean_stderr]]/Table2[[#This Row],[mean_reward]]</f>
        <v>0.1793223631815325</v>
      </c>
    </row>
    <row r="16" spans="1:15" hidden="1" x14ac:dyDescent="0.2">
      <c r="A16">
        <v>777</v>
      </c>
      <c r="B16">
        <v>6000</v>
      </c>
      <c r="C16">
        <v>40000000</v>
      </c>
      <c r="D16">
        <v>2.5</v>
      </c>
      <c r="E16">
        <v>4</v>
      </c>
      <c r="F16">
        <v>300</v>
      </c>
      <c r="G16">
        <v>0</v>
      </c>
      <c r="H16">
        <v>4.0000000000000001E-3</v>
      </c>
      <c r="I16">
        <v>1.6000000000000001E-3</v>
      </c>
      <c r="J16">
        <v>16</v>
      </c>
      <c r="K16" t="b">
        <v>0</v>
      </c>
      <c r="L16">
        <f>INDEX(trials_and_results!B:B,MATCH($A16,trials_and_results!$A:$A,0))</f>
        <v>52.7822999999999</v>
      </c>
      <c r="M16">
        <f>INDEX(trials_and_results!C:C,MATCH($A16,trials_and_results!$A:$A,0))</f>
        <v>10.668179684811101</v>
      </c>
      <c r="N16">
        <f>INDEX(trials_and_results!D:D,MATCH($A16,trials_and_results!$A:$A,0))</f>
        <v>42.114120315188799</v>
      </c>
      <c r="O16" s="16">
        <f>Table2[[#This Row],[mean_stderr]]/Table2[[#This Row],[mean_reward]]</f>
        <v>0.20211661266771477</v>
      </c>
    </row>
    <row r="17" spans="1:15" hidden="1" x14ac:dyDescent="0.2">
      <c r="A17">
        <v>215</v>
      </c>
      <c r="B17">
        <v>14000</v>
      </c>
      <c r="C17">
        <v>40000000</v>
      </c>
      <c r="D17">
        <v>2.5</v>
      </c>
      <c r="E17">
        <v>8</v>
      </c>
      <c r="F17">
        <v>300</v>
      </c>
      <c r="G17">
        <v>0</v>
      </c>
      <c r="H17">
        <v>4.0000000000000001E-3</v>
      </c>
      <c r="I17">
        <v>8.0000000000000004E-4</v>
      </c>
      <c r="J17">
        <v>8</v>
      </c>
      <c r="K17" t="b">
        <v>0</v>
      </c>
      <c r="L17">
        <f>INDEX(trials_and_results!B:B,MATCH($A17,trials_and_results!$A:$A,0))</f>
        <v>53.997050000000002</v>
      </c>
      <c r="M17">
        <f>INDEX(trials_and_results!C:C,MATCH($A17,trials_and_results!$A:$A,0))</f>
        <v>12.2244962288612</v>
      </c>
      <c r="N17">
        <f>INDEX(trials_and_results!D:D,MATCH($A17,trials_and_results!$A:$A,0))</f>
        <v>41.772553771138803</v>
      </c>
      <c r="O17" s="16">
        <f>Table2[[#This Row],[mean_stderr]]/Table2[[#This Row],[mean_reward]]</f>
        <v>0.22639192750087644</v>
      </c>
    </row>
    <row r="18" spans="1:15" hidden="1" x14ac:dyDescent="0.2">
      <c r="A18">
        <v>305</v>
      </c>
      <c r="B18">
        <v>14000</v>
      </c>
      <c r="C18">
        <v>5000000</v>
      </c>
      <c r="D18">
        <v>2.5</v>
      </c>
      <c r="E18">
        <v>8</v>
      </c>
      <c r="F18">
        <v>300</v>
      </c>
      <c r="G18">
        <v>0</v>
      </c>
      <c r="H18">
        <v>0.01</v>
      </c>
      <c r="I18">
        <v>1.6000000000000001E-3</v>
      </c>
      <c r="J18">
        <v>8</v>
      </c>
      <c r="K18" t="b">
        <v>0</v>
      </c>
      <c r="L18">
        <f>INDEX(trials_and_results!B:B,MATCH($A18,trials_and_results!$A:$A,0))</f>
        <v>48.153525000000002</v>
      </c>
      <c r="M18">
        <f>INDEX(trials_and_results!C:C,MATCH($A18,trials_and_results!$A:$A,0))</f>
        <v>7.1326795174603799</v>
      </c>
      <c r="N18">
        <f>INDEX(trials_and_results!D:D,MATCH($A18,trials_and_results!$A:$A,0))</f>
        <v>41.02084548253962</v>
      </c>
      <c r="O18" s="16">
        <f>Table2[[#This Row],[mean_stderr]]/Table2[[#This Row],[mean_reward]]</f>
        <v>0.14812372546891178</v>
      </c>
    </row>
    <row r="19" spans="1:15" hidden="1" x14ac:dyDescent="0.2">
      <c r="A19">
        <v>176</v>
      </c>
      <c r="B19">
        <v>14000</v>
      </c>
      <c r="C19">
        <v>20000000</v>
      </c>
      <c r="D19">
        <v>2.5</v>
      </c>
      <c r="E19">
        <v>25</v>
      </c>
      <c r="F19">
        <v>300</v>
      </c>
      <c r="G19">
        <v>0</v>
      </c>
      <c r="H19">
        <v>0.01</v>
      </c>
      <c r="I19">
        <v>8.0000000000000004E-4</v>
      </c>
      <c r="J19">
        <v>8</v>
      </c>
      <c r="K19" t="b">
        <v>0</v>
      </c>
      <c r="L19">
        <f>INDEX(trials_and_results!B:B,MATCH($A19,trials_and_results!$A:$A,0))</f>
        <v>51.90625</v>
      </c>
      <c r="M19">
        <f>INDEX(trials_and_results!C:C,MATCH($A19,trials_and_results!$A:$A,0))</f>
        <v>11.5688024194672</v>
      </c>
      <c r="N19">
        <f>INDEX(trials_and_results!D:D,MATCH($A19,trials_and_results!$A:$A,0))</f>
        <v>40.337447580532796</v>
      </c>
      <c r="O19" s="16">
        <f>Table2[[#This Row],[mean_stderr]]/Table2[[#This Row],[mean_reward]]</f>
        <v>0.2228787943545758</v>
      </c>
    </row>
    <row r="20" spans="1:15" hidden="1" x14ac:dyDescent="0.2">
      <c r="A20">
        <v>271</v>
      </c>
      <c r="B20">
        <v>10000</v>
      </c>
      <c r="C20">
        <v>20000000</v>
      </c>
      <c r="D20">
        <v>2.5</v>
      </c>
      <c r="E20">
        <v>25</v>
      </c>
      <c r="F20">
        <v>300</v>
      </c>
      <c r="G20">
        <v>0</v>
      </c>
      <c r="H20">
        <v>1E-3</v>
      </c>
      <c r="I20">
        <v>8.0000000000000004E-4</v>
      </c>
      <c r="J20">
        <v>8</v>
      </c>
      <c r="K20" t="b">
        <v>0</v>
      </c>
      <c r="L20">
        <f>INDEX(trials_and_results!B:B,MATCH($A20,trials_and_results!$A:$A,0))</f>
        <v>48.226300000000002</v>
      </c>
      <c r="M20">
        <f>INDEX(trials_and_results!C:C,MATCH($A20,trials_and_results!$A:$A,0))</f>
        <v>8.0583677973813508</v>
      </c>
      <c r="N20">
        <f>INDEX(trials_and_results!D:D,MATCH($A20,trials_and_results!$A:$A,0))</f>
        <v>40.167932202618651</v>
      </c>
      <c r="O20" s="16">
        <f>Table2[[#This Row],[mean_stderr]]/Table2[[#This Row],[mean_reward]]</f>
        <v>0.16709487971047646</v>
      </c>
    </row>
    <row r="21" spans="1:15" hidden="1" x14ac:dyDescent="0.2">
      <c r="A21">
        <v>838</v>
      </c>
      <c r="B21">
        <v>10000</v>
      </c>
      <c r="C21">
        <v>40000000</v>
      </c>
      <c r="D21">
        <v>2.5</v>
      </c>
      <c r="E21">
        <v>8</v>
      </c>
      <c r="F21">
        <v>300</v>
      </c>
      <c r="G21">
        <v>0</v>
      </c>
      <c r="H21">
        <v>1E-3</v>
      </c>
      <c r="I21">
        <v>1.6000000000000001E-3</v>
      </c>
      <c r="J21">
        <v>16</v>
      </c>
      <c r="K21" t="b">
        <v>0</v>
      </c>
      <c r="L21">
        <f>INDEX(trials_and_results!B:B,MATCH($A21,trials_and_results!$A:$A,0))</f>
        <v>51.602550000000001</v>
      </c>
      <c r="M21">
        <f>INDEX(trials_and_results!C:C,MATCH($A21,trials_and_results!$A:$A,0))</f>
        <v>11.4501201693695</v>
      </c>
      <c r="N21">
        <f>INDEX(trials_and_results!D:D,MATCH($A21,trials_and_results!$A:$A,0))</f>
        <v>40.152429830630503</v>
      </c>
      <c r="O21" s="16">
        <f>Table2[[#This Row],[mean_stderr]]/Table2[[#This Row],[mean_reward]]</f>
        <v>0.2218905881467001</v>
      </c>
    </row>
    <row r="22" spans="1:15" hidden="1" x14ac:dyDescent="0.2">
      <c r="A22">
        <v>200</v>
      </c>
      <c r="B22">
        <v>14000</v>
      </c>
      <c r="C22">
        <v>20000000</v>
      </c>
      <c r="D22">
        <v>2.5</v>
      </c>
      <c r="E22">
        <v>4</v>
      </c>
      <c r="F22">
        <v>300</v>
      </c>
      <c r="G22">
        <v>0</v>
      </c>
      <c r="H22">
        <v>4.0000000000000001E-3</v>
      </c>
      <c r="I22">
        <v>8.0000000000000004E-4</v>
      </c>
      <c r="J22">
        <v>8</v>
      </c>
      <c r="K22" t="b">
        <v>0</v>
      </c>
      <c r="L22">
        <f>INDEX(trials_and_results!B:B,MATCH($A22,trials_and_results!$A:$A,0))</f>
        <v>50.795349999999999</v>
      </c>
      <c r="M22">
        <f>INDEX(trials_and_results!C:C,MATCH($A22,trials_and_results!$A:$A,0))</f>
        <v>10.690143485044601</v>
      </c>
      <c r="N22">
        <f>INDEX(trials_and_results!D:D,MATCH($A22,trials_and_results!$A:$A,0))</f>
        <v>40.105206514955398</v>
      </c>
      <c r="O22" s="16">
        <f>Table2[[#This Row],[mean_stderr]]/Table2[[#This Row],[mean_reward]]</f>
        <v>0.21045515947905863</v>
      </c>
    </row>
    <row r="23" spans="1:15" hidden="1" x14ac:dyDescent="0.2">
      <c r="A23">
        <v>723</v>
      </c>
      <c r="B23">
        <v>6000</v>
      </c>
      <c r="C23">
        <v>5000000</v>
      </c>
      <c r="D23">
        <v>2.5</v>
      </c>
      <c r="E23">
        <v>4</v>
      </c>
      <c r="F23">
        <v>300</v>
      </c>
      <c r="G23">
        <v>0</v>
      </c>
      <c r="H23">
        <v>0.01</v>
      </c>
      <c r="I23">
        <v>1.6000000000000001E-3</v>
      </c>
      <c r="J23">
        <v>16</v>
      </c>
      <c r="K23" t="b">
        <v>0</v>
      </c>
      <c r="L23">
        <f>INDEX(trials_and_results!B:B,MATCH($A23,trials_and_results!$A:$A,0))</f>
        <v>49.645949999999999</v>
      </c>
      <c r="M23">
        <f>INDEX(trials_and_results!C:C,MATCH($A23,trials_and_results!$A:$A,0))</f>
        <v>9.5734019947186599</v>
      </c>
      <c r="N23">
        <f>INDEX(trials_and_results!D:D,MATCH($A23,trials_and_results!$A:$A,0))</f>
        <v>40.072548005281341</v>
      </c>
      <c r="O23" s="16">
        <f>Table2[[#This Row],[mean_stderr]]/Table2[[#This Row],[mean_reward]]</f>
        <v>0.19283349386442722</v>
      </c>
    </row>
    <row r="24" spans="1:15" hidden="1" x14ac:dyDescent="0.2">
      <c r="A24">
        <v>415</v>
      </c>
      <c r="B24">
        <v>10000</v>
      </c>
      <c r="C24">
        <v>20000000</v>
      </c>
      <c r="D24">
        <v>2.5</v>
      </c>
      <c r="E24">
        <v>25</v>
      </c>
      <c r="F24">
        <v>300</v>
      </c>
      <c r="G24">
        <v>0</v>
      </c>
      <c r="H24">
        <v>1E-3</v>
      </c>
      <c r="I24">
        <v>1.6000000000000001E-3</v>
      </c>
      <c r="J24">
        <v>8</v>
      </c>
      <c r="K24" t="b">
        <v>0</v>
      </c>
      <c r="L24">
        <f>INDEX(trials_and_results!B:B,MATCH($A24,trials_and_results!$A:$A,0))</f>
        <v>51.461725000000001</v>
      </c>
      <c r="M24">
        <f>INDEX(trials_and_results!C:C,MATCH($A24,trials_and_results!$A:$A,0))</f>
        <v>11.608990998505201</v>
      </c>
      <c r="N24">
        <f>INDEX(trials_and_results!D:D,MATCH($A24,trials_and_results!$A:$A,0))</f>
        <v>39.852734001494802</v>
      </c>
      <c r="O24" s="16">
        <f>Table2[[#This Row],[mean_stderr]]/Table2[[#This Row],[mean_reward]]</f>
        <v>0.22558495655762026</v>
      </c>
    </row>
    <row r="25" spans="1:15" hidden="1" x14ac:dyDescent="0.2">
      <c r="A25">
        <v>642</v>
      </c>
      <c r="B25">
        <v>6000</v>
      </c>
      <c r="C25">
        <v>20000000</v>
      </c>
      <c r="D25">
        <v>2.5</v>
      </c>
      <c r="E25">
        <v>8</v>
      </c>
      <c r="F25">
        <v>300</v>
      </c>
      <c r="G25">
        <v>0</v>
      </c>
      <c r="H25">
        <v>4.0000000000000001E-3</v>
      </c>
      <c r="I25">
        <v>8.0000000000000004E-4</v>
      </c>
      <c r="J25">
        <v>16</v>
      </c>
      <c r="K25" t="b">
        <v>0</v>
      </c>
      <c r="L25">
        <f>INDEX(trials_and_results!B:B,MATCH($A25,trials_and_results!$A:$A,0))</f>
        <v>48.139949999999999</v>
      </c>
      <c r="M25">
        <f>INDEX(trials_and_results!C:C,MATCH($A25,trials_and_results!$A:$A,0))</f>
        <v>8.2994130886789002</v>
      </c>
      <c r="N25">
        <f>INDEX(trials_and_results!D:D,MATCH($A25,trials_and_results!$A:$A,0))</f>
        <v>39.840536911321095</v>
      </c>
      <c r="O25" s="16">
        <f>Table2[[#This Row],[mean_stderr]]/Table2[[#This Row],[mean_reward]]</f>
        <v>0.17240178040647944</v>
      </c>
    </row>
    <row r="26" spans="1:15" hidden="1" x14ac:dyDescent="0.2">
      <c r="A26">
        <v>743</v>
      </c>
      <c r="B26">
        <v>14000</v>
      </c>
      <c r="C26">
        <v>40000000</v>
      </c>
      <c r="D26">
        <v>2.5</v>
      </c>
      <c r="E26">
        <v>8</v>
      </c>
      <c r="F26">
        <v>300</v>
      </c>
      <c r="G26">
        <v>0</v>
      </c>
      <c r="H26">
        <v>0.01</v>
      </c>
      <c r="I26">
        <v>1.6000000000000001E-3</v>
      </c>
      <c r="J26">
        <v>16</v>
      </c>
      <c r="K26" t="b">
        <v>0</v>
      </c>
      <c r="L26">
        <f>INDEX(trials_and_results!B:B,MATCH($A26,trials_and_results!$A:$A,0))</f>
        <v>50.251649999999998</v>
      </c>
      <c r="M26">
        <f>INDEX(trials_and_results!C:C,MATCH($A26,trials_and_results!$A:$A,0))</f>
        <v>10.466735978535199</v>
      </c>
      <c r="N26">
        <f>INDEX(trials_and_results!D:D,MATCH($A26,trials_and_results!$A:$A,0))</f>
        <v>39.7849140214648</v>
      </c>
      <c r="O26" s="16">
        <f>Table2[[#This Row],[mean_stderr]]/Table2[[#This Row],[mean_reward]]</f>
        <v>0.20828641404879641</v>
      </c>
    </row>
    <row r="27" spans="1:15" hidden="1" x14ac:dyDescent="0.2">
      <c r="A27">
        <v>863</v>
      </c>
      <c r="B27">
        <v>14000</v>
      </c>
      <c r="C27">
        <v>40000000</v>
      </c>
      <c r="D27">
        <v>2.5</v>
      </c>
      <c r="E27">
        <v>100</v>
      </c>
      <c r="F27">
        <v>300</v>
      </c>
      <c r="G27">
        <v>0</v>
      </c>
      <c r="H27">
        <v>1E-3</v>
      </c>
      <c r="I27">
        <v>1.6000000000000001E-3</v>
      </c>
      <c r="J27">
        <v>16</v>
      </c>
      <c r="K27" t="b">
        <v>0</v>
      </c>
      <c r="L27">
        <f>INDEX(trials_and_results!B:B,MATCH($A27,trials_and_results!$A:$A,0))</f>
        <v>50.364100000000001</v>
      </c>
      <c r="M27">
        <f>INDEX(trials_and_results!C:C,MATCH($A27,trials_and_results!$A:$A,0))</f>
        <v>10.8756967909649</v>
      </c>
      <c r="N27">
        <f>INDEX(trials_and_results!D:D,MATCH($A27,trials_and_results!$A:$A,0))</f>
        <v>39.488403209035098</v>
      </c>
      <c r="O27" s="16">
        <f>Table2[[#This Row],[mean_stderr]]/Table2[[#This Row],[mean_reward]]</f>
        <v>0.21594145017909383</v>
      </c>
    </row>
    <row r="28" spans="1:15" hidden="1" x14ac:dyDescent="0.2">
      <c r="A28">
        <v>428</v>
      </c>
      <c r="B28">
        <v>14000</v>
      </c>
      <c r="C28">
        <v>20000000</v>
      </c>
      <c r="D28">
        <v>2.5</v>
      </c>
      <c r="E28">
        <v>100</v>
      </c>
      <c r="F28">
        <v>300</v>
      </c>
      <c r="G28">
        <v>0</v>
      </c>
      <c r="H28">
        <v>1E-3</v>
      </c>
      <c r="I28">
        <v>1.6000000000000001E-3</v>
      </c>
      <c r="J28">
        <v>8</v>
      </c>
      <c r="K28" t="b">
        <v>0</v>
      </c>
      <c r="L28">
        <f>INDEX(trials_and_results!B:B,MATCH($A28,trials_and_results!$A:$A,0))</f>
        <v>47.419349999999902</v>
      </c>
      <c r="M28">
        <f>INDEX(trials_and_results!C:C,MATCH($A28,trials_and_results!$A:$A,0))</f>
        <v>7.9905606597765404</v>
      </c>
      <c r="N28">
        <f>INDEX(trials_and_results!D:D,MATCH($A28,trials_and_results!$A:$A,0))</f>
        <v>39.428789340223361</v>
      </c>
      <c r="O28" s="16">
        <f>Table2[[#This Row],[mean_stderr]]/Table2[[#This Row],[mean_reward]]</f>
        <v>0.16850843927165929</v>
      </c>
    </row>
    <row r="29" spans="1:15" hidden="1" x14ac:dyDescent="0.2">
      <c r="A29">
        <v>27</v>
      </c>
      <c r="B29">
        <v>6000</v>
      </c>
      <c r="C29">
        <v>5000000</v>
      </c>
      <c r="D29">
        <v>2.5</v>
      </c>
      <c r="E29">
        <v>25</v>
      </c>
      <c r="F29">
        <v>300</v>
      </c>
      <c r="G29">
        <v>0</v>
      </c>
      <c r="H29">
        <v>0.01</v>
      </c>
      <c r="I29">
        <v>4.0000000000000002E-4</v>
      </c>
      <c r="J29">
        <v>8</v>
      </c>
      <c r="K29" t="b">
        <v>0</v>
      </c>
      <c r="L29">
        <f>INDEX(trials_and_results!B:B,MATCH($A29,trials_and_results!$A:$A,0))</f>
        <v>47.617375000000003</v>
      </c>
      <c r="M29">
        <f>INDEX(trials_and_results!C:C,MATCH($A29,trials_and_results!$A:$A,0))</f>
        <v>8.2571221427586501</v>
      </c>
      <c r="N29">
        <f>INDEX(trials_and_results!D:D,MATCH($A29,trials_and_results!$A:$A,0))</f>
        <v>39.360252857241349</v>
      </c>
      <c r="O29" s="16">
        <f>Table2[[#This Row],[mean_stderr]]/Table2[[#This Row],[mean_reward]]</f>
        <v>0.17340565587159412</v>
      </c>
    </row>
    <row r="30" spans="1:15" hidden="1" x14ac:dyDescent="0.2">
      <c r="A30">
        <v>344</v>
      </c>
      <c r="B30">
        <v>14000</v>
      </c>
      <c r="C30">
        <v>20000000</v>
      </c>
      <c r="D30">
        <v>2.5</v>
      </c>
      <c r="E30">
        <v>4</v>
      </c>
      <c r="F30">
        <v>300</v>
      </c>
      <c r="G30">
        <v>0</v>
      </c>
      <c r="H30">
        <v>4.0000000000000001E-3</v>
      </c>
      <c r="I30">
        <v>1.6000000000000001E-3</v>
      </c>
      <c r="J30">
        <v>8</v>
      </c>
      <c r="K30" t="b">
        <v>0</v>
      </c>
      <c r="L30">
        <f>INDEX(trials_and_results!B:B,MATCH($A30,trials_and_results!$A:$A,0))</f>
        <v>49.310474999999997</v>
      </c>
      <c r="M30">
        <f>INDEX(trials_and_results!C:C,MATCH($A30,trials_and_results!$A:$A,0))</f>
        <v>9.9754913351800596</v>
      </c>
      <c r="N30">
        <f>INDEX(trials_and_results!D:D,MATCH($A30,trials_and_results!$A:$A,0))</f>
        <v>39.334983664819937</v>
      </c>
      <c r="O30" s="16">
        <f>Table2[[#This Row],[mean_stderr]]/Table2[[#This Row],[mean_reward]]</f>
        <v>0.20229963988746935</v>
      </c>
    </row>
    <row r="31" spans="1:15" hidden="1" x14ac:dyDescent="0.2">
      <c r="A31">
        <v>42</v>
      </c>
      <c r="B31">
        <v>6000</v>
      </c>
      <c r="C31">
        <v>20000000</v>
      </c>
      <c r="D31">
        <v>2.5</v>
      </c>
      <c r="E31">
        <v>100</v>
      </c>
      <c r="F31">
        <v>300</v>
      </c>
      <c r="G31">
        <v>0</v>
      </c>
      <c r="H31">
        <v>0.01</v>
      </c>
      <c r="I31">
        <v>4.0000000000000002E-4</v>
      </c>
      <c r="J31">
        <v>8</v>
      </c>
      <c r="K31" t="b">
        <v>0</v>
      </c>
      <c r="L31">
        <f>INDEX(trials_and_results!B:B,MATCH($A31,trials_and_results!$A:$A,0))</f>
        <v>48.658349999999999</v>
      </c>
      <c r="M31">
        <f>INDEX(trials_and_results!C:C,MATCH($A31,trials_and_results!$A:$A,0))</f>
        <v>9.33954470962132</v>
      </c>
      <c r="N31">
        <f>INDEX(trials_and_results!D:D,MATCH($A31,trials_and_results!$A:$A,0))</f>
        <v>39.318805290378677</v>
      </c>
      <c r="O31" s="16">
        <f>Table2[[#This Row],[mean_stderr]]/Table2[[#This Row],[mean_reward]]</f>
        <v>0.191941253857176</v>
      </c>
    </row>
    <row r="32" spans="1:15" hidden="1" x14ac:dyDescent="0.2">
      <c r="A32">
        <v>311</v>
      </c>
      <c r="B32">
        <v>14000</v>
      </c>
      <c r="C32">
        <v>40000000</v>
      </c>
      <c r="D32">
        <v>2.5</v>
      </c>
      <c r="E32">
        <v>8</v>
      </c>
      <c r="F32">
        <v>300</v>
      </c>
      <c r="G32">
        <v>0</v>
      </c>
      <c r="H32">
        <v>0.01</v>
      </c>
      <c r="I32">
        <v>1.6000000000000001E-3</v>
      </c>
      <c r="J32">
        <v>8</v>
      </c>
      <c r="K32" t="b">
        <v>0</v>
      </c>
      <c r="L32">
        <f>INDEX(trials_and_results!B:B,MATCH($A32,trials_and_results!$A:$A,0))</f>
        <v>48.946649999999998</v>
      </c>
      <c r="M32">
        <f>INDEX(trials_and_results!C:C,MATCH($A32,trials_and_results!$A:$A,0))</f>
        <v>9.6914892150333607</v>
      </c>
      <c r="N32">
        <f>INDEX(trials_and_results!D:D,MATCH($A32,trials_and_results!$A:$A,0))</f>
        <v>39.255160784966634</v>
      </c>
      <c r="O32" s="16">
        <f>Table2[[#This Row],[mean_stderr]]/Table2[[#This Row],[mean_reward]]</f>
        <v>0.19800107290352581</v>
      </c>
    </row>
    <row r="33" spans="1:15" hidden="1" x14ac:dyDescent="0.2">
      <c r="A33">
        <v>623</v>
      </c>
      <c r="B33">
        <v>14000</v>
      </c>
      <c r="C33">
        <v>40000000</v>
      </c>
      <c r="D33">
        <v>2.5</v>
      </c>
      <c r="E33">
        <v>100</v>
      </c>
      <c r="F33">
        <v>300</v>
      </c>
      <c r="G33">
        <v>0</v>
      </c>
      <c r="H33">
        <v>0.01</v>
      </c>
      <c r="I33">
        <v>8.0000000000000004E-4</v>
      </c>
      <c r="J33">
        <v>16</v>
      </c>
      <c r="K33" t="b">
        <v>0</v>
      </c>
      <c r="L33">
        <f>INDEX(trials_and_results!B:B,MATCH($A33,trials_and_results!$A:$A,0))</f>
        <v>48.577375000000004</v>
      </c>
      <c r="M33">
        <f>INDEX(trials_and_results!C:C,MATCH($A33,trials_and_results!$A:$A,0))</f>
        <v>9.4648030854523508</v>
      </c>
      <c r="N33">
        <f>INDEX(trials_and_results!D:D,MATCH($A33,trials_and_results!$A:$A,0))</f>
        <v>39.112571914547651</v>
      </c>
      <c r="O33" s="16">
        <f>Table2[[#This Row],[mean_stderr]]/Table2[[#This Row],[mean_reward]]</f>
        <v>0.19483973939415933</v>
      </c>
    </row>
    <row r="34" spans="1:15" hidden="1" x14ac:dyDescent="0.2">
      <c r="A34">
        <v>824</v>
      </c>
      <c r="B34">
        <v>14000</v>
      </c>
      <c r="C34">
        <v>20000000</v>
      </c>
      <c r="D34">
        <v>2.5</v>
      </c>
      <c r="E34">
        <v>4</v>
      </c>
      <c r="F34">
        <v>300</v>
      </c>
      <c r="G34">
        <v>0</v>
      </c>
      <c r="H34">
        <v>1E-3</v>
      </c>
      <c r="I34">
        <v>1.6000000000000001E-3</v>
      </c>
      <c r="J34">
        <v>16</v>
      </c>
      <c r="K34" t="b">
        <v>0</v>
      </c>
      <c r="L34">
        <f>INDEX(trials_and_results!B:B,MATCH($A34,trials_and_results!$A:$A,0))</f>
        <v>50.457924999999904</v>
      </c>
      <c r="M34">
        <f>INDEX(trials_and_results!C:C,MATCH($A34,trials_and_results!$A:$A,0))</f>
        <v>11.3707759674573</v>
      </c>
      <c r="N34">
        <f>INDEX(trials_and_results!D:D,MATCH($A34,trials_and_results!$A:$A,0))</f>
        <v>39.087149032542605</v>
      </c>
      <c r="O34" s="16">
        <f>Table2[[#This Row],[mean_stderr]]/Table2[[#This Row],[mean_reward]]</f>
        <v>0.22535163638729341</v>
      </c>
    </row>
    <row r="35" spans="1:15" hidden="1" x14ac:dyDescent="0.2">
      <c r="A35">
        <v>813</v>
      </c>
      <c r="B35">
        <v>6000</v>
      </c>
      <c r="C35">
        <v>40000000</v>
      </c>
      <c r="D35">
        <v>2.5</v>
      </c>
      <c r="E35">
        <v>100</v>
      </c>
      <c r="F35">
        <v>300</v>
      </c>
      <c r="G35">
        <v>0</v>
      </c>
      <c r="H35">
        <v>4.0000000000000001E-3</v>
      </c>
      <c r="I35">
        <v>1.6000000000000001E-3</v>
      </c>
      <c r="J35">
        <v>16</v>
      </c>
      <c r="K35" t="b">
        <v>0</v>
      </c>
      <c r="L35">
        <f>INDEX(trials_and_results!B:B,MATCH($A35,trials_and_results!$A:$A,0))</f>
        <v>48.840874999999997</v>
      </c>
      <c r="M35">
        <f>INDEX(trials_and_results!C:C,MATCH($A35,trials_and_results!$A:$A,0))</f>
        <v>9.8998081562353306</v>
      </c>
      <c r="N35">
        <f>INDEX(trials_and_results!D:D,MATCH($A35,trials_and_results!$A:$A,0))</f>
        <v>38.941066843764666</v>
      </c>
      <c r="O35" s="16">
        <f>Table2[[#This Row],[mean_stderr]]/Table2[[#This Row],[mean_reward]]</f>
        <v>0.2026951432838853</v>
      </c>
    </row>
    <row r="36" spans="1:15" hidden="1" x14ac:dyDescent="0.2">
      <c r="A36">
        <v>862</v>
      </c>
      <c r="B36">
        <v>10000</v>
      </c>
      <c r="C36">
        <v>40000000</v>
      </c>
      <c r="D36">
        <v>2.5</v>
      </c>
      <c r="E36">
        <v>100</v>
      </c>
      <c r="F36">
        <v>300</v>
      </c>
      <c r="G36">
        <v>0</v>
      </c>
      <c r="H36">
        <v>1E-3</v>
      </c>
      <c r="I36">
        <v>1.6000000000000001E-3</v>
      </c>
      <c r="J36">
        <v>16</v>
      </c>
      <c r="K36" t="b">
        <v>0</v>
      </c>
      <c r="L36">
        <f>INDEX(trials_and_results!B:B,MATCH($A36,trials_and_results!$A:$A,0))</f>
        <v>48.686999999999998</v>
      </c>
      <c r="M36">
        <f>INDEX(trials_and_results!C:C,MATCH($A36,trials_and_results!$A:$A,0))</f>
        <v>9.7536523806488695</v>
      </c>
      <c r="N36">
        <f>INDEX(trials_and_results!D:D,MATCH($A36,trials_and_results!$A:$A,0))</f>
        <v>38.933347619351125</v>
      </c>
      <c r="O36" s="16">
        <f>Table2[[#This Row],[mean_stderr]]/Table2[[#This Row],[mean_reward]]</f>
        <v>0.20033381355698379</v>
      </c>
    </row>
    <row r="37" spans="1:15" hidden="1" x14ac:dyDescent="0.2">
      <c r="A37">
        <v>64</v>
      </c>
      <c r="B37">
        <v>10000</v>
      </c>
      <c r="C37">
        <v>5000000</v>
      </c>
      <c r="D37">
        <v>2.5</v>
      </c>
      <c r="E37">
        <v>8</v>
      </c>
      <c r="F37">
        <v>300</v>
      </c>
      <c r="G37">
        <v>0</v>
      </c>
      <c r="H37">
        <v>4.0000000000000001E-3</v>
      </c>
      <c r="I37">
        <v>4.0000000000000002E-4</v>
      </c>
      <c r="J37">
        <v>8</v>
      </c>
      <c r="K37" t="b">
        <v>0</v>
      </c>
      <c r="L37">
        <f>INDEX(trials_and_results!B:B,MATCH($A37,trials_and_results!$A:$A,0))</f>
        <v>48.632100000000001</v>
      </c>
      <c r="M37">
        <f>INDEX(trials_and_results!C:C,MATCH($A37,trials_and_results!$A:$A,0))</f>
        <v>9.7396843997788007</v>
      </c>
      <c r="N37">
        <f>INDEX(trials_and_results!D:D,MATCH($A37,trials_and_results!$A:$A,0))</f>
        <v>38.892415600221199</v>
      </c>
      <c r="O37" s="16">
        <f>Table2[[#This Row],[mean_stderr]]/Table2[[#This Row],[mean_reward]]</f>
        <v>0.20027274988698412</v>
      </c>
    </row>
    <row r="38" spans="1:15" hidden="1" x14ac:dyDescent="0.2">
      <c r="A38">
        <v>319</v>
      </c>
      <c r="B38">
        <v>10000</v>
      </c>
      <c r="C38">
        <v>20000000</v>
      </c>
      <c r="D38">
        <v>2.5</v>
      </c>
      <c r="E38">
        <v>25</v>
      </c>
      <c r="F38">
        <v>300</v>
      </c>
      <c r="G38">
        <v>0</v>
      </c>
      <c r="H38">
        <v>0.01</v>
      </c>
      <c r="I38">
        <v>1.6000000000000001E-3</v>
      </c>
      <c r="J38">
        <v>8</v>
      </c>
      <c r="K38" t="b">
        <v>0</v>
      </c>
      <c r="L38">
        <f>INDEX(trials_and_results!B:B,MATCH($A38,trials_and_results!$A:$A,0))</f>
        <v>47.061324999999997</v>
      </c>
      <c r="M38">
        <f>INDEX(trials_and_results!C:C,MATCH($A38,trials_and_results!$A:$A,0))</f>
        <v>8.21342283029702</v>
      </c>
      <c r="N38">
        <f>INDEX(trials_and_results!D:D,MATCH($A38,trials_and_results!$A:$A,0))</f>
        <v>38.847902169702976</v>
      </c>
      <c r="O38" s="16">
        <f>Table2[[#This Row],[mean_stderr]]/Table2[[#This Row],[mean_reward]]</f>
        <v>0.17452595799835685</v>
      </c>
    </row>
    <row r="39" spans="1:15" hidden="1" x14ac:dyDescent="0.2">
      <c r="A39">
        <v>851</v>
      </c>
      <c r="B39">
        <v>14000</v>
      </c>
      <c r="C39">
        <v>40000000</v>
      </c>
      <c r="D39">
        <v>2.5</v>
      </c>
      <c r="E39">
        <v>25</v>
      </c>
      <c r="F39">
        <v>300</v>
      </c>
      <c r="G39">
        <v>0</v>
      </c>
      <c r="H39">
        <v>1E-3</v>
      </c>
      <c r="I39">
        <v>1.6000000000000001E-3</v>
      </c>
      <c r="J39">
        <v>16</v>
      </c>
      <c r="K39" t="b">
        <v>0</v>
      </c>
      <c r="L39">
        <f>INDEX(trials_and_results!B:B,MATCH($A39,trials_and_results!$A:$A,0))</f>
        <v>47.678874999999998</v>
      </c>
      <c r="M39">
        <f>INDEX(trials_and_results!C:C,MATCH($A39,trials_and_results!$A:$A,0))</f>
        <v>8.9013403665414597</v>
      </c>
      <c r="N39">
        <f>INDEX(trials_and_results!D:D,MATCH($A39,trials_and_results!$A:$A,0))</f>
        <v>38.777534633458536</v>
      </c>
      <c r="O39" s="16">
        <f>Table2[[#This Row],[mean_stderr]]/Table2[[#This Row],[mean_reward]]</f>
        <v>0.18669359053755905</v>
      </c>
    </row>
    <row r="40" spans="1:15" hidden="1" x14ac:dyDescent="0.2">
      <c r="A40">
        <v>447</v>
      </c>
      <c r="B40">
        <v>6000</v>
      </c>
      <c r="C40">
        <v>5000000</v>
      </c>
      <c r="D40">
        <v>2.5</v>
      </c>
      <c r="E40">
        <v>8</v>
      </c>
      <c r="F40">
        <v>300</v>
      </c>
      <c r="G40">
        <v>0</v>
      </c>
      <c r="H40">
        <v>0.01</v>
      </c>
      <c r="I40">
        <v>4.0000000000000002E-4</v>
      </c>
      <c r="J40">
        <v>16</v>
      </c>
      <c r="K40" t="b">
        <v>0</v>
      </c>
      <c r="L40">
        <f>INDEX(trials_and_results!B:B,MATCH($A40,trials_and_results!$A:$A,0))</f>
        <v>44.785674999999998</v>
      </c>
      <c r="M40">
        <f>INDEX(trials_and_results!C:C,MATCH($A40,trials_and_results!$A:$A,0))</f>
        <v>6.0201238726159199</v>
      </c>
      <c r="N40">
        <f>INDEX(trials_and_results!D:D,MATCH($A40,trials_and_results!$A:$A,0))</f>
        <v>38.765551127384079</v>
      </c>
      <c r="O40" s="16">
        <f>Table2[[#This Row],[mean_stderr]]/Table2[[#This Row],[mean_reward]]</f>
        <v>0.13442074664758141</v>
      </c>
    </row>
    <row r="41" spans="1:15" hidden="1" x14ac:dyDescent="0.2">
      <c r="A41">
        <v>724</v>
      </c>
      <c r="B41">
        <v>10000</v>
      </c>
      <c r="C41">
        <v>5000000</v>
      </c>
      <c r="D41">
        <v>2.5</v>
      </c>
      <c r="E41">
        <v>4</v>
      </c>
      <c r="F41">
        <v>300</v>
      </c>
      <c r="G41">
        <v>0</v>
      </c>
      <c r="H41">
        <v>0.01</v>
      </c>
      <c r="I41">
        <v>1.6000000000000001E-3</v>
      </c>
      <c r="J41">
        <v>16</v>
      </c>
      <c r="K41" t="b">
        <v>0</v>
      </c>
      <c r="L41">
        <f>INDEX(trials_and_results!B:B,MATCH($A41,trials_and_results!$A:$A,0))</f>
        <v>45.993625000000002</v>
      </c>
      <c r="M41">
        <f>INDEX(trials_and_results!C:C,MATCH($A41,trials_and_results!$A:$A,0))</f>
        <v>7.2708101866899701</v>
      </c>
      <c r="N41">
        <f>INDEX(trials_and_results!D:D,MATCH($A41,trials_and_results!$A:$A,0))</f>
        <v>38.722814813310031</v>
      </c>
      <c r="O41" s="16">
        <f>Table2[[#This Row],[mean_stderr]]/Table2[[#This Row],[mean_reward]]</f>
        <v>0.15808299925674416</v>
      </c>
    </row>
    <row r="42" spans="1:15" hidden="1" x14ac:dyDescent="0.2">
      <c r="A42">
        <v>99</v>
      </c>
      <c r="B42">
        <v>6000</v>
      </c>
      <c r="C42">
        <v>5000000</v>
      </c>
      <c r="D42">
        <v>2.5</v>
      </c>
      <c r="E42">
        <v>4</v>
      </c>
      <c r="F42">
        <v>300</v>
      </c>
      <c r="G42">
        <v>0</v>
      </c>
      <c r="H42">
        <v>1E-3</v>
      </c>
      <c r="I42">
        <v>4.0000000000000002E-4</v>
      </c>
      <c r="J42">
        <v>8</v>
      </c>
      <c r="K42" t="b">
        <v>0</v>
      </c>
      <c r="L42">
        <f>INDEX(trials_and_results!B:B,MATCH($A42,trials_and_results!$A:$A,0))</f>
        <v>48.2170249999999</v>
      </c>
      <c r="M42">
        <f>INDEX(trials_and_results!C:C,MATCH($A42,trials_and_results!$A:$A,0))</f>
        <v>9.5505964932987606</v>
      </c>
      <c r="N42">
        <f>INDEX(trials_and_results!D:D,MATCH($A42,trials_and_results!$A:$A,0))</f>
        <v>38.666428506701138</v>
      </c>
      <c r="O42" s="16">
        <f>Table2[[#This Row],[mean_stderr]]/Table2[[#This Row],[mean_reward]]</f>
        <v>0.19807519218157446</v>
      </c>
    </row>
    <row r="43" spans="1:15" hidden="1" x14ac:dyDescent="0.2">
      <c r="A43">
        <v>126</v>
      </c>
      <c r="B43">
        <v>6000</v>
      </c>
      <c r="C43">
        <v>20000000</v>
      </c>
      <c r="D43">
        <v>2.5</v>
      </c>
      <c r="E43">
        <v>25</v>
      </c>
      <c r="F43">
        <v>300</v>
      </c>
      <c r="G43">
        <v>0</v>
      </c>
      <c r="H43">
        <v>1E-3</v>
      </c>
      <c r="I43">
        <v>4.0000000000000002E-4</v>
      </c>
      <c r="J43">
        <v>8</v>
      </c>
      <c r="K43" t="b">
        <v>0</v>
      </c>
      <c r="L43">
        <f>INDEX(trials_and_results!B:B,MATCH($A43,trials_and_results!$A:$A,0))</f>
        <v>50.079774999999998</v>
      </c>
      <c r="M43">
        <f>INDEX(trials_and_results!C:C,MATCH($A43,trials_and_results!$A:$A,0))</f>
        <v>11.4333537542658</v>
      </c>
      <c r="N43">
        <f>INDEX(trials_and_results!D:D,MATCH($A43,trials_and_results!$A:$A,0))</f>
        <v>38.646421245734196</v>
      </c>
      <c r="O43" s="16">
        <f>Table2[[#This Row],[mean_stderr]]/Table2[[#This Row],[mean_reward]]</f>
        <v>0.22830281793929388</v>
      </c>
    </row>
    <row r="44" spans="1:15" hidden="1" x14ac:dyDescent="0.2">
      <c r="A44">
        <v>763</v>
      </c>
      <c r="B44">
        <v>10000</v>
      </c>
      <c r="C44">
        <v>20000000</v>
      </c>
      <c r="D44">
        <v>2.5</v>
      </c>
      <c r="E44">
        <v>100</v>
      </c>
      <c r="F44">
        <v>300</v>
      </c>
      <c r="G44">
        <v>0</v>
      </c>
      <c r="H44">
        <v>0.01</v>
      </c>
      <c r="I44">
        <v>1.6000000000000001E-3</v>
      </c>
      <c r="J44">
        <v>16</v>
      </c>
      <c r="K44" t="b">
        <v>0</v>
      </c>
      <c r="L44">
        <f>INDEX(trials_and_results!B:B,MATCH($A44,trials_and_results!$A:$A,0))</f>
        <v>47.013399999999997</v>
      </c>
      <c r="M44">
        <f>INDEX(trials_and_results!C:C,MATCH($A44,trials_and_results!$A:$A,0))</f>
        <v>8.7493044478568098</v>
      </c>
      <c r="N44">
        <f>INDEX(trials_and_results!D:D,MATCH($A44,trials_and_results!$A:$A,0))</f>
        <v>38.264095552143189</v>
      </c>
      <c r="O44" s="16">
        <f>Table2[[#This Row],[mean_stderr]]/Table2[[#This Row],[mean_reward]]</f>
        <v>0.18610235481494233</v>
      </c>
    </row>
    <row r="45" spans="1:15" hidden="1" x14ac:dyDescent="0.2">
      <c r="A45">
        <v>129</v>
      </c>
      <c r="B45">
        <v>6000</v>
      </c>
      <c r="C45">
        <v>40000000</v>
      </c>
      <c r="D45">
        <v>2.5</v>
      </c>
      <c r="E45">
        <v>25</v>
      </c>
      <c r="F45">
        <v>300</v>
      </c>
      <c r="G45">
        <v>0</v>
      </c>
      <c r="H45">
        <v>1E-3</v>
      </c>
      <c r="I45">
        <v>4.0000000000000002E-4</v>
      </c>
      <c r="J45">
        <v>8</v>
      </c>
      <c r="K45" t="b">
        <v>0</v>
      </c>
      <c r="L45">
        <f>INDEX(trials_and_results!B:B,MATCH($A45,trials_and_results!$A:$A,0))</f>
        <v>46.707700000000003</v>
      </c>
      <c r="M45">
        <f>INDEX(trials_and_results!C:C,MATCH($A45,trials_and_results!$A:$A,0))</f>
        <v>8.6299552734093705</v>
      </c>
      <c r="N45">
        <f>INDEX(trials_and_results!D:D,MATCH($A45,trials_and_results!$A:$A,0))</f>
        <v>38.07774472659063</v>
      </c>
      <c r="O45" s="16">
        <f>Table2[[#This Row],[mean_stderr]]/Table2[[#This Row],[mean_reward]]</f>
        <v>0.18476515164329158</v>
      </c>
    </row>
    <row r="46" spans="1:15" hidden="1" x14ac:dyDescent="0.2">
      <c r="A46">
        <v>811</v>
      </c>
      <c r="B46">
        <v>10000</v>
      </c>
      <c r="C46">
        <v>20000000</v>
      </c>
      <c r="D46">
        <v>2.5</v>
      </c>
      <c r="E46">
        <v>100</v>
      </c>
      <c r="F46">
        <v>300</v>
      </c>
      <c r="G46">
        <v>0</v>
      </c>
      <c r="H46">
        <v>4.0000000000000001E-3</v>
      </c>
      <c r="I46">
        <v>1.6000000000000001E-3</v>
      </c>
      <c r="J46">
        <v>16</v>
      </c>
      <c r="K46" t="b">
        <v>0</v>
      </c>
      <c r="L46">
        <f>INDEX(trials_and_results!B:B,MATCH($A46,trials_and_results!$A:$A,0))</f>
        <v>48.113599999999998</v>
      </c>
      <c r="M46">
        <f>INDEX(trials_and_results!C:C,MATCH($A46,trials_and_results!$A:$A,0))</f>
        <v>10.0988264934096</v>
      </c>
      <c r="N46">
        <f>INDEX(trials_and_results!D:D,MATCH($A46,trials_and_results!$A:$A,0))</f>
        <v>38.014773506590402</v>
      </c>
      <c r="O46" s="16">
        <f>Table2[[#This Row],[mean_stderr]]/Table2[[#This Row],[mean_reward]]</f>
        <v>0.20989546600981013</v>
      </c>
    </row>
    <row r="47" spans="1:15" hidden="1" x14ac:dyDescent="0.2">
      <c r="A47">
        <v>35</v>
      </c>
      <c r="B47">
        <v>14000</v>
      </c>
      <c r="C47">
        <v>40000000</v>
      </c>
      <c r="D47">
        <v>2.5</v>
      </c>
      <c r="E47">
        <v>25</v>
      </c>
      <c r="F47">
        <v>300</v>
      </c>
      <c r="G47">
        <v>0</v>
      </c>
      <c r="H47">
        <v>0.01</v>
      </c>
      <c r="I47">
        <v>4.0000000000000002E-4</v>
      </c>
      <c r="J47">
        <v>8</v>
      </c>
      <c r="K47" t="b">
        <v>0</v>
      </c>
      <c r="L47">
        <f>INDEX(trials_and_results!B:B,MATCH($A47,trials_and_results!$A:$A,0))</f>
        <v>46.487449999999903</v>
      </c>
      <c r="M47">
        <f>INDEX(trials_and_results!C:C,MATCH($A47,trials_and_results!$A:$A,0))</f>
        <v>8.4854430929091702</v>
      </c>
      <c r="N47">
        <f>INDEX(trials_and_results!D:D,MATCH($A47,trials_and_results!$A:$A,0))</f>
        <v>38.002006907090731</v>
      </c>
      <c r="O47" s="16">
        <f>Table2[[#This Row],[mean_stderr]]/Table2[[#This Row],[mean_reward]]</f>
        <v>0.18253191114826017</v>
      </c>
    </row>
    <row r="48" spans="1:15" hidden="1" x14ac:dyDescent="0.2">
      <c r="A48">
        <v>219</v>
      </c>
      <c r="B48">
        <v>6000</v>
      </c>
      <c r="C48">
        <v>5000000</v>
      </c>
      <c r="D48">
        <v>2.5</v>
      </c>
      <c r="E48">
        <v>25</v>
      </c>
      <c r="F48">
        <v>300</v>
      </c>
      <c r="G48">
        <v>0</v>
      </c>
      <c r="H48">
        <v>4.0000000000000001E-3</v>
      </c>
      <c r="I48">
        <v>8.0000000000000004E-4</v>
      </c>
      <c r="J48">
        <v>8</v>
      </c>
      <c r="K48" t="b">
        <v>0</v>
      </c>
      <c r="L48">
        <f>INDEX(trials_and_results!B:B,MATCH($A48,trials_and_results!$A:$A,0))</f>
        <v>46.649475000000002</v>
      </c>
      <c r="M48">
        <f>INDEX(trials_and_results!C:C,MATCH($A48,trials_and_results!$A:$A,0))</f>
        <v>8.7230421139508802</v>
      </c>
      <c r="N48">
        <f>INDEX(trials_and_results!D:D,MATCH($A48,trials_and_results!$A:$A,0))</f>
        <v>37.92643288604912</v>
      </c>
      <c r="O48" s="16">
        <f>Table2[[#This Row],[mean_stderr]]/Table2[[#This Row],[mean_reward]]</f>
        <v>0.18699121724201354</v>
      </c>
    </row>
    <row r="49" spans="1:15" hidden="1" x14ac:dyDescent="0.2">
      <c r="A49">
        <v>537</v>
      </c>
      <c r="B49">
        <v>6000</v>
      </c>
      <c r="C49">
        <v>40000000</v>
      </c>
      <c r="D49">
        <v>2.5</v>
      </c>
      <c r="E49">
        <v>4</v>
      </c>
      <c r="F49">
        <v>300</v>
      </c>
      <c r="G49">
        <v>0</v>
      </c>
      <c r="H49">
        <v>1E-3</v>
      </c>
      <c r="I49">
        <v>4.0000000000000002E-4</v>
      </c>
      <c r="J49">
        <v>16</v>
      </c>
      <c r="K49" t="b">
        <v>0</v>
      </c>
      <c r="L49">
        <f>INDEX(trials_and_results!B:B,MATCH($A49,trials_and_results!$A:$A,0))</f>
        <v>47.524674999999903</v>
      </c>
      <c r="M49">
        <f>INDEX(trials_and_results!C:C,MATCH($A49,trials_and_results!$A:$A,0))</f>
        <v>9.6271712743851108</v>
      </c>
      <c r="N49">
        <f>INDEX(trials_and_results!D:D,MATCH($A49,trials_and_results!$A:$A,0))</f>
        <v>37.89750372561479</v>
      </c>
      <c r="O49" s="16">
        <f>Table2[[#This Row],[mean_stderr]]/Table2[[#This Row],[mean_reward]]</f>
        <v>0.20257205913317936</v>
      </c>
    </row>
    <row r="50" spans="1:15" hidden="1" x14ac:dyDescent="0.2">
      <c r="A50">
        <v>161</v>
      </c>
      <c r="B50">
        <v>14000</v>
      </c>
      <c r="C50">
        <v>5000000</v>
      </c>
      <c r="D50">
        <v>2.5</v>
      </c>
      <c r="E50">
        <v>8</v>
      </c>
      <c r="F50">
        <v>300</v>
      </c>
      <c r="G50">
        <v>0</v>
      </c>
      <c r="H50">
        <v>0.01</v>
      </c>
      <c r="I50">
        <v>8.0000000000000004E-4</v>
      </c>
      <c r="J50">
        <v>8</v>
      </c>
      <c r="K50" t="b">
        <v>0</v>
      </c>
      <c r="L50">
        <f>INDEX(trials_and_results!B:B,MATCH($A50,trials_and_results!$A:$A,0))</f>
        <v>45.559150000000002</v>
      </c>
      <c r="M50">
        <f>INDEX(trials_and_results!C:C,MATCH($A50,trials_and_results!$A:$A,0))</f>
        <v>7.8412998411969204</v>
      </c>
      <c r="N50">
        <f>INDEX(trials_and_results!D:D,MATCH($A50,trials_and_results!$A:$A,0))</f>
        <v>37.717850158803081</v>
      </c>
      <c r="O50" s="16">
        <f>Table2[[#This Row],[mean_stderr]]/Table2[[#This Row],[mean_reward]]</f>
        <v>0.17211251397791485</v>
      </c>
    </row>
    <row r="51" spans="1:15" hidden="1" x14ac:dyDescent="0.2">
      <c r="A51">
        <v>211</v>
      </c>
      <c r="B51">
        <v>10000</v>
      </c>
      <c r="C51">
        <v>20000000</v>
      </c>
      <c r="D51">
        <v>2.5</v>
      </c>
      <c r="E51">
        <v>8</v>
      </c>
      <c r="F51">
        <v>300</v>
      </c>
      <c r="G51">
        <v>0</v>
      </c>
      <c r="H51">
        <v>4.0000000000000001E-3</v>
      </c>
      <c r="I51">
        <v>8.0000000000000004E-4</v>
      </c>
      <c r="J51">
        <v>8</v>
      </c>
      <c r="K51" t="b">
        <v>0</v>
      </c>
      <c r="L51">
        <f>INDEX(trials_and_results!B:B,MATCH($A51,trials_and_results!$A:$A,0))</f>
        <v>47.481375</v>
      </c>
      <c r="M51">
        <f>INDEX(trials_and_results!C:C,MATCH($A51,trials_and_results!$A:$A,0))</f>
        <v>9.9533147813749707</v>
      </c>
      <c r="N51">
        <f>INDEX(trials_and_results!D:D,MATCH($A51,trials_and_results!$A:$A,0))</f>
        <v>37.528060218625029</v>
      </c>
      <c r="O51" s="16">
        <f>Table2[[#This Row],[mean_stderr]]/Table2[[#This Row],[mean_reward]]</f>
        <v>0.20962566440788563</v>
      </c>
    </row>
    <row r="52" spans="1:15" hidden="1" x14ac:dyDescent="0.2">
      <c r="A52">
        <v>114</v>
      </c>
      <c r="B52">
        <v>6000</v>
      </c>
      <c r="C52">
        <v>20000000</v>
      </c>
      <c r="D52">
        <v>2.5</v>
      </c>
      <c r="E52">
        <v>8</v>
      </c>
      <c r="F52">
        <v>300</v>
      </c>
      <c r="G52">
        <v>0</v>
      </c>
      <c r="H52">
        <v>1E-3</v>
      </c>
      <c r="I52">
        <v>4.0000000000000002E-4</v>
      </c>
      <c r="J52">
        <v>8</v>
      </c>
      <c r="K52" t="b">
        <v>0</v>
      </c>
      <c r="L52">
        <f>INDEX(trials_and_results!B:B,MATCH($A52,trials_and_results!$A:$A,0))</f>
        <v>46.101999999999997</v>
      </c>
      <c r="M52">
        <f>INDEX(trials_and_results!C:C,MATCH($A52,trials_and_results!$A:$A,0))</f>
        <v>8.60375425881222</v>
      </c>
      <c r="N52">
        <f>INDEX(trials_and_results!D:D,MATCH($A52,trials_and_results!$A:$A,0))</f>
        <v>37.498245741187773</v>
      </c>
      <c r="O52" s="16">
        <f>Table2[[#This Row],[mean_stderr]]/Table2[[#This Row],[mean_reward]]</f>
        <v>0.18662431692360898</v>
      </c>
    </row>
    <row r="53" spans="1:15" hidden="1" x14ac:dyDescent="0.2">
      <c r="A53">
        <v>683</v>
      </c>
      <c r="B53">
        <v>14000</v>
      </c>
      <c r="C53">
        <v>40000000</v>
      </c>
      <c r="D53">
        <v>2.5</v>
      </c>
      <c r="E53">
        <v>4</v>
      </c>
      <c r="F53">
        <v>300</v>
      </c>
      <c r="G53">
        <v>0</v>
      </c>
      <c r="H53">
        <v>1E-3</v>
      </c>
      <c r="I53">
        <v>8.0000000000000004E-4</v>
      </c>
      <c r="J53">
        <v>16</v>
      </c>
      <c r="K53" t="b">
        <v>0</v>
      </c>
      <c r="L53">
        <f>INDEX(trials_and_results!B:B,MATCH($A53,trials_and_results!$A:$A,0))</f>
        <v>45.707749999999997</v>
      </c>
      <c r="M53">
        <f>INDEX(trials_and_results!C:C,MATCH($A53,trials_and_results!$A:$A,0))</f>
        <v>8.2555825858716503</v>
      </c>
      <c r="N53">
        <f>INDEX(trials_and_results!D:D,MATCH($A53,trials_and_results!$A:$A,0))</f>
        <v>37.452167414128347</v>
      </c>
      <c r="O53" s="16">
        <f>Table2[[#This Row],[mean_stderr]]/Table2[[#This Row],[mean_reward]]</f>
        <v>0.18061669160857077</v>
      </c>
    </row>
    <row r="54" spans="1:15" hidden="1" x14ac:dyDescent="0.2">
      <c r="A54">
        <v>423</v>
      </c>
      <c r="B54">
        <v>6000</v>
      </c>
      <c r="C54">
        <v>5000000</v>
      </c>
      <c r="D54">
        <v>2.5</v>
      </c>
      <c r="E54">
        <v>100</v>
      </c>
      <c r="F54">
        <v>300</v>
      </c>
      <c r="G54">
        <v>0</v>
      </c>
      <c r="H54">
        <v>1E-3</v>
      </c>
      <c r="I54">
        <v>1.6000000000000001E-3</v>
      </c>
      <c r="J54">
        <v>8</v>
      </c>
      <c r="K54" t="b">
        <v>0</v>
      </c>
      <c r="L54">
        <f>INDEX(trials_and_results!B:B,MATCH($A54,trials_and_results!$A:$A,0))</f>
        <v>47.049274999999902</v>
      </c>
      <c r="M54">
        <f>INDEX(trials_and_results!C:C,MATCH($A54,trials_and_results!$A:$A,0))</f>
        <v>9.7083676182655392</v>
      </c>
      <c r="N54">
        <f>INDEX(trials_and_results!D:D,MATCH($A54,trials_and_results!$A:$A,0))</f>
        <v>37.340907381734361</v>
      </c>
      <c r="O54" s="16">
        <f>Table2[[#This Row],[mean_stderr]]/Table2[[#This Row],[mean_reward]]</f>
        <v>0.20634468051347357</v>
      </c>
    </row>
    <row r="55" spans="1:15" hidden="1" x14ac:dyDescent="0.2">
      <c r="A55">
        <v>116</v>
      </c>
      <c r="B55">
        <v>14000</v>
      </c>
      <c r="C55">
        <v>20000000</v>
      </c>
      <c r="D55">
        <v>2.5</v>
      </c>
      <c r="E55">
        <v>8</v>
      </c>
      <c r="F55">
        <v>300</v>
      </c>
      <c r="G55">
        <v>0</v>
      </c>
      <c r="H55">
        <v>1E-3</v>
      </c>
      <c r="I55">
        <v>4.0000000000000002E-4</v>
      </c>
      <c r="J55">
        <v>8</v>
      </c>
      <c r="K55" t="b">
        <v>0</v>
      </c>
      <c r="L55">
        <f>INDEX(trials_and_results!B:B,MATCH($A55,trials_and_results!$A:$A,0))</f>
        <v>46.987949999999998</v>
      </c>
      <c r="M55">
        <f>INDEX(trials_and_results!C:C,MATCH($A55,trials_and_results!$A:$A,0))</f>
        <v>9.6999087293925399</v>
      </c>
      <c r="N55">
        <f>INDEX(trials_and_results!D:D,MATCH($A55,trials_and_results!$A:$A,0))</f>
        <v>37.288041270607458</v>
      </c>
      <c r="O55" s="16">
        <f>Table2[[#This Row],[mean_stderr]]/Table2[[#This Row],[mean_reward]]</f>
        <v>0.20643396294991673</v>
      </c>
    </row>
    <row r="56" spans="1:15" hidden="1" x14ac:dyDescent="0.2">
      <c r="A56">
        <v>364</v>
      </c>
      <c r="B56">
        <v>10000</v>
      </c>
      <c r="C56">
        <v>5000000</v>
      </c>
      <c r="D56">
        <v>2.5</v>
      </c>
      <c r="E56">
        <v>25</v>
      </c>
      <c r="F56">
        <v>300</v>
      </c>
      <c r="G56">
        <v>0</v>
      </c>
      <c r="H56">
        <v>4.0000000000000001E-3</v>
      </c>
      <c r="I56">
        <v>1.6000000000000001E-3</v>
      </c>
      <c r="J56">
        <v>8</v>
      </c>
      <c r="K56" t="b">
        <v>0</v>
      </c>
      <c r="L56">
        <f>INDEX(trials_and_results!B:B,MATCH($A56,trials_and_results!$A:$A,0))</f>
        <v>44.257874999999999</v>
      </c>
      <c r="M56">
        <f>INDEX(trials_and_results!C:C,MATCH($A56,trials_and_results!$A:$A,0))</f>
        <v>7.0600127888546602</v>
      </c>
      <c r="N56">
        <f>INDEX(trials_and_results!D:D,MATCH($A56,trials_and_results!$A:$A,0))</f>
        <v>37.197862211145335</v>
      </c>
      <c r="O56" s="16">
        <f>Table2[[#This Row],[mean_stderr]]/Table2[[#This Row],[mean_reward]]</f>
        <v>0.15951992247378938</v>
      </c>
    </row>
    <row r="57" spans="1:15" hidden="1" x14ac:dyDescent="0.2">
      <c r="A57">
        <v>179</v>
      </c>
      <c r="B57">
        <v>14000</v>
      </c>
      <c r="C57">
        <v>40000000</v>
      </c>
      <c r="D57">
        <v>2.5</v>
      </c>
      <c r="E57">
        <v>25</v>
      </c>
      <c r="F57">
        <v>300</v>
      </c>
      <c r="G57">
        <v>0</v>
      </c>
      <c r="H57">
        <v>0.01</v>
      </c>
      <c r="I57">
        <v>8.0000000000000004E-4</v>
      </c>
      <c r="J57">
        <v>8</v>
      </c>
      <c r="K57" t="b">
        <v>0</v>
      </c>
      <c r="L57">
        <f>INDEX(trials_and_results!B:B,MATCH($A57,trials_and_results!$A:$A,0))</f>
        <v>46.108374999999903</v>
      </c>
      <c r="M57">
        <f>INDEX(trials_and_results!C:C,MATCH($A57,trials_and_results!$A:$A,0))</f>
        <v>8.9852574707109696</v>
      </c>
      <c r="N57">
        <f>INDEX(trials_and_results!D:D,MATCH($A57,trials_and_results!$A:$A,0))</f>
        <v>37.123117529288933</v>
      </c>
      <c r="O57" s="16">
        <f>Table2[[#This Row],[mean_stderr]]/Table2[[#This Row],[mean_reward]]</f>
        <v>0.19487256861060465</v>
      </c>
    </row>
    <row r="58" spans="1:15" hidden="1" x14ac:dyDescent="0.2">
      <c r="A58">
        <v>419</v>
      </c>
      <c r="B58">
        <v>14000</v>
      </c>
      <c r="C58">
        <v>40000000</v>
      </c>
      <c r="D58">
        <v>2.5</v>
      </c>
      <c r="E58">
        <v>25</v>
      </c>
      <c r="F58">
        <v>300</v>
      </c>
      <c r="G58">
        <v>0</v>
      </c>
      <c r="H58">
        <v>1E-3</v>
      </c>
      <c r="I58">
        <v>1.6000000000000001E-3</v>
      </c>
      <c r="J58">
        <v>8</v>
      </c>
      <c r="K58" t="b">
        <v>0</v>
      </c>
      <c r="L58">
        <f>INDEX(trials_and_results!B:B,MATCH($A58,trials_and_results!$A:$A,0))</f>
        <v>47.479699999999902</v>
      </c>
      <c r="M58">
        <f>INDEX(trials_and_results!C:C,MATCH($A58,trials_and_results!$A:$A,0))</f>
        <v>10.4255622489994</v>
      </c>
      <c r="N58">
        <f>INDEX(trials_and_results!D:D,MATCH($A58,trials_and_results!$A:$A,0))</f>
        <v>37.054137751000503</v>
      </c>
      <c r="O58" s="16">
        <f>Table2[[#This Row],[mean_stderr]]/Table2[[#This Row],[mean_reward]]</f>
        <v>0.21957936231693589</v>
      </c>
    </row>
    <row r="59" spans="1:15" hidden="1" x14ac:dyDescent="0.2">
      <c r="A59">
        <v>390</v>
      </c>
      <c r="B59">
        <v>6000</v>
      </c>
      <c r="C59">
        <v>20000000</v>
      </c>
      <c r="D59">
        <v>2.5</v>
      </c>
      <c r="E59">
        <v>4</v>
      </c>
      <c r="F59">
        <v>300</v>
      </c>
      <c r="G59">
        <v>0</v>
      </c>
      <c r="H59">
        <v>1E-3</v>
      </c>
      <c r="I59">
        <v>1.6000000000000001E-3</v>
      </c>
      <c r="J59">
        <v>8</v>
      </c>
      <c r="K59" t="b">
        <v>0</v>
      </c>
      <c r="L59">
        <f>INDEX(trials_and_results!B:B,MATCH($A59,trials_and_results!$A:$A,0))</f>
        <v>44.036475000000003</v>
      </c>
      <c r="M59">
        <f>INDEX(trials_and_results!C:C,MATCH($A59,trials_and_results!$A:$A,0))</f>
        <v>7.1743521509081498</v>
      </c>
      <c r="N59">
        <f>INDEX(trials_and_results!D:D,MATCH($A59,trials_and_results!$A:$A,0))</f>
        <v>36.862122849091854</v>
      </c>
      <c r="O59" s="16">
        <f>Table2[[#This Row],[mean_stderr]]/Table2[[#This Row],[mean_reward]]</f>
        <v>0.16291840232235094</v>
      </c>
    </row>
    <row r="60" spans="1:15" hidden="1" x14ac:dyDescent="0.2">
      <c r="A60">
        <v>322</v>
      </c>
      <c r="B60">
        <v>10000</v>
      </c>
      <c r="C60">
        <v>40000000</v>
      </c>
      <c r="D60">
        <v>2.5</v>
      </c>
      <c r="E60">
        <v>25</v>
      </c>
      <c r="F60">
        <v>300</v>
      </c>
      <c r="G60">
        <v>0</v>
      </c>
      <c r="H60">
        <v>0.01</v>
      </c>
      <c r="I60">
        <v>1.6000000000000001E-3</v>
      </c>
      <c r="J60">
        <v>8</v>
      </c>
      <c r="K60" t="b">
        <v>0</v>
      </c>
      <c r="L60">
        <f>INDEX(trials_and_results!B:B,MATCH($A60,trials_and_results!$A:$A,0))</f>
        <v>44.519824999999997</v>
      </c>
      <c r="M60">
        <f>INDEX(trials_and_results!C:C,MATCH($A60,trials_and_results!$A:$A,0))</f>
        <v>7.6931282817889697</v>
      </c>
      <c r="N60">
        <f>INDEX(trials_and_results!D:D,MATCH($A60,trials_and_results!$A:$A,0))</f>
        <v>36.826696718211025</v>
      </c>
      <c r="O60" s="16">
        <f>Table2[[#This Row],[mean_stderr]]/Table2[[#This Row],[mean_reward]]</f>
        <v>0.1728023028345006</v>
      </c>
    </row>
    <row r="61" spans="1:15" hidden="1" x14ac:dyDescent="0.2">
      <c r="A61">
        <v>212</v>
      </c>
      <c r="B61">
        <v>14000</v>
      </c>
      <c r="C61">
        <v>20000000</v>
      </c>
      <c r="D61">
        <v>2.5</v>
      </c>
      <c r="E61">
        <v>8</v>
      </c>
      <c r="F61">
        <v>300</v>
      </c>
      <c r="G61">
        <v>0</v>
      </c>
      <c r="H61">
        <v>4.0000000000000001E-3</v>
      </c>
      <c r="I61">
        <v>8.0000000000000004E-4</v>
      </c>
      <c r="J61">
        <v>8</v>
      </c>
      <c r="K61" t="b">
        <v>0</v>
      </c>
      <c r="L61">
        <f>INDEX(trials_and_results!B:B,MATCH($A61,trials_and_results!$A:$A,0))</f>
        <v>45.872924999999903</v>
      </c>
      <c r="M61">
        <f>INDEX(trials_and_results!C:C,MATCH($A61,trials_and_results!$A:$A,0))</f>
        <v>9.0489193990678896</v>
      </c>
      <c r="N61">
        <f>INDEX(trials_and_results!D:D,MATCH($A61,trials_and_results!$A:$A,0))</f>
        <v>36.824005600932011</v>
      </c>
      <c r="O61" s="16">
        <f>Table2[[#This Row],[mean_stderr]]/Table2[[#This Row],[mean_reward]]</f>
        <v>0.19726057143877154</v>
      </c>
    </row>
    <row r="62" spans="1:15" hidden="1" x14ac:dyDescent="0.2">
      <c r="A62">
        <v>858</v>
      </c>
      <c r="B62">
        <v>6000</v>
      </c>
      <c r="C62">
        <v>20000000</v>
      </c>
      <c r="D62">
        <v>2.5</v>
      </c>
      <c r="E62">
        <v>100</v>
      </c>
      <c r="F62">
        <v>300</v>
      </c>
      <c r="G62">
        <v>0</v>
      </c>
      <c r="H62">
        <v>1E-3</v>
      </c>
      <c r="I62">
        <v>1.6000000000000001E-3</v>
      </c>
      <c r="J62">
        <v>16</v>
      </c>
      <c r="K62" t="b">
        <v>0</v>
      </c>
      <c r="L62">
        <f>INDEX(trials_and_results!B:B,MATCH($A62,trials_and_results!$A:$A,0))</f>
        <v>44.056824999999897</v>
      </c>
      <c r="M62">
        <f>INDEX(trials_and_results!C:C,MATCH($A62,trials_and_results!$A:$A,0))</f>
        <v>7.3064897872886903</v>
      </c>
      <c r="N62">
        <f>INDEX(trials_and_results!D:D,MATCH($A62,trials_and_results!$A:$A,0))</f>
        <v>36.750335212711207</v>
      </c>
      <c r="O62" s="16">
        <f>Table2[[#This Row],[mean_stderr]]/Table2[[#This Row],[mean_reward]]</f>
        <v>0.1658424043786339</v>
      </c>
    </row>
    <row r="63" spans="1:15" hidden="1" x14ac:dyDescent="0.2">
      <c r="A63">
        <v>95</v>
      </c>
      <c r="B63">
        <v>14000</v>
      </c>
      <c r="C63">
        <v>40000000</v>
      </c>
      <c r="D63">
        <v>2.5</v>
      </c>
      <c r="E63">
        <v>100</v>
      </c>
      <c r="F63">
        <v>300</v>
      </c>
      <c r="G63">
        <v>0</v>
      </c>
      <c r="H63">
        <v>4.0000000000000001E-3</v>
      </c>
      <c r="I63">
        <v>4.0000000000000002E-4</v>
      </c>
      <c r="J63">
        <v>8</v>
      </c>
      <c r="K63" t="b">
        <v>0</v>
      </c>
      <c r="L63">
        <f>INDEX(trials_and_results!B:B,MATCH($A63,trials_and_results!$A:$A,0))</f>
        <v>43.749899999999997</v>
      </c>
      <c r="M63">
        <f>INDEX(trials_and_results!C:C,MATCH($A63,trials_and_results!$A:$A,0))</f>
        <v>7.1643012256042597</v>
      </c>
      <c r="N63">
        <f>INDEX(trials_and_results!D:D,MATCH($A63,trials_and_results!$A:$A,0))</f>
        <v>36.585598774395734</v>
      </c>
      <c r="O63" s="16">
        <f>Table2[[#This Row],[mean_stderr]]/Table2[[#This Row],[mean_reward]]</f>
        <v>0.16375583088428225</v>
      </c>
    </row>
    <row r="64" spans="1:15" hidden="1" x14ac:dyDescent="0.2">
      <c r="A64">
        <v>699</v>
      </c>
      <c r="B64">
        <v>6000</v>
      </c>
      <c r="C64">
        <v>5000000</v>
      </c>
      <c r="D64">
        <v>2.5</v>
      </c>
      <c r="E64">
        <v>25</v>
      </c>
      <c r="F64">
        <v>300</v>
      </c>
      <c r="G64">
        <v>0</v>
      </c>
      <c r="H64">
        <v>1E-3</v>
      </c>
      <c r="I64">
        <v>8.0000000000000004E-4</v>
      </c>
      <c r="J64">
        <v>16</v>
      </c>
      <c r="K64" t="b">
        <v>0</v>
      </c>
      <c r="L64">
        <f>INDEX(trials_and_results!B:B,MATCH($A64,trials_and_results!$A:$A,0))</f>
        <v>43.450724999999998</v>
      </c>
      <c r="M64">
        <f>INDEX(trials_and_results!C:C,MATCH($A64,trials_and_results!$A:$A,0))</f>
        <v>6.8712699021000301</v>
      </c>
      <c r="N64">
        <f>INDEX(trials_and_results!D:D,MATCH($A64,trials_and_results!$A:$A,0))</f>
        <v>36.579455097899967</v>
      </c>
      <c r="O64" s="16">
        <f>Table2[[#This Row],[mean_stderr]]/Table2[[#This Row],[mean_reward]]</f>
        <v>0.1581393613593336</v>
      </c>
    </row>
    <row r="65" spans="1:15" hidden="1" x14ac:dyDescent="0.2">
      <c r="A65">
        <v>825</v>
      </c>
      <c r="B65">
        <v>6000</v>
      </c>
      <c r="C65">
        <v>40000000</v>
      </c>
      <c r="D65">
        <v>2.5</v>
      </c>
      <c r="E65">
        <v>4</v>
      </c>
      <c r="F65">
        <v>300</v>
      </c>
      <c r="G65">
        <v>0</v>
      </c>
      <c r="H65">
        <v>1E-3</v>
      </c>
      <c r="I65">
        <v>1.6000000000000001E-3</v>
      </c>
      <c r="J65">
        <v>16</v>
      </c>
      <c r="K65" t="b">
        <v>0</v>
      </c>
      <c r="L65">
        <f>INDEX(trials_and_results!B:B,MATCH($A65,trials_and_results!$A:$A,0))</f>
        <v>45.879799999999904</v>
      </c>
      <c r="M65">
        <f>INDEX(trials_and_results!C:C,MATCH($A65,trials_and_results!$A:$A,0))</f>
        <v>9.3617876524137404</v>
      </c>
      <c r="N65">
        <f>INDEX(trials_and_results!D:D,MATCH($A65,trials_and_results!$A:$A,0))</f>
        <v>36.518012347586165</v>
      </c>
      <c r="O65" s="16">
        <f>Table2[[#This Row],[mean_stderr]]/Table2[[#This Row],[mean_reward]]</f>
        <v>0.20405031522399314</v>
      </c>
    </row>
    <row r="66" spans="1:15" hidden="1" x14ac:dyDescent="0.2">
      <c r="A66">
        <v>682</v>
      </c>
      <c r="B66">
        <v>10000</v>
      </c>
      <c r="C66">
        <v>40000000</v>
      </c>
      <c r="D66">
        <v>2.5</v>
      </c>
      <c r="E66">
        <v>4</v>
      </c>
      <c r="F66">
        <v>300</v>
      </c>
      <c r="G66">
        <v>0</v>
      </c>
      <c r="H66">
        <v>1E-3</v>
      </c>
      <c r="I66">
        <v>8.0000000000000004E-4</v>
      </c>
      <c r="J66">
        <v>16</v>
      </c>
      <c r="K66" t="b">
        <v>0</v>
      </c>
      <c r="L66">
        <f>INDEX(trials_and_results!B:B,MATCH($A66,trials_and_results!$A:$A,0))</f>
        <v>43.069224999999904</v>
      </c>
      <c r="M66">
        <f>INDEX(trials_and_results!C:C,MATCH($A66,trials_and_results!$A:$A,0))</f>
        <v>6.5869424852961398</v>
      </c>
      <c r="N66">
        <f>INDEX(trials_and_results!D:D,MATCH($A66,trials_and_results!$A:$A,0))</f>
        <v>36.482282514703762</v>
      </c>
      <c r="O66" s="16">
        <f>Table2[[#This Row],[mean_stderr]]/Table2[[#This Row],[mean_reward]]</f>
        <v>0.15293849576573887</v>
      </c>
    </row>
    <row r="67" spans="1:15" hidden="1" x14ac:dyDescent="0.2">
      <c r="A67">
        <v>831</v>
      </c>
      <c r="B67">
        <v>6000</v>
      </c>
      <c r="C67">
        <v>5000000</v>
      </c>
      <c r="D67">
        <v>2.5</v>
      </c>
      <c r="E67">
        <v>8</v>
      </c>
      <c r="F67">
        <v>300</v>
      </c>
      <c r="G67">
        <v>0</v>
      </c>
      <c r="H67">
        <v>1E-3</v>
      </c>
      <c r="I67">
        <v>1.6000000000000001E-3</v>
      </c>
      <c r="J67">
        <v>16</v>
      </c>
      <c r="K67" t="b">
        <v>0</v>
      </c>
      <c r="L67">
        <f>INDEX(trials_and_results!B:B,MATCH($A67,trials_and_results!$A:$A,0))</f>
        <v>43.184600000000003</v>
      </c>
      <c r="M67">
        <f>INDEX(trials_and_results!C:C,MATCH($A67,trials_and_results!$A:$A,0))</f>
        <v>6.8143229387895703</v>
      </c>
      <c r="N67">
        <f>INDEX(trials_and_results!D:D,MATCH($A67,trials_and_results!$A:$A,0))</f>
        <v>36.37027706121043</v>
      </c>
      <c r="O67" s="16">
        <f>Table2[[#This Row],[mean_stderr]]/Table2[[#This Row],[mean_reward]]</f>
        <v>0.15779520798593874</v>
      </c>
    </row>
    <row r="68" spans="1:15" hidden="1" x14ac:dyDescent="0.2">
      <c r="A68">
        <v>199</v>
      </c>
      <c r="B68">
        <v>10000</v>
      </c>
      <c r="C68">
        <v>20000000</v>
      </c>
      <c r="D68">
        <v>2.5</v>
      </c>
      <c r="E68">
        <v>4</v>
      </c>
      <c r="F68">
        <v>300</v>
      </c>
      <c r="G68">
        <v>0</v>
      </c>
      <c r="H68">
        <v>4.0000000000000001E-3</v>
      </c>
      <c r="I68">
        <v>8.0000000000000004E-4</v>
      </c>
      <c r="J68">
        <v>8</v>
      </c>
      <c r="K68" t="b">
        <v>0</v>
      </c>
      <c r="L68">
        <f>INDEX(trials_and_results!B:B,MATCH($A68,trials_and_results!$A:$A,0))</f>
        <v>45.619324999999897</v>
      </c>
      <c r="M68">
        <f>INDEX(trials_and_results!C:C,MATCH($A68,trials_and_results!$A:$A,0))</f>
        <v>9.3127784619706802</v>
      </c>
      <c r="N68">
        <f>INDEX(trials_and_results!D:D,MATCH($A68,trials_and_results!$A:$A,0))</f>
        <v>36.306546538029217</v>
      </c>
      <c r="O68" s="16">
        <f>Table2[[#This Row],[mean_stderr]]/Table2[[#This Row],[mean_reward]]</f>
        <v>0.20414108411228576</v>
      </c>
    </row>
    <row r="69" spans="1:15" hidden="1" x14ac:dyDescent="0.2">
      <c r="A69">
        <v>255</v>
      </c>
      <c r="B69">
        <v>6000</v>
      </c>
      <c r="C69">
        <v>5000000</v>
      </c>
      <c r="D69">
        <v>2.5</v>
      </c>
      <c r="E69">
        <v>8</v>
      </c>
      <c r="F69">
        <v>300</v>
      </c>
      <c r="G69">
        <v>0</v>
      </c>
      <c r="H69">
        <v>1E-3</v>
      </c>
      <c r="I69">
        <v>8.0000000000000004E-4</v>
      </c>
      <c r="J69">
        <v>8</v>
      </c>
      <c r="K69" t="b">
        <v>0</v>
      </c>
      <c r="L69">
        <f>INDEX(trials_and_results!B:B,MATCH($A69,trials_and_results!$A:$A,0))</f>
        <v>45.313450000000003</v>
      </c>
      <c r="M69">
        <f>INDEX(trials_and_results!C:C,MATCH($A69,trials_and_results!$A:$A,0))</f>
        <v>9.0833360004622001</v>
      </c>
      <c r="N69">
        <f>INDEX(trials_and_results!D:D,MATCH($A69,trials_and_results!$A:$A,0))</f>
        <v>36.230113999537807</v>
      </c>
      <c r="O69" s="16">
        <f>Table2[[#This Row],[mean_stderr]]/Table2[[#This Row],[mean_reward]]</f>
        <v>0.20045562631982777</v>
      </c>
    </row>
    <row r="70" spans="1:15" hidden="1" x14ac:dyDescent="0.2">
      <c r="A70">
        <v>177</v>
      </c>
      <c r="B70">
        <v>6000</v>
      </c>
      <c r="C70">
        <v>40000000</v>
      </c>
      <c r="D70">
        <v>2.5</v>
      </c>
      <c r="E70">
        <v>25</v>
      </c>
      <c r="F70">
        <v>300</v>
      </c>
      <c r="G70">
        <v>0</v>
      </c>
      <c r="H70">
        <v>0.01</v>
      </c>
      <c r="I70">
        <v>8.0000000000000004E-4</v>
      </c>
      <c r="J70">
        <v>8</v>
      </c>
      <c r="K70" t="b">
        <v>0</v>
      </c>
      <c r="L70">
        <f>INDEX(trials_and_results!B:B,MATCH($A70,trials_and_results!$A:$A,0))</f>
        <v>44.52975</v>
      </c>
      <c r="M70">
        <f>INDEX(trials_and_results!C:C,MATCH($A70,trials_and_results!$A:$A,0))</f>
        <v>8.3112810505587102</v>
      </c>
      <c r="N70">
        <f>INDEX(trials_and_results!D:D,MATCH($A70,trials_and_results!$A:$A,0))</f>
        <v>36.218468949441288</v>
      </c>
      <c r="O70" s="16">
        <f>Table2[[#This Row],[mean_stderr]]/Table2[[#This Row],[mean_reward]]</f>
        <v>0.1866455807759691</v>
      </c>
    </row>
    <row r="71" spans="1:15" hidden="1" x14ac:dyDescent="0.2">
      <c r="A71">
        <v>292</v>
      </c>
      <c r="B71">
        <v>10000</v>
      </c>
      <c r="C71">
        <v>5000000</v>
      </c>
      <c r="D71">
        <v>2.5</v>
      </c>
      <c r="E71">
        <v>4</v>
      </c>
      <c r="F71">
        <v>300</v>
      </c>
      <c r="G71">
        <v>0</v>
      </c>
      <c r="H71">
        <v>0.01</v>
      </c>
      <c r="I71">
        <v>1.6000000000000001E-3</v>
      </c>
      <c r="J71">
        <v>8</v>
      </c>
      <c r="K71" t="b">
        <v>0</v>
      </c>
      <c r="L71">
        <f>INDEX(trials_and_results!B:B,MATCH($A71,trials_and_results!$A:$A,0))</f>
        <v>43.780050000000003</v>
      </c>
      <c r="M71">
        <f>INDEX(trials_and_results!C:C,MATCH($A71,trials_and_results!$A:$A,0))</f>
        <v>7.6967464183889502</v>
      </c>
      <c r="N71">
        <f>INDEX(trials_and_results!D:D,MATCH($A71,trials_and_results!$A:$A,0))</f>
        <v>36.083303581611055</v>
      </c>
      <c r="O71" s="16">
        <f>Table2[[#This Row],[mean_stderr]]/Table2[[#This Row],[mean_reward]]</f>
        <v>0.1758048795830281</v>
      </c>
    </row>
    <row r="72" spans="1:15" hidden="1" x14ac:dyDescent="0.2">
      <c r="A72">
        <v>759</v>
      </c>
      <c r="B72">
        <v>6000</v>
      </c>
      <c r="C72">
        <v>5000000</v>
      </c>
      <c r="D72">
        <v>2.5</v>
      </c>
      <c r="E72">
        <v>100</v>
      </c>
      <c r="F72">
        <v>300</v>
      </c>
      <c r="G72">
        <v>0</v>
      </c>
      <c r="H72">
        <v>0.01</v>
      </c>
      <c r="I72">
        <v>1.6000000000000001E-3</v>
      </c>
      <c r="J72">
        <v>16</v>
      </c>
      <c r="K72" t="b">
        <v>0</v>
      </c>
      <c r="L72">
        <f>INDEX(trials_and_results!B:B,MATCH($A72,trials_and_results!$A:$A,0))</f>
        <v>43.181574999999903</v>
      </c>
      <c r="M72">
        <f>INDEX(trials_and_results!C:C,MATCH($A72,trials_and_results!$A:$A,0))</f>
        <v>7.1696932913854896</v>
      </c>
      <c r="N72">
        <f>INDEX(trials_and_results!D:D,MATCH($A72,trials_and_results!$A:$A,0))</f>
        <v>36.011881708614411</v>
      </c>
      <c r="O72" s="16">
        <f>Table2[[#This Row],[mean_stderr]]/Table2[[#This Row],[mean_reward]]</f>
        <v>0.16603593758183915</v>
      </c>
    </row>
    <row r="73" spans="1:15" hidden="1" x14ac:dyDescent="0.2">
      <c r="A73">
        <v>405</v>
      </c>
      <c r="B73">
        <v>6000</v>
      </c>
      <c r="C73">
        <v>40000000</v>
      </c>
      <c r="D73">
        <v>2.5</v>
      </c>
      <c r="E73">
        <v>8</v>
      </c>
      <c r="F73">
        <v>300</v>
      </c>
      <c r="G73">
        <v>0</v>
      </c>
      <c r="H73">
        <v>1E-3</v>
      </c>
      <c r="I73">
        <v>1.6000000000000001E-3</v>
      </c>
      <c r="J73">
        <v>8</v>
      </c>
      <c r="K73" t="b">
        <v>0</v>
      </c>
      <c r="L73">
        <f>INDEX(trials_and_results!B:B,MATCH($A73,trials_and_results!$A:$A,0))</f>
        <v>45.130549999999999</v>
      </c>
      <c r="M73">
        <f>INDEX(trials_and_results!C:C,MATCH($A73,trials_and_results!$A:$A,0))</f>
        <v>9.1402933859395805</v>
      </c>
      <c r="N73">
        <f>INDEX(trials_and_results!D:D,MATCH($A73,trials_and_results!$A:$A,0))</f>
        <v>35.990256614060421</v>
      </c>
      <c r="O73" s="16">
        <f>Table2[[#This Row],[mean_stderr]]/Table2[[#This Row],[mean_reward]]</f>
        <v>0.20253006856640526</v>
      </c>
    </row>
    <row r="74" spans="1:15" hidden="1" x14ac:dyDescent="0.2">
      <c r="A74">
        <v>263</v>
      </c>
      <c r="B74">
        <v>14000</v>
      </c>
      <c r="C74">
        <v>40000000</v>
      </c>
      <c r="D74">
        <v>2.5</v>
      </c>
      <c r="E74">
        <v>8</v>
      </c>
      <c r="F74">
        <v>300</v>
      </c>
      <c r="G74">
        <v>0</v>
      </c>
      <c r="H74">
        <v>1E-3</v>
      </c>
      <c r="I74">
        <v>8.0000000000000004E-4</v>
      </c>
      <c r="J74">
        <v>8</v>
      </c>
      <c r="K74" t="b">
        <v>0</v>
      </c>
      <c r="L74">
        <f>INDEX(trials_and_results!B:B,MATCH($A74,trials_and_results!$A:$A,0))</f>
        <v>45.937374999999903</v>
      </c>
      <c r="M74">
        <f>INDEX(trials_and_results!C:C,MATCH($A74,trials_and_results!$A:$A,0))</f>
        <v>9.9863650579373004</v>
      </c>
      <c r="N74">
        <f>INDEX(trials_and_results!D:D,MATCH($A74,trials_and_results!$A:$A,0))</f>
        <v>35.951009942062605</v>
      </c>
      <c r="O74" s="16">
        <f>Table2[[#This Row],[mean_stderr]]/Table2[[#This Row],[mean_reward]]</f>
        <v>0.2173908513043534</v>
      </c>
    </row>
    <row r="75" spans="1:15" hidden="1" x14ac:dyDescent="0.2">
      <c r="A75">
        <v>131</v>
      </c>
      <c r="B75">
        <v>14000</v>
      </c>
      <c r="C75">
        <v>40000000</v>
      </c>
      <c r="D75">
        <v>2.5</v>
      </c>
      <c r="E75">
        <v>25</v>
      </c>
      <c r="F75">
        <v>300</v>
      </c>
      <c r="G75">
        <v>0</v>
      </c>
      <c r="H75">
        <v>1E-3</v>
      </c>
      <c r="I75">
        <v>4.0000000000000002E-4</v>
      </c>
      <c r="J75">
        <v>8</v>
      </c>
      <c r="K75" t="b">
        <v>0</v>
      </c>
      <c r="L75">
        <f>INDEX(trials_and_results!B:B,MATCH($A75,trials_and_results!$A:$A,0))</f>
        <v>42.806599999999897</v>
      </c>
      <c r="M75">
        <f>INDEX(trials_and_results!C:C,MATCH($A75,trials_and_results!$A:$A,0))</f>
        <v>6.8929356232051697</v>
      </c>
      <c r="N75">
        <f>INDEX(trials_and_results!D:D,MATCH($A75,trials_and_results!$A:$A,0))</f>
        <v>35.913664376794728</v>
      </c>
      <c r="O75" s="16">
        <f>Table2[[#This Row],[mean_stderr]]/Table2[[#This Row],[mean_reward]]</f>
        <v>0.16102506677019868</v>
      </c>
    </row>
    <row r="76" spans="1:15" hidden="1" x14ac:dyDescent="0.2">
      <c r="A76">
        <v>248</v>
      </c>
      <c r="B76">
        <v>14000</v>
      </c>
      <c r="C76">
        <v>20000000</v>
      </c>
      <c r="D76">
        <v>2.5</v>
      </c>
      <c r="E76">
        <v>4</v>
      </c>
      <c r="F76">
        <v>300</v>
      </c>
      <c r="G76">
        <v>0</v>
      </c>
      <c r="H76">
        <v>1E-3</v>
      </c>
      <c r="I76">
        <v>8.0000000000000004E-4</v>
      </c>
      <c r="J76">
        <v>8</v>
      </c>
      <c r="K76" t="b">
        <v>0</v>
      </c>
      <c r="L76">
        <f>INDEX(trials_and_results!B:B,MATCH($A76,trials_and_results!$A:$A,0))</f>
        <v>43.095149999999997</v>
      </c>
      <c r="M76">
        <f>INDEX(trials_and_results!C:C,MATCH($A76,trials_and_results!$A:$A,0))</f>
        <v>7.2165908419066298</v>
      </c>
      <c r="N76">
        <f>INDEX(trials_and_results!D:D,MATCH($A76,trials_and_results!$A:$A,0))</f>
        <v>35.878559158093367</v>
      </c>
      <c r="O76" s="16">
        <f>Table2[[#This Row],[mean_stderr]]/Table2[[#This Row],[mean_reward]]</f>
        <v>0.16745714638205531</v>
      </c>
    </row>
    <row r="77" spans="1:15" hidden="1" x14ac:dyDescent="0.2">
      <c r="A77">
        <v>259</v>
      </c>
      <c r="B77">
        <v>10000</v>
      </c>
      <c r="C77">
        <v>20000000</v>
      </c>
      <c r="D77">
        <v>2.5</v>
      </c>
      <c r="E77">
        <v>8</v>
      </c>
      <c r="F77">
        <v>300</v>
      </c>
      <c r="G77">
        <v>0</v>
      </c>
      <c r="H77">
        <v>1E-3</v>
      </c>
      <c r="I77">
        <v>8.0000000000000004E-4</v>
      </c>
      <c r="J77">
        <v>8</v>
      </c>
      <c r="K77" t="b">
        <v>0</v>
      </c>
      <c r="L77">
        <f>INDEX(trials_and_results!B:B,MATCH($A77,trials_and_results!$A:$A,0))</f>
        <v>45.379275</v>
      </c>
      <c r="M77">
        <f>INDEX(trials_and_results!C:C,MATCH($A77,trials_and_results!$A:$A,0))</f>
        <v>9.5043660843918705</v>
      </c>
      <c r="N77">
        <f>INDEX(trials_and_results!D:D,MATCH($A77,trials_and_results!$A:$A,0))</f>
        <v>35.874908915608131</v>
      </c>
      <c r="O77" s="16">
        <f>Table2[[#This Row],[mean_stderr]]/Table2[[#This Row],[mean_reward]]</f>
        <v>0.20944288079507375</v>
      </c>
    </row>
    <row r="78" spans="1:15" hidden="1" x14ac:dyDescent="0.2">
      <c r="A78">
        <v>223</v>
      </c>
      <c r="B78">
        <v>10000</v>
      </c>
      <c r="C78">
        <v>20000000</v>
      </c>
      <c r="D78">
        <v>2.5</v>
      </c>
      <c r="E78">
        <v>25</v>
      </c>
      <c r="F78">
        <v>300</v>
      </c>
      <c r="G78">
        <v>0</v>
      </c>
      <c r="H78">
        <v>4.0000000000000001E-3</v>
      </c>
      <c r="I78">
        <v>8.0000000000000004E-4</v>
      </c>
      <c r="J78">
        <v>8</v>
      </c>
      <c r="K78" t="b">
        <v>0</v>
      </c>
      <c r="L78">
        <f>INDEX(trials_and_results!B:B,MATCH($A78,trials_and_results!$A:$A,0))</f>
        <v>42.175150000000002</v>
      </c>
      <c r="M78">
        <f>INDEX(trials_and_results!C:C,MATCH($A78,trials_and_results!$A:$A,0))</f>
        <v>6.4065886718040597</v>
      </c>
      <c r="N78">
        <f>INDEX(trials_and_results!D:D,MATCH($A78,trials_and_results!$A:$A,0))</f>
        <v>35.768561328195943</v>
      </c>
      <c r="O78" s="16">
        <f>Table2[[#This Row],[mean_stderr]]/Table2[[#This Row],[mean_reward]]</f>
        <v>0.15190434821936755</v>
      </c>
    </row>
    <row r="79" spans="1:15" hidden="1" x14ac:dyDescent="0.2">
      <c r="A79">
        <v>561</v>
      </c>
      <c r="B79">
        <v>6000</v>
      </c>
      <c r="C79">
        <v>40000000</v>
      </c>
      <c r="D79">
        <v>2.5</v>
      </c>
      <c r="E79">
        <v>25</v>
      </c>
      <c r="F79">
        <v>300</v>
      </c>
      <c r="G79">
        <v>0</v>
      </c>
      <c r="H79">
        <v>1E-3</v>
      </c>
      <c r="I79">
        <v>4.0000000000000002E-4</v>
      </c>
      <c r="J79">
        <v>16</v>
      </c>
      <c r="K79" t="b">
        <v>0</v>
      </c>
      <c r="L79">
        <f>INDEX(trials_and_results!B:B,MATCH($A79,trials_and_results!$A:$A,0))</f>
        <v>42.909599999999998</v>
      </c>
      <c r="M79">
        <f>INDEX(trials_and_results!C:C,MATCH($A79,trials_and_results!$A:$A,0))</f>
        <v>7.21514473288088</v>
      </c>
      <c r="N79">
        <f>INDEX(trials_and_results!D:D,MATCH($A79,trials_and_results!$A:$A,0))</f>
        <v>35.694455267119118</v>
      </c>
      <c r="O79" s="16">
        <f>Table2[[#This Row],[mean_stderr]]/Table2[[#This Row],[mean_reward]]</f>
        <v>0.16814756448162838</v>
      </c>
    </row>
    <row r="80" spans="1:15" hidden="1" x14ac:dyDescent="0.2">
      <c r="A80">
        <v>135</v>
      </c>
      <c r="B80">
        <v>6000</v>
      </c>
      <c r="C80">
        <v>5000000</v>
      </c>
      <c r="D80">
        <v>2.5</v>
      </c>
      <c r="E80">
        <v>100</v>
      </c>
      <c r="F80">
        <v>300</v>
      </c>
      <c r="G80">
        <v>0</v>
      </c>
      <c r="H80">
        <v>1E-3</v>
      </c>
      <c r="I80">
        <v>4.0000000000000002E-4</v>
      </c>
      <c r="J80">
        <v>8</v>
      </c>
      <c r="K80" t="b">
        <v>0</v>
      </c>
      <c r="L80">
        <f>INDEX(trials_and_results!B:B,MATCH($A80,trials_and_results!$A:$A,0))</f>
        <v>42.703824999999902</v>
      </c>
      <c r="M80">
        <f>INDEX(trials_and_results!C:C,MATCH($A80,trials_and_results!$A:$A,0))</f>
        <v>7.0515098920318904</v>
      </c>
      <c r="N80">
        <f>INDEX(trials_and_results!D:D,MATCH($A80,trials_and_results!$A:$A,0))</f>
        <v>35.652315107968015</v>
      </c>
      <c r="O80" s="16">
        <f>Table2[[#This Row],[mean_stderr]]/Table2[[#This Row],[mean_reward]]</f>
        <v>0.16512595515815987</v>
      </c>
    </row>
    <row r="81" spans="1:15" hidden="1" x14ac:dyDescent="0.2">
      <c r="A81">
        <v>430</v>
      </c>
      <c r="B81">
        <v>10000</v>
      </c>
      <c r="C81">
        <v>40000000</v>
      </c>
      <c r="D81">
        <v>2.5</v>
      </c>
      <c r="E81">
        <v>100</v>
      </c>
      <c r="F81">
        <v>300</v>
      </c>
      <c r="G81">
        <v>0</v>
      </c>
      <c r="H81">
        <v>1E-3</v>
      </c>
      <c r="I81">
        <v>1.6000000000000001E-3</v>
      </c>
      <c r="J81">
        <v>8</v>
      </c>
      <c r="K81" t="b">
        <v>0</v>
      </c>
      <c r="L81">
        <f>INDEX(trials_and_results!B:B,MATCH($A81,trials_and_results!$A:$A,0))</f>
        <v>47.800800000000002</v>
      </c>
      <c r="M81">
        <f>INDEX(trials_and_results!C:C,MATCH($A81,trials_and_results!$A:$A,0))</f>
        <v>12.1583556482222</v>
      </c>
      <c r="N81">
        <f>INDEX(trials_and_results!D:D,MATCH($A81,trials_and_results!$A:$A,0))</f>
        <v>35.642444351777804</v>
      </c>
      <c r="O81" s="16">
        <f>Table2[[#This Row],[mean_stderr]]/Table2[[#This Row],[mean_reward]]</f>
        <v>0.25435464779296996</v>
      </c>
    </row>
    <row r="82" spans="1:15" hidden="1" x14ac:dyDescent="0.2">
      <c r="A82">
        <v>92</v>
      </c>
      <c r="B82">
        <v>14000</v>
      </c>
      <c r="C82">
        <v>20000000</v>
      </c>
      <c r="D82">
        <v>2.5</v>
      </c>
      <c r="E82">
        <v>100</v>
      </c>
      <c r="F82">
        <v>300</v>
      </c>
      <c r="G82">
        <v>0</v>
      </c>
      <c r="H82">
        <v>4.0000000000000001E-3</v>
      </c>
      <c r="I82">
        <v>4.0000000000000002E-4</v>
      </c>
      <c r="J82">
        <v>8</v>
      </c>
      <c r="K82" t="b">
        <v>0</v>
      </c>
      <c r="L82">
        <f>INDEX(trials_and_results!B:B,MATCH($A82,trials_and_results!$A:$A,0))</f>
        <v>44.272399999999998</v>
      </c>
      <c r="M82">
        <f>INDEX(trials_and_results!C:C,MATCH($A82,trials_and_results!$A:$A,0))</f>
        <v>8.6478979178780406</v>
      </c>
      <c r="N82">
        <f>INDEX(trials_and_results!D:D,MATCH($A82,trials_and_results!$A:$A,0))</f>
        <v>35.624502082121957</v>
      </c>
      <c r="O82" s="16">
        <f>Table2[[#This Row],[mean_stderr]]/Table2[[#This Row],[mean_reward]]</f>
        <v>0.19533384044863258</v>
      </c>
    </row>
    <row r="83" spans="1:15" hidden="1" x14ac:dyDescent="0.2">
      <c r="A83">
        <v>715</v>
      </c>
      <c r="B83">
        <v>10000</v>
      </c>
      <c r="C83">
        <v>20000000</v>
      </c>
      <c r="D83">
        <v>2.5</v>
      </c>
      <c r="E83">
        <v>100</v>
      </c>
      <c r="F83">
        <v>300</v>
      </c>
      <c r="G83">
        <v>0</v>
      </c>
      <c r="H83">
        <v>1E-3</v>
      </c>
      <c r="I83">
        <v>8.0000000000000004E-4</v>
      </c>
      <c r="J83">
        <v>16</v>
      </c>
      <c r="K83" t="b">
        <v>0</v>
      </c>
      <c r="L83">
        <f>INDEX(trials_and_results!B:B,MATCH($A83,trials_and_results!$A:$A,0))</f>
        <v>42.500050000000002</v>
      </c>
      <c r="M83">
        <f>INDEX(trials_and_results!C:C,MATCH($A83,trials_and_results!$A:$A,0))</f>
        <v>6.9218544869422303</v>
      </c>
      <c r="N83">
        <f>INDEX(trials_and_results!D:D,MATCH($A83,trials_and_results!$A:$A,0))</f>
        <v>35.578195513057771</v>
      </c>
      <c r="O83" s="16">
        <f>Table2[[#This Row],[mean_stderr]]/Table2[[#This Row],[mean_reward]]</f>
        <v>0.16286697279043744</v>
      </c>
    </row>
    <row r="84" spans="1:15" hidden="1" x14ac:dyDescent="0.2">
      <c r="A84">
        <v>634</v>
      </c>
      <c r="B84">
        <v>10000</v>
      </c>
      <c r="C84">
        <v>40000000</v>
      </c>
      <c r="D84">
        <v>2.5</v>
      </c>
      <c r="E84">
        <v>4</v>
      </c>
      <c r="F84">
        <v>300</v>
      </c>
      <c r="G84">
        <v>0</v>
      </c>
      <c r="H84">
        <v>4.0000000000000001E-3</v>
      </c>
      <c r="I84">
        <v>8.0000000000000004E-4</v>
      </c>
      <c r="J84">
        <v>16</v>
      </c>
      <c r="K84" t="b">
        <v>0</v>
      </c>
      <c r="L84">
        <f>INDEX(trials_and_results!B:B,MATCH($A84,trials_and_results!$A:$A,0))</f>
        <v>44.305799999999998</v>
      </c>
      <c r="M84">
        <f>INDEX(trials_and_results!C:C,MATCH($A84,trials_and_results!$A:$A,0))</f>
        <v>8.7854619527924296</v>
      </c>
      <c r="N84">
        <f>INDEX(trials_and_results!D:D,MATCH($A84,trials_and_results!$A:$A,0))</f>
        <v>35.520338047207566</v>
      </c>
      <c r="O84" s="16">
        <f>Table2[[#This Row],[mean_stderr]]/Table2[[#This Row],[mean_reward]]</f>
        <v>0.19829146416027765</v>
      </c>
    </row>
    <row r="85" spans="1:15" hidden="1" x14ac:dyDescent="0.2">
      <c r="A85">
        <v>39</v>
      </c>
      <c r="B85">
        <v>6000</v>
      </c>
      <c r="C85">
        <v>5000000</v>
      </c>
      <c r="D85">
        <v>2.5</v>
      </c>
      <c r="E85">
        <v>100</v>
      </c>
      <c r="F85">
        <v>300</v>
      </c>
      <c r="G85">
        <v>0</v>
      </c>
      <c r="H85">
        <v>0.01</v>
      </c>
      <c r="I85">
        <v>4.0000000000000002E-4</v>
      </c>
      <c r="J85">
        <v>8</v>
      </c>
      <c r="K85" t="b">
        <v>0</v>
      </c>
      <c r="L85">
        <f>INDEX(trials_and_results!B:B,MATCH($A85,trials_and_results!$A:$A,0))</f>
        <v>43.498125000000002</v>
      </c>
      <c r="M85">
        <f>INDEX(trials_and_results!C:C,MATCH($A85,trials_and_results!$A:$A,0))</f>
        <v>8.0576192449869009</v>
      </c>
      <c r="N85">
        <f>INDEX(trials_and_results!D:D,MATCH($A85,trials_and_results!$A:$A,0))</f>
        <v>35.440505755013099</v>
      </c>
      <c r="O85" s="16">
        <f>Table2[[#This Row],[mean_stderr]]/Table2[[#This Row],[mean_reward]]</f>
        <v>0.18524061083062546</v>
      </c>
    </row>
    <row r="86" spans="1:15" hidden="1" x14ac:dyDescent="0.2">
      <c r="A86">
        <v>345</v>
      </c>
      <c r="B86">
        <v>6000</v>
      </c>
      <c r="C86">
        <v>40000000</v>
      </c>
      <c r="D86">
        <v>2.5</v>
      </c>
      <c r="E86">
        <v>4</v>
      </c>
      <c r="F86">
        <v>300</v>
      </c>
      <c r="G86">
        <v>0</v>
      </c>
      <c r="H86">
        <v>4.0000000000000001E-3</v>
      </c>
      <c r="I86">
        <v>1.6000000000000001E-3</v>
      </c>
      <c r="J86">
        <v>8</v>
      </c>
      <c r="K86" t="b">
        <v>0</v>
      </c>
      <c r="L86">
        <f>INDEX(trials_and_results!B:B,MATCH($A86,trials_and_results!$A:$A,0))</f>
        <v>44.582825</v>
      </c>
      <c r="M86">
        <f>INDEX(trials_and_results!C:C,MATCH($A86,trials_and_results!$A:$A,0))</f>
        <v>9.1495456447521306</v>
      </c>
      <c r="N86">
        <f>INDEX(trials_and_results!D:D,MATCH($A86,trials_and_results!$A:$A,0))</f>
        <v>35.433279355247869</v>
      </c>
      <c r="O86" s="16">
        <f>Table2[[#This Row],[mean_stderr]]/Table2[[#This Row],[mean_reward]]</f>
        <v>0.20522579367171395</v>
      </c>
    </row>
    <row r="87" spans="1:15" hidden="1" x14ac:dyDescent="0.2">
      <c r="A87">
        <v>596</v>
      </c>
      <c r="B87">
        <v>14000</v>
      </c>
      <c r="C87">
        <v>20000000</v>
      </c>
      <c r="D87">
        <v>2.5</v>
      </c>
      <c r="E87">
        <v>8</v>
      </c>
      <c r="F87">
        <v>300</v>
      </c>
      <c r="G87">
        <v>0</v>
      </c>
      <c r="H87">
        <v>0.01</v>
      </c>
      <c r="I87">
        <v>8.0000000000000004E-4</v>
      </c>
      <c r="J87">
        <v>16</v>
      </c>
      <c r="K87" t="b">
        <v>0</v>
      </c>
      <c r="L87">
        <f>INDEX(trials_and_results!B:B,MATCH($A87,trials_and_results!$A:$A,0))</f>
        <v>42.493074999999997</v>
      </c>
      <c r="M87">
        <f>INDEX(trials_and_results!C:C,MATCH($A87,trials_and_results!$A:$A,0))</f>
        <v>7.20889481588772</v>
      </c>
      <c r="N87">
        <f>INDEX(trials_and_results!D:D,MATCH($A87,trials_and_results!$A:$A,0))</f>
        <v>35.28418018411228</v>
      </c>
      <c r="O87" s="16">
        <f>Table2[[#This Row],[mean_stderr]]/Table2[[#This Row],[mean_reward]]</f>
        <v>0.16964869724979237</v>
      </c>
    </row>
    <row r="88" spans="1:15" hidden="1" x14ac:dyDescent="0.2">
      <c r="A88">
        <v>414</v>
      </c>
      <c r="B88">
        <v>6000</v>
      </c>
      <c r="C88">
        <v>20000000</v>
      </c>
      <c r="D88">
        <v>2.5</v>
      </c>
      <c r="E88">
        <v>25</v>
      </c>
      <c r="F88">
        <v>300</v>
      </c>
      <c r="G88">
        <v>0</v>
      </c>
      <c r="H88">
        <v>1E-3</v>
      </c>
      <c r="I88">
        <v>1.6000000000000001E-3</v>
      </c>
      <c r="J88">
        <v>8</v>
      </c>
      <c r="K88" t="b">
        <v>0</v>
      </c>
      <c r="L88">
        <f>INDEX(trials_and_results!B:B,MATCH($A88,trials_and_results!$A:$A,0))</f>
        <v>44.704599999999999</v>
      </c>
      <c r="M88">
        <f>INDEX(trials_and_results!C:C,MATCH($A88,trials_and_results!$A:$A,0))</f>
        <v>9.4227233453061192</v>
      </c>
      <c r="N88">
        <f>INDEX(trials_and_results!D:D,MATCH($A88,trials_and_results!$A:$A,0))</f>
        <v>35.281876654693882</v>
      </c>
      <c r="O88" s="16">
        <f>Table2[[#This Row],[mean_stderr]]/Table2[[#This Row],[mean_reward]]</f>
        <v>0.21077748923614392</v>
      </c>
    </row>
    <row r="89" spans="1:15" hidden="1" x14ac:dyDescent="0.2">
      <c r="A89">
        <v>167</v>
      </c>
      <c r="B89">
        <v>14000</v>
      </c>
      <c r="C89">
        <v>40000000</v>
      </c>
      <c r="D89">
        <v>2.5</v>
      </c>
      <c r="E89">
        <v>8</v>
      </c>
      <c r="F89">
        <v>300</v>
      </c>
      <c r="G89">
        <v>0</v>
      </c>
      <c r="H89">
        <v>0.01</v>
      </c>
      <c r="I89">
        <v>8.0000000000000004E-4</v>
      </c>
      <c r="J89">
        <v>8</v>
      </c>
      <c r="K89" t="b">
        <v>0</v>
      </c>
      <c r="L89">
        <f>INDEX(trials_and_results!B:B,MATCH($A89,trials_and_results!$A:$A,0))</f>
        <v>42.536275000000003</v>
      </c>
      <c r="M89">
        <f>INDEX(trials_and_results!C:C,MATCH($A89,trials_and_results!$A:$A,0))</f>
        <v>7.2626378593260803</v>
      </c>
      <c r="N89">
        <f>INDEX(trials_and_results!D:D,MATCH($A89,trials_and_results!$A:$A,0))</f>
        <v>35.273637140673927</v>
      </c>
      <c r="O89" s="16">
        <f>Table2[[#This Row],[mean_stderr]]/Table2[[#This Row],[mean_reward]]</f>
        <v>0.17073986519332215</v>
      </c>
    </row>
    <row r="90" spans="1:15" hidden="1" x14ac:dyDescent="0.2">
      <c r="A90">
        <v>651</v>
      </c>
      <c r="B90">
        <v>6000</v>
      </c>
      <c r="C90">
        <v>5000000</v>
      </c>
      <c r="D90">
        <v>2.5</v>
      </c>
      <c r="E90">
        <v>25</v>
      </c>
      <c r="F90">
        <v>300</v>
      </c>
      <c r="G90">
        <v>0</v>
      </c>
      <c r="H90">
        <v>4.0000000000000001E-3</v>
      </c>
      <c r="I90">
        <v>8.0000000000000004E-4</v>
      </c>
      <c r="J90">
        <v>16</v>
      </c>
      <c r="K90" t="b">
        <v>0</v>
      </c>
      <c r="L90">
        <f>INDEX(trials_and_results!B:B,MATCH($A90,trials_and_results!$A:$A,0))</f>
        <v>43.720424999999999</v>
      </c>
      <c r="M90">
        <f>INDEX(trials_and_results!C:C,MATCH($A90,trials_and_results!$A:$A,0))</f>
        <v>8.4815416028200197</v>
      </c>
      <c r="N90">
        <f>INDEX(trials_and_results!D:D,MATCH($A90,trials_and_results!$A:$A,0))</f>
        <v>35.238883397179976</v>
      </c>
      <c r="O90" s="16">
        <f>Table2[[#This Row],[mean_stderr]]/Table2[[#This Row],[mean_reward]]</f>
        <v>0.19399494864974481</v>
      </c>
    </row>
    <row r="91" spans="1:15" hidden="1" x14ac:dyDescent="0.2">
      <c r="A91">
        <v>143</v>
      </c>
      <c r="B91">
        <v>14000</v>
      </c>
      <c r="C91">
        <v>40000000</v>
      </c>
      <c r="D91">
        <v>2.5</v>
      </c>
      <c r="E91">
        <v>100</v>
      </c>
      <c r="F91">
        <v>300</v>
      </c>
      <c r="G91">
        <v>0</v>
      </c>
      <c r="H91">
        <v>1E-3</v>
      </c>
      <c r="I91">
        <v>4.0000000000000002E-4</v>
      </c>
      <c r="J91">
        <v>8</v>
      </c>
      <c r="K91" t="b">
        <v>0</v>
      </c>
      <c r="L91">
        <f>INDEX(trials_and_results!B:B,MATCH($A91,trials_and_results!$A:$A,0))</f>
        <v>42.820425</v>
      </c>
      <c r="M91">
        <f>INDEX(trials_and_results!C:C,MATCH($A91,trials_and_results!$A:$A,0))</f>
        <v>7.6106040427704702</v>
      </c>
      <c r="N91">
        <f>INDEX(trials_and_results!D:D,MATCH($A91,trials_and_results!$A:$A,0))</f>
        <v>35.209820957229532</v>
      </c>
      <c r="O91" s="16">
        <f>Table2[[#This Row],[mean_stderr]]/Table2[[#This Row],[mean_reward]]</f>
        <v>0.17773303377466407</v>
      </c>
    </row>
    <row r="92" spans="1:15" hidden="1" x14ac:dyDescent="0.2">
      <c r="A92">
        <v>621</v>
      </c>
      <c r="B92">
        <v>6000</v>
      </c>
      <c r="C92">
        <v>40000000</v>
      </c>
      <c r="D92">
        <v>2.5</v>
      </c>
      <c r="E92">
        <v>100</v>
      </c>
      <c r="F92">
        <v>300</v>
      </c>
      <c r="G92">
        <v>0</v>
      </c>
      <c r="H92">
        <v>0.01</v>
      </c>
      <c r="I92">
        <v>8.0000000000000004E-4</v>
      </c>
      <c r="J92">
        <v>16</v>
      </c>
      <c r="K92" t="b">
        <v>0</v>
      </c>
      <c r="L92">
        <f>INDEX(trials_and_results!B:B,MATCH($A92,trials_and_results!$A:$A,0))</f>
        <v>43.085949999999997</v>
      </c>
      <c r="M92">
        <f>INDEX(trials_and_results!C:C,MATCH($A92,trials_and_results!$A:$A,0))</f>
        <v>7.9450143189041498</v>
      </c>
      <c r="N92">
        <f>INDEX(trials_and_results!D:D,MATCH($A92,trials_and_results!$A:$A,0))</f>
        <v>35.140935681095847</v>
      </c>
      <c r="O92" s="16">
        <f>Table2[[#This Row],[mean_stderr]]/Table2[[#This Row],[mean_reward]]</f>
        <v>0.18439919089411166</v>
      </c>
    </row>
    <row r="93" spans="1:15" hidden="1" x14ac:dyDescent="0.2">
      <c r="A93">
        <v>478</v>
      </c>
      <c r="B93">
        <v>10000</v>
      </c>
      <c r="C93">
        <v>40000000</v>
      </c>
      <c r="D93">
        <v>2.5</v>
      </c>
      <c r="E93">
        <v>100</v>
      </c>
      <c r="F93">
        <v>300</v>
      </c>
      <c r="G93">
        <v>0</v>
      </c>
      <c r="H93">
        <v>0.01</v>
      </c>
      <c r="I93">
        <v>4.0000000000000002E-4</v>
      </c>
      <c r="J93">
        <v>16</v>
      </c>
      <c r="K93" t="b">
        <v>0</v>
      </c>
      <c r="L93">
        <f>INDEX(trials_and_results!B:B,MATCH($A93,trials_and_results!$A:$A,0))</f>
        <v>42.036924999999897</v>
      </c>
      <c r="M93">
        <f>INDEX(trials_and_results!C:C,MATCH($A93,trials_and_results!$A:$A,0))</f>
        <v>6.9253823279393201</v>
      </c>
      <c r="N93">
        <f>INDEX(trials_and_results!D:D,MATCH($A93,trials_and_results!$A:$A,0))</f>
        <v>35.11154267206058</v>
      </c>
      <c r="O93" s="16">
        <f>Table2[[#This Row],[mean_stderr]]/Table2[[#This Row],[mean_reward]]</f>
        <v>0.16474521692391481</v>
      </c>
    </row>
    <row r="94" spans="1:15" hidden="1" x14ac:dyDescent="0.2">
      <c r="A94">
        <v>198</v>
      </c>
      <c r="B94">
        <v>6000</v>
      </c>
      <c r="C94">
        <v>20000000</v>
      </c>
      <c r="D94">
        <v>2.5</v>
      </c>
      <c r="E94">
        <v>4</v>
      </c>
      <c r="F94">
        <v>300</v>
      </c>
      <c r="G94">
        <v>0</v>
      </c>
      <c r="H94">
        <v>4.0000000000000001E-3</v>
      </c>
      <c r="I94">
        <v>8.0000000000000004E-4</v>
      </c>
      <c r="J94">
        <v>8</v>
      </c>
      <c r="K94" t="b">
        <v>0</v>
      </c>
      <c r="L94">
        <f>INDEX(trials_and_results!B:B,MATCH($A94,trials_and_results!$A:$A,0))</f>
        <v>42.915124999999897</v>
      </c>
      <c r="M94">
        <f>INDEX(trials_and_results!C:C,MATCH($A94,trials_and_results!$A:$A,0))</f>
        <v>7.8129615355770801</v>
      </c>
      <c r="N94">
        <f>INDEX(trials_and_results!D:D,MATCH($A94,trials_and_results!$A:$A,0))</f>
        <v>35.102163464422816</v>
      </c>
      <c r="O94" s="16">
        <f>Table2[[#This Row],[mean_stderr]]/Table2[[#This Row],[mean_reward]]</f>
        <v>0.18205612905885976</v>
      </c>
    </row>
    <row r="95" spans="1:15" hidden="1" x14ac:dyDescent="0.2">
      <c r="A95">
        <v>238</v>
      </c>
      <c r="B95">
        <v>10000</v>
      </c>
      <c r="C95">
        <v>40000000</v>
      </c>
      <c r="D95">
        <v>2.5</v>
      </c>
      <c r="E95">
        <v>100</v>
      </c>
      <c r="F95">
        <v>300</v>
      </c>
      <c r="G95">
        <v>0</v>
      </c>
      <c r="H95">
        <v>4.0000000000000001E-3</v>
      </c>
      <c r="I95">
        <v>8.0000000000000004E-4</v>
      </c>
      <c r="J95">
        <v>8</v>
      </c>
      <c r="K95" t="b">
        <v>0</v>
      </c>
      <c r="L95">
        <f>INDEX(trials_and_results!B:B,MATCH($A95,trials_and_results!$A:$A,0))</f>
        <v>44.567</v>
      </c>
      <c r="M95">
        <f>INDEX(trials_and_results!C:C,MATCH($A95,trials_and_results!$A:$A,0))</f>
        <v>9.4650314606576007</v>
      </c>
      <c r="N95">
        <f>INDEX(trials_and_results!D:D,MATCH($A95,trials_and_results!$A:$A,0))</f>
        <v>35.101968539342401</v>
      </c>
      <c r="O95" s="16">
        <f>Table2[[#This Row],[mean_stderr]]/Table2[[#This Row],[mean_reward]]</f>
        <v>0.2123775766970539</v>
      </c>
    </row>
    <row r="96" spans="1:15" hidden="1" x14ac:dyDescent="0.2">
      <c r="A96">
        <v>52</v>
      </c>
      <c r="B96">
        <v>10000</v>
      </c>
      <c r="C96">
        <v>5000000</v>
      </c>
      <c r="D96">
        <v>2.5</v>
      </c>
      <c r="E96">
        <v>4</v>
      </c>
      <c r="F96">
        <v>300</v>
      </c>
      <c r="G96">
        <v>0</v>
      </c>
      <c r="H96">
        <v>4.0000000000000001E-3</v>
      </c>
      <c r="I96">
        <v>4.0000000000000002E-4</v>
      </c>
      <c r="J96">
        <v>8</v>
      </c>
      <c r="K96" t="b">
        <v>0</v>
      </c>
      <c r="L96">
        <f>INDEX(trials_and_results!B:B,MATCH($A96,trials_and_results!$A:$A,0))</f>
        <v>42.396650000000001</v>
      </c>
      <c r="M96">
        <f>INDEX(trials_and_results!C:C,MATCH($A96,trials_and_results!$A:$A,0))</f>
        <v>7.4236868768206401</v>
      </c>
      <c r="N96">
        <f>INDEX(trials_and_results!D:D,MATCH($A96,trials_and_results!$A:$A,0))</f>
        <v>34.972963123179362</v>
      </c>
      <c r="O96" s="16">
        <f>Table2[[#This Row],[mean_stderr]]/Table2[[#This Row],[mean_reward]]</f>
        <v>0.1751007892562417</v>
      </c>
    </row>
    <row r="97" spans="1:15" hidden="1" x14ac:dyDescent="0.2">
      <c r="A97">
        <v>329</v>
      </c>
      <c r="B97">
        <v>14000</v>
      </c>
      <c r="C97">
        <v>5000000</v>
      </c>
      <c r="D97">
        <v>2.5</v>
      </c>
      <c r="E97">
        <v>100</v>
      </c>
      <c r="F97">
        <v>300</v>
      </c>
      <c r="G97">
        <v>0</v>
      </c>
      <c r="H97">
        <v>0.01</v>
      </c>
      <c r="I97">
        <v>1.6000000000000001E-3</v>
      </c>
      <c r="J97">
        <v>8</v>
      </c>
      <c r="K97" t="b">
        <v>0</v>
      </c>
      <c r="L97">
        <f>INDEX(trials_and_results!B:B,MATCH($A97,trials_and_results!$A:$A,0))</f>
        <v>44.932774999999999</v>
      </c>
      <c r="M97">
        <f>INDEX(trials_and_results!C:C,MATCH($A97,trials_and_results!$A:$A,0))</f>
        <v>9.9942767200634801</v>
      </c>
      <c r="N97">
        <f>INDEX(trials_and_results!D:D,MATCH($A97,trials_and_results!$A:$A,0))</f>
        <v>34.938498279936518</v>
      </c>
      <c r="O97" s="16">
        <f>Table2[[#This Row],[mean_stderr]]/Table2[[#This Row],[mean_reward]]</f>
        <v>0.22242731992545486</v>
      </c>
    </row>
    <row r="98" spans="1:15" hidden="1" x14ac:dyDescent="0.2">
      <c r="A98">
        <v>753</v>
      </c>
      <c r="B98">
        <v>6000</v>
      </c>
      <c r="C98">
        <v>40000000</v>
      </c>
      <c r="D98">
        <v>2.5</v>
      </c>
      <c r="E98">
        <v>25</v>
      </c>
      <c r="F98">
        <v>300</v>
      </c>
      <c r="G98">
        <v>0</v>
      </c>
      <c r="H98">
        <v>0.01</v>
      </c>
      <c r="I98">
        <v>1.6000000000000001E-3</v>
      </c>
      <c r="J98">
        <v>16</v>
      </c>
      <c r="K98" t="b">
        <v>0</v>
      </c>
      <c r="L98">
        <f>INDEX(trials_and_results!B:B,MATCH($A98,trials_and_results!$A:$A,0))</f>
        <v>43.975249999999903</v>
      </c>
      <c r="M98">
        <f>INDEX(trials_and_results!C:C,MATCH($A98,trials_and_results!$A:$A,0))</f>
        <v>9.05350418304916</v>
      </c>
      <c r="N98">
        <f>INDEX(trials_and_results!D:D,MATCH($A98,trials_and_results!$A:$A,0))</f>
        <v>34.921745816950747</v>
      </c>
      <c r="O98" s="16">
        <f>Table2[[#This Row],[mean_stderr]]/Table2[[#This Row],[mean_reward]]</f>
        <v>0.2058772646670384</v>
      </c>
    </row>
    <row r="99" spans="1:15" hidden="1" x14ac:dyDescent="0.2">
      <c r="A99">
        <v>339</v>
      </c>
      <c r="B99">
        <v>6000</v>
      </c>
      <c r="C99">
        <v>5000000</v>
      </c>
      <c r="D99">
        <v>2.5</v>
      </c>
      <c r="E99">
        <v>4</v>
      </c>
      <c r="F99">
        <v>300</v>
      </c>
      <c r="G99">
        <v>0</v>
      </c>
      <c r="H99">
        <v>4.0000000000000001E-3</v>
      </c>
      <c r="I99">
        <v>1.6000000000000001E-3</v>
      </c>
      <c r="J99">
        <v>8</v>
      </c>
      <c r="K99" t="b">
        <v>0</v>
      </c>
      <c r="L99">
        <f>INDEX(trials_and_results!B:B,MATCH($A99,trials_and_results!$A:$A,0))</f>
        <v>43.861199999999997</v>
      </c>
      <c r="M99">
        <f>INDEX(trials_and_results!C:C,MATCH($A99,trials_and_results!$A:$A,0))</f>
        <v>8.9513215251148104</v>
      </c>
      <c r="N99">
        <f>INDEX(trials_and_results!D:D,MATCH($A99,trials_and_results!$A:$A,0))</f>
        <v>34.90987847488519</v>
      </c>
      <c r="O99" s="16">
        <f>Table2[[#This Row],[mean_stderr]]/Table2[[#This Row],[mean_reward]]</f>
        <v>0.20408291440076448</v>
      </c>
    </row>
    <row r="100" spans="1:15" hidden="1" x14ac:dyDescent="0.2">
      <c r="A100">
        <v>645</v>
      </c>
      <c r="B100">
        <v>6000</v>
      </c>
      <c r="C100">
        <v>40000000</v>
      </c>
      <c r="D100">
        <v>2.5</v>
      </c>
      <c r="E100">
        <v>8</v>
      </c>
      <c r="F100">
        <v>300</v>
      </c>
      <c r="G100">
        <v>0</v>
      </c>
      <c r="H100">
        <v>4.0000000000000001E-3</v>
      </c>
      <c r="I100">
        <v>8.0000000000000004E-4</v>
      </c>
      <c r="J100">
        <v>16</v>
      </c>
      <c r="K100" t="b">
        <v>0</v>
      </c>
      <c r="L100">
        <f>INDEX(trials_and_results!B:B,MATCH($A100,trials_and_results!$A:$A,0))</f>
        <v>41.501774999999903</v>
      </c>
      <c r="M100">
        <f>INDEX(trials_and_results!C:C,MATCH($A100,trials_and_results!$A:$A,0))</f>
        <v>6.6573966630256596</v>
      </c>
      <c r="N100">
        <f>INDEX(trials_and_results!D:D,MATCH($A100,trials_and_results!$A:$A,0))</f>
        <v>34.844378336974245</v>
      </c>
      <c r="O100" s="16">
        <f>Table2[[#This Row],[mean_stderr]]/Table2[[#This Row],[mean_reward]]</f>
        <v>0.16041233568987531</v>
      </c>
    </row>
    <row r="101" spans="1:15" hidden="1" x14ac:dyDescent="0.2">
      <c r="A101">
        <v>741</v>
      </c>
      <c r="B101">
        <v>6000</v>
      </c>
      <c r="C101">
        <v>40000000</v>
      </c>
      <c r="D101">
        <v>2.5</v>
      </c>
      <c r="E101">
        <v>8</v>
      </c>
      <c r="F101">
        <v>300</v>
      </c>
      <c r="G101">
        <v>0</v>
      </c>
      <c r="H101">
        <v>0.01</v>
      </c>
      <c r="I101">
        <v>1.6000000000000001E-3</v>
      </c>
      <c r="J101">
        <v>16</v>
      </c>
      <c r="K101" t="b">
        <v>0</v>
      </c>
      <c r="L101">
        <f>INDEX(trials_and_results!B:B,MATCH($A101,trials_and_results!$A:$A,0))</f>
        <v>43.153975000000003</v>
      </c>
      <c r="M101">
        <f>INDEX(trials_and_results!C:C,MATCH($A101,trials_and_results!$A:$A,0))</f>
        <v>8.3436591165370793</v>
      </c>
      <c r="N101">
        <f>INDEX(trials_and_results!D:D,MATCH($A101,trials_and_results!$A:$A,0))</f>
        <v>34.81031588346292</v>
      </c>
      <c r="O101" s="16">
        <f>Table2[[#This Row],[mean_stderr]]/Table2[[#This Row],[mean_reward]]</f>
        <v>0.19334624716580753</v>
      </c>
    </row>
    <row r="102" spans="1:15" hidden="1" x14ac:dyDescent="0.2">
      <c r="A102">
        <v>717</v>
      </c>
      <c r="B102">
        <v>6000</v>
      </c>
      <c r="C102">
        <v>40000000</v>
      </c>
      <c r="D102">
        <v>2.5</v>
      </c>
      <c r="E102">
        <v>100</v>
      </c>
      <c r="F102">
        <v>300</v>
      </c>
      <c r="G102">
        <v>0</v>
      </c>
      <c r="H102">
        <v>1E-3</v>
      </c>
      <c r="I102">
        <v>8.0000000000000004E-4</v>
      </c>
      <c r="J102">
        <v>16</v>
      </c>
      <c r="K102" t="b">
        <v>0</v>
      </c>
      <c r="L102">
        <f>INDEX(trials_and_results!B:B,MATCH($A102,trials_and_results!$A:$A,0))</f>
        <v>42.172075</v>
      </c>
      <c r="M102">
        <f>INDEX(trials_and_results!C:C,MATCH($A102,trials_and_results!$A:$A,0))</f>
        <v>7.3664416830694304</v>
      </c>
      <c r="N102">
        <f>INDEX(trials_and_results!D:D,MATCH($A102,trials_and_results!$A:$A,0))</f>
        <v>34.805633316930567</v>
      </c>
      <c r="O102" s="16">
        <f>Table2[[#This Row],[mean_stderr]]/Table2[[#This Row],[mean_reward]]</f>
        <v>0.17467581766060669</v>
      </c>
    </row>
    <row r="103" spans="1:15" hidden="1" x14ac:dyDescent="0.2">
      <c r="A103">
        <v>335</v>
      </c>
      <c r="B103">
        <v>14000</v>
      </c>
      <c r="C103">
        <v>40000000</v>
      </c>
      <c r="D103">
        <v>2.5</v>
      </c>
      <c r="E103">
        <v>100</v>
      </c>
      <c r="F103">
        <v>300</v>
      </c>
      <c r="G103">
        <v>0</v>
      </c>
      <c r="H103">
        <v>0.01</v>
      </c>
      <c r="I103">
        <v>1.6000000000000001E-3</v>
      </c>
      <c r="J103">
        <v>8</v>
      </c>
      <c r="K103" t="b">
        <v>0</v>
      </c>
      <c r="L103">
        <f>INDEX(trials_and_results!B:B,MATCH($A103,trials_and_results!$A:$A,0))</f>
        <v>44.970949999999903</v>
      </c>
      <c r="M103">
        <f>INDEX(trials_and_results!C:C,MATCH($A103,trials_and_results!$A:$A,0))</f>
        <v>10.2166176681915</v>
      </c>
      <c r="N103">
        <f>INDEX(trials_and_results!D:D,MATCH($A103,trials_and_results!$A:$A,0))</f>
        <v>34.754332331808399</v>
      </c>
      <c r="O103" s="16">
        <f>Table2[[#This Row],[mean_stderr]]/Table2[[#This Row],[mean_reward]]</f>
        <v>0.22718260717622202</v>
      </c>
    </row>
    <row r="104" spans="1:15" hidden="1" x14ac:dyDescent="0.2">
      <c r="A104">
        <v>750</v>
      </c>
      <c r="B104">
        <v>6000</v>
      </c>
      <c r="C104">
        <v>20000000</v>
      </c>
      <c r="D104">
        <v>2.5</v>
      </c>
      <c r="E104">
        <v>25</v>
      </c>
      <c r="F104">
        <v>300</v>
      </c>
      <c r="G104">
        <v>0</v>
      </c>
      <c r="H104">
        <v>0.01</v>
      </c>
      <c r="I104">
        <v>1.6000000000000001E-3</v>
      </c>
      <c r="J104">
        <v>16</v>
      </c>
      <c r="K104" t="b">
        <v>0</v>
      </c>
      <c r="L104">
        <f>INDEX(trials_and_results!B:B,MATCH($A104,trials_and_results!$A:$A,0))</f>
        <v>42.635399999999898</v>
      </c>
      <c r="M104">
        <f>INDEX(trials_and_results!C:C,MATCH($A104,trials_and_results!$A:$A,0))</f>
        <v>7.9062894965617101</v>
      </c>
      <c r="N104">
        <f>INDEX(trials_and_results!D:D,MATCH($A104,trials_and_results!$A:$A,0))</f>
        <v>34.729110503438186</v>
      </c>
      <c r="O104" s="16">
        <f>Table2[[#This Row],[mean_stderr]]/Table2[[#This Row],[mean_reward]]</f>
        <v>0.18543955249773028</v>
      </c>
    </row>
    <row r="105" spans="1:15" hidden="1" x14ac:dyDescent="0.2">
      <c r="A105">
        <v>262</v>
      </c>
      <c r="B105">
        <v>10000</v>
      </c>
      <c r="C105">
        <v>40000000</v>
      </c>
      <c r="D105">
        <v>2.5</v>
      </c>
      <c r="E105">
        <v>8</v>
      </c>
      <c r="F105">
        <v>300</v>
      </c>
      <c r="G105">
        <v>0</v>
      </c>
      <c r="H105">
        <v>1E-3</v>
      </c>
      <c r="I105">
        <v>8.0000000000000004E-4</v>
      </c>
      <c r="J105">
        <v>8</v>
      </c>
      <c r="K105" t="b">
        <v>0</v>
      </c>
      <c r="L105">
        <f>INDEX(trials_and_results!B:B,MATCH($A105,trials_and_results!$A:$A,0))</f>
        <v>42.636899999999997</v>
      </c>
      <c r="M105">
        <f>INDEX(trials_and_results!C:C,MATCH($A105,trials_and_results!$A:$A,0))</f>
        <v>7.9118950044132799</v>
      </c>
      <c r="N105">
        <f>INDEX(trials_and_results!D:D,MATCH($A105,trials_and_results!$A:$A,0))</f>
        <v>34.725004995586715</v>
      </c>
      <c r="O105" s="16">
        <f>Table2[[#This Row],[mean_stderr]]/Table2[[#This Row],[mean_reward]]</f>
        <v>0.18556449939871988</v>
      </c>
    </row>
    <row r="106" spans="1:15" hidden="1" x14ac:dyDescent="0.2">
      <c r="A106">
        <v>847</v>
      </c>
      <c r="B106">
        <v>10000</v>
      </c>
      <c r="C106">
        <v>20000000</v>
      </c>
      <c r="D106">
        <v>2.5</v>
      </c>
      <c r="E106">
        <v>25</v>
      </c>
      <c r="F106">
        <v>300</v>
      </c>
      <c r="G106">
        <v>0</v>
      </c>
      <c r="H106">
        <v>1E-3</v>
      </c>
      <c r="I106">
        <v>1.6000000000000001E-3</v>
      </c>
      <c r="J106">
        <v>16</v>
      </c>
      <c r="K106" t="b">
        <v>0</v>
      </c>
      <c r="L106">
        <f>INDEX(trials_and_results!B:B,MATCH($A106,trials_and_results!$A:$A,0))</f>
        <v>44.137099999999997</v>
      </c>
      <c r="M106">
        <f>INDEX(trials_and_results!C:C,MATCH($A106,trials_and_results!$A:$A,0))</f>
        <v>9.4311768196264403</v>
      </c>
      <c r="N106">
        <f>INDEX(trials_and_results!D:D,MATCH($A106,trials_and_results!$A:$A,0))</f>
        <v>34.70592318037356</v>
      </c>
      <c r="O106" s="16">
        <f>Table2[[#This Row],[mean_stderr]]/Table2[[#This Row],[mean_reward]]</f>
        <v>0.21367912299689923</v>
      </c>
    </row>
    <row r="107" spans="1:15" hidden="1" x14ac:dyDescent="0.2">
      <c r="A107">
        <v>633</v>
      </c>
      <c r="B107">
        <v>6000</v>
      </c>
      <c r="C107">
        <v>40000000</v>
      </c>
      <c r="D107">
        <v>2.5</v>
      </c>
      <c r="E107">
        <v>4</v>
      </c>
      <c r="F107">
        <v>300</v>
      </c>
      <c r="G107">
        <v>0</v>
      </c>
      <c r="H107">
        <v>4.0000000000000001E-3</v>
      </c>
      <c r="I107">
        <v>8.0000000000000004E-4</v>
      </c>
      <c r="J107">
        <v>16</v>
      </c>
      <c r="K107" t="b">
        <v>0</v>
      </c>
      <c r="L107">
        <f>INDEX(trials_and_results!B:B,MATCH($A107,trials_and_results!$A:$A,0))</f>
        <v>42.363999999999997</v>
      </c>
      <c r="M107">
        <f>INDEX(trials_and_results!C:C,MATCH($A107,trials_and_results!$A:$A,0))</f>
        <v>7.6944097902007904</v>
      </c>
      <c r="N107">
        <f>INDEX(trials_and_results!D:D,MATCH($A107,trials_and_results!$A:$A,0))</f>
        <v>34.66959020979921</v>
      </c>
      <c r="O107" s="16">
        <f>Table2[[#This Row],[mean_stderr]]/Table2[[#This Row],[mean_reward]]</f>
        <v>0.18162613988765913</v>
      </c>
    </row>
    <row r="108" spans="1:15" hidden="1" x14ac:dyDescent="0.2">
      <c r="A108">
        <v>610</v>
      </c>
      <c r="B108">
        <v>10000</v>
      </c>
      <c r="C108">
        <v>40000000</v>
      </c>
      <c r="D108">
        <v>2.5</v>
      </c>
      <c r="E108">
        <v>25</v>
      </c>
      <c r="F108">
        <v>300</v>
      </c>
      <c r="G108">
        <v>0</v>
      </c>
      <c r="H108">
        <v>0.01</v>
      </c>
      <c r="I108">
        <v>8.0000000000000004E-4</v>
      </c>
      <c r="J108">
        <v>16</v>
      </c>
      <c r="K108" t="b">
        <v>0</v>
      </c>
      <c r="L108">
        <f>INDEX(trials_and_results!B:B,MATCH($A108,trials_and_results!$A:$A,0))</f>
        <v>44.543999999999997</v>
      </c>
      <c r="M108">
        <f>INDEX(trials_and_results!C:C,MATCH($A108,trials_and_results!$A:$A,0))</f>
        <v>9.91820695522531</v>
      </c>
      <c r="N108">
        <f>INDEX(trials_and_results!D:D,MATCH($A108,trials_and_results!$A:$A,0))</f>
        <v>34.625793044774689</v>
      </c>
      <c r="O108" s="16">
        <f>Table2[[#This Row],[mean_stderr]]/Table2[[#This Row],[mean_reward]]</f>
        <v>0.22266089608533834</v>
      </c>
    </row>
    <row r="109" spans="1:15" hidden="1" x14ac:dyDescent="0.2">
      <c r="A109">
        <v>207</v>
      </c>
      <c r="B109">
        <v>6000</v>
      </c>
      <c r="C109">
        <v>5000000</v>
      </c>
      <c r="D109">
        <v>2.5</v>
      </c>
      <c r="E109">
        <v>8</v>
      </c>
      <c r="F109">
        <v>300</v>
      </c>
      <c r="G109">
        <v>0</v>
      </c>
      <c r="H109">
        <v>4.0000000000000001E-3</v>
      </c>
      <c r="I109">
        <v>8.0000000000000004E-4</v>
      </c>
      <c r="J109">
        <v>8</v>
      </c>
      <c r="K109" t="b">
        <v>0</v>
      </c>
      <c r="L109">
        <f>INDEX(trials_and_results!B:B,MATCH($A109,trials_and_results!$A:$A,0))</f>
        <v>43.453649999999897</v>
      </c>
      <c r="M109">
        <f>INDEX(trials_and_results!C:C,MATCH($A109,trials_and_results!$A:$A,0))</f>
        <v>8.8408439744648692</v>
      </c>
      <c r="N109">
        <f>INDEX(trials_and_results!D:D,MATCH($A109,trials_and_results!$A:$A,0))</f>
        <v>34.612806025535029</v>
      </c>
      <c r="O109" s="16">
        <f>Table2[[#This Row],[mean_stderr]]/Table2[[#This Row],[mean_reward]]</f>
        <v>0.2034545768759331</v>
      </c>
    </row>
    <row r="110" spans="1:15" hidden="1" x14ac:dyDescent="0.2">
      <c r="A110">
        <v>140</v>
      </c>
      <c r="B110">
        <v>14000</v>
      </c>
      <c r="C110">
        <v>20000000</v>
      </c>
      <c r="D110">
        <v>2.5</v>
      </c>
      <c r="E110">
        <v>100</v>
      </c>
      <c r="F110">
        <v>300</v>
      </c>
      <c r="G110">
        <v>0</v>
      </c>
      <c r="H110">
        <v>1E-3</v>
      </c>
      <c r="I110">
        <v>4.0000000000000002E-4</v>
      </c>
      <c r="J110">
        <v>8</v>
      </c>
      <c r="K110" t="b">
        <v>0</v>
      </c>
      <c r="L110">
        <f>INDEX(trials_and_results!B:B,MATCH($A110,trials_and_results!$A:$A,0))</f>
        <v>42.076674999999902</v>
      </c>
      <c r="M110">
        <f>INDEX(trials_and_results!C:C,MATCH($A110,trials_and_results!$A:$A,0))</f>
        <v>7.5250167914405601</v>
      </c>
      <c r="N110">
        <f>INDEX(trials_and_results!D:D,MATCH($A110,trials_and_results!$A:$A,0))</f>
        <v>34.551658208559346</v>
      </c>
      <c r="O110" s="16">
        <f>Table2[[#This Row],[mean_stderr]]/Table2[[#This Row],[mean_reward]]</f>
        <v>0.17884057595902189</v>
      </c>
    </row>
    <row r="111" spans="1:15" hidden="1" x14ac:dyDescent="0.2">
      <c r="A111">
        <v>244</v>
      </c>
      <c r="B111">
        <v>10000</v>
      </c>
      <c r="C111">
        <v>5000000</v>
      </c>
      <c r="D111">
        <v>2.5</v>
      </c>
      <c r="E111">
        <v>4</v>
      </c>
      <c r="F111">
        <v>300</v>
      </c>
      <c r="G111">
        <v>0</v>
      </c>
      <c r="H111">
        <v>1E-3</v>
      </c>
      <c r="I111">
        <v>8.0000000000000004E-4</v>
      </c>
      <c r="J111">
        <v>8</v>
      </c>
      <c r="K111" t="b">
        <v>0</v>
      </c>
      <c r="L111">
        <f>INDEX(trials_and_results!B:B,MATCH($A111,trials_and_results!$A:$A,0))</f>
        <v>42.821324999999902</v>
      </c>
      <c r="M111">
        <f>INDEX(trials_and_results!C:C,MATCH($A111,trials_and_results!$A:$A,0))</f>
        <v>8.2924308378745692</v>
      </c>
      <c r="N111">
        <f>INDEX(trials_and_results!D:D,MATCH($A111,trials_and_results!$A:$A,0))</f>
        <v>34.528894162125333</v>
      </c>
      <c r="O111" s="16">
        <f>Table2[[#This Row],[mean_stderr]]/Table2[[#This Row],[mean_reward]]</f>
        <v>0.19365189745704012</v>
      </c>
    </row>
    <row r="112" spans="1:15" hidden="1" x14ac:dyDescent="0.2">
      <c r="A112">
        <v>267</v>
      </c>
      <c r="B112">
        <v>6000</v>
      </c>
      <c r="C112">
        <v>5000000</v>
      </c>
      <c r="D112">
        <v>2.5</v>
      </c>
      <c r="E112">
        <v>25</v>
      </c>
      <c r="F112">
        <v>300</v>
      </c>
      <c r="G112">
        <v>0</v>
      </c>
      <c r="H112">
        <v>1E-3</v>
      </c>
      <c r="I112">
        <v>8.0000000000000004E-4</v>
      </c>
      <c r="J112">
        <v>8</v>
      </c>
      <c r="K112" t="b">
        <v>0</v>
      </c>
      <c r="L112">
        <f>INDEX(trials_and_results!B:B,MATCH($A112,trials_and_results!$A:$A,0))</f>
        <v>42.091149999999999</v>
      </c>
      <c r="M112">
        <f>INDEX(trials_and_results!C:C,MATCH($A112,trials_and_results!$A:$A,0))</f>
        <v>7.5678567706657702</v>
      </c>
      <c r="N112">
        <f>INDEX(trials_and_results!D:D,MATCH($A112,trials_and_results!$A:$A,0))</f>
        <v>34.523293229334229</v>
      </c>
      <c r="O112" s="16">
        <f>Table2[[#This Row],[mean_stderr]]/Table2[[#This Row],[mean_reward]]</f>
        <v>0.17979686396465219</v>
      </c>
    </row>
    <row r="113" spans="1:15" hidden="1" x14ac:dyDescent="0.2">
      <c r="A113">
        <v>739</v>
      </c>
      <c r="B113">
        <v>10000</v>
      </c>
      <c r="C113">
        <v>20000000</v>
      </c>
      <c r="D113">
        <v>2.5</v>
      </c>
      <c r="E113">
        <v>8</v>
      </c>
      <c r="F113">
        <v>300</v>
      </c>
      <c r="G113">
        <v>0</v>
      </c>
      <c r="H113">
        <v>0.01</v>
      </c>
      <c r="I113">
        <v>1.6000000000000001E-3</v>
      </c>
      <c r="J113">
        <v>16</v>
      </c>
      <c r="K113" t="b">
        <v>0</v>
      </c>
      <c r="L113">
        <f>INDEX(trials_and_results!B:B,MATCH($A113,trials_and_results!$A:$A,0))</f>
        <v>41.196624999999997</v>
      </c>
      <c r="M113">
        <f>INDEX(trials_and_results!C:C,MATCH($A113,trials_and_results!$A:$A,0))</f>
        <v>6.6902622433972301</v>
      </c>
      <c r="N113">
        <f>INDEX(trials_and_results!D:D,MATCH($A113,trials_and_results!$A:$A,0))</f>
        <v>34.506362756602769</v>
      </c>
      <c r="O113" s="16">
        <f>Table2[[#This Row],[mean_stderr]]/Table2[[#This Row],[mean_reward]]</f>
        <v>0.16239830916724926</v>
      </c>
    </row>
    <row r="114" spans="1:15" hidden="1" x14ac:dyDescent="0.2">
      <c r="A114">
        <v>354</v>
      </c>
      <c r="B114">
        <v>6000</v>
      </c>
      <c r="C114">
        <v>20000000</v>
      </c>
      <c r="D114">
        <v>2.5</v>
      </c>
      <c r="E114">
        <v>8</v>
      </c>
      <c r="F114">
        <v>300</v>
      </c>
      <c r="G114">
        <v>0</v>
      </c>
      <c r="H114">
        <v>4.0000000000000001E-3</v>
      </c>
      <c r="I114">
        <v>1.6000000000000001E-3</v>
      </c>
      <c r="J114">
        <v>8</v>
      </c>
      <c r="K114" t="b">
        <v>0</v>
      </c>
      <c r="L114">
        <f>INDEX(trials_and_results!B:B,MATCH($A114,trials_and_results!$A:$A,0))</f>
        <v>43.961824999999997</v>
      </c>
      <c r="M114">
        <f>INDEX(trials_and_results!C:C,MATCH($A114,trials_and_results!$A:$A,0))</f>
        <v>9.5378921121843501</v>
      </c>
      <c r="N114">
        <f>INDEX(trials_and_results!D:D,MATCH($A114,trials_and_results!$A:$A,0))</f>
        <v>34.423932887815646</v>
      </c>
      <c r="O114" s="16">
        <f>Table2[[#This Row],[mean_stderr]]/Table2[[#This Row],[mean_reward]]</f>
        <v>0.21695851143996753</v>
      </c>
    </row>
    <row r="115" spans="1:15" hidden="1" x14ac:dyDescent="0.2">
      <c r="A115">
        <v>783</v>
      </c>
      <c r="B115">
        <v>6000</v>
      </c>
      <c r="C115">
        <v>5000000</v>
      </c>
      <c r="D115">
        <v>2.5</v>
      </c>
      <c r="E115">
        <v>8</v>
      </c>
      <c r="F115">
        <v>300</v>
      </c>
      <c r="G115">
        <v>0</v>
      </c>
      <c r="H115">
        <v>4.0000000000000001E-3</v>
      </c>
      <c r="I115">
        <v>1.6000000000000001E-3</v>
      </c>
      <c r="J115">
        <v>16</v>
      </c>
      <c r="K115" t="b">
        <v>0</v>
      </c>
      <c r="L115">
        <f>INDEX(trials_and_results!B:B,MATCH($A115,trials_and_results!$A:$A,0))</f>
        <v>44.420274999999997</v>
      </c>
      <c r="M115">
        <f>INDEX(trials_and_results!C:C,MATCH($A115,trials_and_results!$A:$A,0))</f>
        <v>10.031600417965601</v>
      </c>
      <c r="N115">
        <f>INDEX(trials_and_results!D:D,MATCH($A115,trials_and_results!$A:$A,0))</f>
        <v>34.388674582034398</v>
      </c>
      <c r="O115" s="16">
        <f>Table2[[#This Row],[mean_stderr]]/Table2[[#This Row],[mean_reward]]</f>
        <v>0.22583382065882307</v>
      </c>
    </row>
    <row r="116" spans="1:15" hidden="1" x14ac:dyDescent="0.2">
      <c r="A116">
        <v>450</v>
      </c>
      <c r="B116">
        <v>6000</v>
      </c>
      <c r="C116">
        <v>20000000</v>
      </c>
      <c r="D116">
        <v>2.5</v>
      </c>
      <c r="E116">
        <v>8</v>
      </c>
      <c r="F116">
        <v>300</v>
      </c>
      <c r="G116">
        <v>0</v>
      </c>
      <c r="H116">
        <v>0.01</v>
      </c>
      <c r="I116">
        <v>4.0000000000000002E-4</v>
      </c>
      <c r="J116">
        <v>16</v>
      </c>
      <c r="K116" t="b">
        <v>0</v>
      </c>
      <c r="L116">
        <f>INDEX(trials_and_results!B:B,MATCH($A116,trials_and_results!$A:$A,0))</f>
        <v>41.716275000000003</v>
      </c>
      <c r="M116">
        <f>INDEX(trials_and_results!C:C,MATCH($A116,trials_and_results!$A:$A,0))</f>
        <v>7.3825216496558896</v>
      </c>
      <c r="N116">
        <f>INDEX(trials_and_results!D:D,MATCH($A116,trials_and_results!$A:$A,0))</f>
        <v>34.333753350344111</v>
      </c>
      <c r="O116" s="16">
        <f>Table2[[#This Row],[mean_stderr]]/Table2[[#This Row],[mean_reward]]</f>
        <v>0.17696981932485317</v>
      </c>
    </row>
    <row r="117" spans="1:15" hidden="1" x14ac:dyDescent="0.2">
      <c r="A117">
        <v>597</v>
      </c>
      <c r="B117">
        <v>6000</v>
      </c>
      <c r="C117">
        <v>40000000</v>
      </c>
      <c r="D117">
        <v>2.5</v>
      </c>
      <c r="E117">
        <v>8</v>
      </c>
      <c r="F117">
        <v>300</v>
      </c>
      <c r="G117">
        <v>0</v>
      </c>
      <c r="H117">
        <v>0.01</v>
      </c>
      <c r="I117">
        <v>8.0000000000000004E-4</v>
      </c>
      <c r="J117">
        <v>16</v>
      </c>
      <c r="K117" t="b">
        <v>0</v>
      </c>
      <c r="L117">
        <f>INDEX(trials_and_results!B:B,MATCH($A117,trials_and_results!$A:$A,0))</f>
        <v>42.938124999999999</v>
      </c>
      <c r="M117">
        <f>INDEX(trials_and_results!C:C,MATCH($A117,trials_and_results!$A:$A,0))</f>
        <v>8.6106197495541092</v>
      </c>
      <c r="N117">
        <f>INDEX(trials_and_results!D:D,MATCH($A117,trials_and_results!$A:$A,0))</f>
        <v>34.327505250445888</v>
      </c>
      <c r="O117" s="16">
        <f>Table2[[#This Row],[mean_stderr]]/Table2[[#This Row],[mean_reward]]</f>
        <v>0.20053553222349857</v>
      </c>
    </row>
    <row r="118" spans="1:15" hidden="1" x14ac:dyDescent="0.2">
      <c r="A118">
        <v>46</v>
      </c>
      <c r="B118">
        <v>10000</v>
      </c>
      <c r="C118">
        <v>40000000</v>
      </c>
      <c r="D118">
        <v>2.5</v>
      </c>
      <c r="E118">
        <v>100</v>
      </c>
      <c r="F118">
        <v>300</v>
      </c>
      <c r="G118">
        <v>0</v>
      </c>
      <c r="H118">
        <v>0.01</v>
      </c>
      <c r="I118">
        <v>4.0000000000000002E-4</v>
      </c>
      <c r="J118">
        <v>8</v>
      </c>
      <c r="K118" t="b">
        <v>0</v>
      </c>
      <c r="L118">
        <f>INDEX(trials_and_results!B:B,MATCH($A118,trials_and_results!$A:$A,0))</f>
        <v>42.036974999999998</v>
      </c>
      <c r="M118">
        <f>INDEX(trials_and_results!C:C,MATCH($A118,trials_and_results!$A:$A,0))</f>
        <v>7.7319658884836402</v>
      </c>
      <c r="N118">
        <f>INDEX(trials_and_results!D:D,MATCH($A118,trials_and_results!$A:$A,0))</f>
        <v>34.305009111516355</v>
      </c>
      <c r="O118" s="16">
        <f>Table2[[#This Row],[mean_stderr]]/Table2[[#This Row],[mean_reward]]</f>
        <v>0.18393249962642746</v>
      </c>
    </row>
    <row r="119" spans="1:15" hidden="1" x14ac:dyDescent="0.2">
      <c r="A119">
        <v>603</v>
      </c>
      <c r="B119">
        <v>6000</v>
      </c>
      <c r="C119">
        <v>5000000</v>
      </c>
      <c r="D119">
        <v>2.5</v>
      </c>
      <c r="E119">
        <v>25</v>
      </c>
      <c r="F119">
        <v>300</v>
      </c>
      <c r="G119">
        <v>0</v>
      </c>
      <c r="H119">
        <v>0.01</v>
      </c>
      <c r="I119">
        <v>8.0000000000000004E-4</v>
      </c>
      <c r="J119">
        <v>16</v>
      </c>
      <c r="K119" t="b">
        <v>0</v>
      </c>
      <c r="L119">
        <f>INDEX(trials_and_results!B:B,MATCH($A119,trials_and_results!$A:$A,0))</f>
        <v>40.210875000000001</v>
      </c>
      <c r="M119">
        <f>INDEX(trials_and_results!C:C,MATCH($A119,trials_and_results!$A:$A,0))</f>
        <v>5.9301737520282902</v>
      </c>
      <c r="N119">
        <f>INDEX(trials_and_results!D:D,MATCH($A119,trials_and_results!$A:$A,0))</f>
        <v>34.280701247971713</v>
      </c>
      <c r="O119" s="16">
        <f>Table2[[#This Row],[mean_stderr]]/Table2[[#This Row],[mean_reward]]</f>
        <v>0.14747686420721484</v>
      </c>
    </row>
    <row r="120" spans="1:15" hidden="1" x14ac:dyDescent="0.2">
      <c r="A120">
        <v>203</v>
      </c>
      <c r="B120">
        <v>14000</v>
      </c>
      <c r="C120">
        <v>40000000</v>
      </c>
      <c r="D120">
        <v>2.5</v>
      </c>
      <c r="E120">
        <v>4</v>
      </c>
      <c r="F120">
        <v>300</v>
      </c>
      <c r="G120">
        <v>0</v>
      </c>
      <c r="H120">
        <v>4.0000000000000001E-3</v>
      </c>
      <c r="I120">
        <v>8.0000000000000004E-4</v>
      </c>
      <c r="J120">
        <v>8</v>
      </c>
      <c r="K120" t="b">
        <v>0</v>
      </c>
      <c r="L120">
        <f>INDEX(trials_and_results!B:B,MATCH($A120,trials_and_results!$A:$A,0))</f>
        <v>43.932524999999998</v>
      </c>
      <c r="M120">
        <f>INDEX(trials_and_results!C:C,MATCH($A120,trials_and_results!$A:$A,0))</f>
        <v>9.6630203568721704</v>
      </c>
      <c r="N120">
        <f>INDEX(trials_and_results!D:D,MATCH($A120,trials_and_results!$A:$A,0))</f>
        <v>34.269504643127831</v>
      </c>
      <c r="O120" s="16">
        <f>Table2[[#This Row],[mean_stderr]]/Table2[[#This Row],[mean_reward]]</f>
        <v>0.21995139948983516</v>
      </c>
    </row>
    <row r="121" spans="1:15" hidden="1" x14ac:dyDescent="0.2">
      <c r="A121">
        <v>526</v>
      </c>
      <c r="B121">
        <v>10000</v>
      </c>
      <c r="C121">
        <v>40000000</v>
      </c>
      <c r="D121">
        <v>2.5</v>
      </c>
      <c r="E121">
        <v>100</v>
      </c>
      <c r="F121">
        <v>300</v>
      </c>
      <c r="G121">
        <v>0</v>
      </c>
      <c r="H121">
        <v>4.0000000000000001E-3</v>
      </c>
      <c r="I121">
        <v>4.0000000000000002E-4</v>
      </c>
      <c r="J121">
        <v>16</v>
      </c>
      <c r="K121" t="b">
        <v>0</v>
      </c>
      <c r="L121">
        <f>INDEX(trials_and_results!B:B,MATCH($A121,trials_and_results!$A:$A,0))</f>
        <v>40.941524999999999</v>
      </c>
      <c r="M121">
        <f>INDEX(trials_and_results!C:C,MATCH($A121,trials_and_results!$A:$A,0))</f>
        <v>6.7190039534110104</v>
      </c>
      <c r="N121">
        <f>INDEX(trials_and_results!D:D,MATCH($A121,trials_and_results!$A:$A,0))</f>
        <v>34.222521046588987</v>
      </c>
      <c r="O121" s="16">
        <f>Table2[[#This Row],[mean_stderr]]/Table2[[#This Row],[mean_reward]]</f>
        <v>0.16411220523444134</v>
      </c>
    </row>
    <row r="122" spans="1:15" hidden="1" x14ac:dyDescent="0.2">
      <c r="A122">
        <v>234</v>
      </c>
      <c r="B122">
        <v>6000</v>
      </c>
      <c r="C122">
        <v>20000000</v>
      </c>
      <c r="D122">
        <v>2.5</v>
      </c>
      <c r="E122">
        <v>100</v>
      </c>
      <c r="F122">
        <v>300</v>
      </c>
      <c r="G122">
        <v>0</v>
      </c>
      <c r="H122">
        <v>4.0000000000000001E-3</v>
      </c>
      <c r="I122">
        <v>8.0000000000000004E-4</v>
      </c>
      <c r="J122">
        <v>8</v>
      </c>
      <c r="K122" t="b">
        <v>0</v>
      </c>
      <c r="L122">
        <f>INDEX(trials_and_results!B:B,MATCH($A122,trials_and_results!$A:$A,0))</f>
        <v>43.553674999999998</v>
      </c>
      <c r="M122">
        <f>INDEX(trials_and_results!C:C,MATCH($A122,trials_and_results!$A:$A,0))</f>
        <v>9.3510104041963107</v>
      </c>
      <c r="N122">
        <f>INDEX(trials_and_results!D:D,MATCH($A122,trials_and_results!$A:$A,0))</f>
        <v>34.202664595803689</v>
      </c>
      <c r="O122" s="16">
        <f>Table2[[#This Row],[mean_stderr]]/Table2[[#This Row],[mean_reward]]</f>
        <v>0.21470083533011419</v>
      </c>
    </row>
    <row r="123" spans="1:15" hidden="1" x14ac:dyDescent="0.2">
      <c r="A123">
        <v>514</v>
      </c>
      <c r="B123">
        <v>10000</v>
      </c>
      <c r="C123">
        <v>40000000</v>
      </c>
      <c r="D123">
        <v>2.5</v>
      </c>
      <c r="E123">
        <v>25</v>
      </c>
      <c r="F123">
        <v>300</v>
      </c>
      <c r="G123">
        <v>0</v>
      </c>
      <c r="H123">
        <v>4.0000000000000001E-3</v>
      </c>
      <c r="I123">
        <v>4.0000000000000002E-4</v>
      </c>
      <c r="J123">
        <v>16</v>
      </c>
      <c r="K123" t="b">
        <v>0</v>
      </c>
      <c r="L123">
        <f>INDEX(trials_and_results!B:B,MATCH($A123,trials_and_results!$A:$A,0))</f>
        <v>42.460500000000003</v>
      </c>
      <c r="M123">
        <f>INDEX(trials_and_results!C:C,MATCH($A123,trials_and_results!$A:$A,0))</f>
        <v>8.2800721639180601</v>
      </c>
      <c r="N123">
        <f>INDEX(trials_and_results!D:D,MATCH($A123,trials_and_results!$A:$A,0))</f>
        <v>34.180427836081947</v>
      </c>
      <c r="O123" s="16">
        <f>Table2[[#This Row],[mean_stderr]]/Table2[[#This Row],[mean_reward]]</f>
        <v>0.19500646869250385</v>
      </c>
    </row>
    <row r="124" spans="1:15" hidden="1" x14ac:dyDescent="0.2">
      <c r="A124">
        <v>357</v>
      </c>
      <c r="B124">
        <v>6000</v>
      </c>
      <c r="C124">
        <v>40000000</v>
      </c>
      <c r="D124">
        <v>2.5</v>
      </c>
      <c r="E124">
        <v>8</v>
      </c>
      <c r="F124">
        <v>300</v>
      </c>
      <c r="G124">
        <v>0</v>
      </c>
      <c r="H124">
        <v>4.0000000000000001E-3</v>
      </c>
      <c r="I124">
        <v>1.6000000000000001E-3</v>
      </c>
      <c r="J124">
        <v>8</v>
      </c>
      <c r="K124" t="b">
        <v>0</v>
      </c>
      <c r="L124">
        <f>INDEX(trials_and_results!B:B,MATCH($A124,trials_and_results!$A:$A,0))</f>
        <v>44.481049999999897</v>
      </c>
      <c r="M124">
        <f>INDEX(trials_and_results!C:C,MATCH($A124,trials_and_results!$A:$A,0))</f>
        <v>10.3076971157633</v>
      </c>
      <c r="N124">
        <f>INDEX(trials_and_results!D:D,MATCH($A124,trials_and_results!$A:$A,0))</f>
        <v>34.173352884236593</v>
      </c>
      <c r="O124" s="16">
        <f>Table2[[#This Row],[mean_stderr]]/Table2[[#This Row],[mean_reward]]</f>
        <v>0.23173232456885179</v>
      </c>
    </row>
    <row r="125" spans="1:15" hidden="1" x14ac:dyDescent="0.2">
      <c r="A125">
        <v>166</v>
      </c>
      <c r="B125">
        <v>10000</v>
      </c>
      <c r="C125">
        <v>40000000</v>
      </c>
      <c r="D125">
        <v>2.5</v>
      </c>
      <c r="E125">
        <v>8</v>
      </c>
      <c r="F125">
        <v>300</v>
      </c>
      <c r="G125">
        <v>0</v>
      </c>
      <c r="H125">
        <v>0.01</v>
      </c>
      <c r="I125">
        <v>8.0000000000000004E-4</v>
      </c>
      <c r="J125">
        <v>8</v>
      </c>
      <c r="K125" t="b">
        <v>0</v>
      </c>
      <c r="L125">
        <f>INDEX(trials_and_results!B:B,MATCH($A125,trials_and_results!$A:$A,0))</f>
        <v>42.409574999999997</v>
      </c>
      <c r="M125">
        <f>INDEX(trials_and_results!C:C,MATCH($A125,trials_and_results!$A:$A,0))</f>
        <v>8.2372953412613104</v>
      </c>
      <c r="N125">
        <f>INDEX(trials_and_results!D:D,MATCH($A125,trials_and_results!$A:$A,0))</f>
        <v>34.172279658738688</v>
      </c>
      <c r="O125" s="16">
        <f>Table2[[#This Row],[mean_stderr]]/Table2[[#This Row],[mean_reward]]</f>
        <v>0.1942319709938454</v>
      </c>
    </row>
    <row r="126" spans="1:15" hidden="1" x14ac:dyDescent="0.2">
      <c r="A126">
        <v>644</v>
      </c>
      <c r="B126">
        <v>14000</v>
      </c>
      <c r="C126">
        <v>20000000</v>
      </c>
      <c r="D126">
        <v>2.5</v>
      </c>
      <c r="E126">
        <v>8</v>
      </c>
      <c r="F126">
        <v>300</v>
      </c>
      <c r="G126">
        <v>0</v>
      </c>
      <c r="H126">
        <v>4.0000000000000001E-3</v>
      </c>
      <c r="I126">
        <v>8.0000000000000004E-4</v>
      </c>
      <c r="J126">
        <v>16</v>
      </c>
      <c r="K126" t="b">
        <v>0</v>
      </c>
      <c r="L126">
        <f>INDEX(trials_and_results!B:B,MATCH($A126,trials_and_results!$A:$A,0))</f>
        <v>42.841799999999999</v>
      </c>
      <c r="M126">
        <f>INDEX(trials_and_results!C:C,MATCH($A126,trials_and_results!$A:$A,0))</f>
        <v>8.6885948467388907</v>
      </c>
      <c r="N126">
        <f>INDEX(trials_and_results!D:D,MATCH($A126,trials_and_results!$A:$A,0))</f>
        <v>34.153205153261112</v>
      </c>
      <c r="O126" s="16">
        <f>Table2[[#This Row],[mean_stderr]]/Table2[[#This Row],[mean_reward]]</f>
        <v>0.20280648447868416</v>
      </c>
    </row>
    <row r="127" spans="1:15" hidden="1" x14ac:dyDescent="0.2">
      <c r="A127">
        <v>629</v>
      </c>
      <c r="B127">
        <v>14000</v>
      </c>
      <c r="C127">
        <v>5000000</v>
      </c>
      <c r="D127">
        <v>2.5</v>
      </c>
      <c r="E127">
        <v>4</v>
      </c>
      <c r="F127">
        <v>300</v>
      </c>
      <c r="G127">
        <v>0</v>
      </c>
      <c r="H127">
        <v>4.0000000000000001E-3</v>
      </c>
      <c r="I127">
        <v>8.0000000000000004E-4</v>
      </c>
      <c r="J127">
        <v>16</v>
      </c>
      <c r="K127" t="b">
        <v>0</v>
      </c>
      <c r="L127">
        <f>INDEX(trials_and_results!B:B,MATCH($A127,trials_and_results!$A:$A,0))</f>
        <v>40.615949999999998</v>
      </c>
      <c r="M127">
        <f>INDEX(trials_and_results!C:C,MATCH($A127,trials_and_results!$A:$A,0))</f>
        <v>6.4996829157632998</v>
      </c>
      <c r="N127">
        <f>INDEX(trials_and_results!D:D,MATCH($A127,trials_and_results!$A:$A,0))</f>
        <v>34.116267084236696</v>
      </c>
      <c r="O127" s="16">
        <f>Table2[[#This Row],[mean_stderr]]/Table2[[#This Row],[mean_reward]]</f>
        <v>0.16002784412929649</v>
      </c>
    </row>
    <row r="128" spans="1:15" hidden="1" x14ac:dyDescent="0.2">
      <c r="A128">
        <v>618</v>
      </c>
      <c r="B128">
        <v>6000</v>
      </c>
      <c r="C128">
        <v>20000000</v>
      </c>
      <c r="D128">
        <v>2.5</v>
      </c>
      <c r="E128">
        <v>100</v>
      </c>
      <c r="F128">
        <v>300</v>
      </c>
      <c r="G128">
        <v>0</v>
      </c>
      <c r="H128">
        <v>0.01</v>
      </c>
      <c r="I128">
        <v>8.0000000000000004E-4</v>
      </c>
      <c r="J128">
        <v>16</v>
      </c>
      <c r="K128" t="b">
        <v>0</v>
      </c>
      <c r="L128">
        <f>INDEX(trials_and_results!B:B,MATCH($A128,trials_and_results!$A:$A,0))</f>
        <v>40.944799999999901</v>
      </c>
      <c r="M128">
        <f>INDEX(trials_and_results!C:C,MATCH($A128,trials_and_results!$A:$A,0))</f>
        <v>6.9813884714625898</v>
      </c>
      <c r="N128">
        <f>INDEX(trials_and_results!D:D,MATCH($A128,trials_and_results!$A:$A,0))</f>
        <v>33.963411528537314</v>
      </c>
      <c r="O128" s="16">
        <f>Table2[[#This Row],[mean_stderr]]/Table2[[#This Row],[mean_reward]]</f>
        <v>0.17050732868307103</v>
      </c>
    </row>
    <row r="129" spans="1:15" hidden="1" x14ac:dyDescent="0.2">
      <c r="A129">
        <v>239</v>
      </c>
      <c r="B129">
        <v>14000</v>
      </c>
      <c r="C129">
        <v>40000000</v>
      </c>
      <c r="D129">
        <v>2.5</v>
      </c>
      <c r="E129">
        <v>100</v>
      </c>
      <c r="F129">
        <v>300</v>
      </c>
      <c r="G129">
        <v>0</v>
      </c>
      <c r="H129">
        <v>4.0000000000000001E-3</v>
      </c>
      <c r="I129">
        <v>8.0000000000000004E-4</v>
      </c>
      <c r="J129">
        <v>8</v>
      </c>
      <c r="K129" t="b">
        <v>0</v>
      </c>
      <c r="L129">
        <f>INDEX(trials_and_results!B:B,MATCH($A129,trials_and_results!$A:$A,0))</f>
        <v>42.010150000000003</v>
      </c>
      <c r="M129">
        <f>INDEX(trials_and_results!C:C,MATCH($A129,trials_and_results!$A:$A,0))</f>
        <v>8.0720351859968993</v>
      </c>
      <c r="N129">
        <f>INDEX(trials_and_results!D:D,MATCH($A129,trials_and_results!$A:$A,0))</f>
        <v>33.9381148140031</v>
      </c>
      <c r="O129" s="16">
        <f>Table2[[#This Row],[mean_stderr]]/Table2[[#This Row],[mean_reward]]</f>
        <v>0.19214487893989662</v>
      </c>
    </row>
    <row r="130" spans="1:15" hidden="1" x14ac:dyDescent="0.2">
      <c r="A130">
        <v>160</v>
      </c>
      <c r="B130">
        <v>10000</v>
      </c>
      <c r="C130">
        <v>5000000</v>
      </c>
      <c r="D130">
        <v>2.5</v>
      </c>
      <c r="E130">
        <v>8</v>
      </c>
      <c r="F130">
        <v>300</v>
      </c>
      <c r="G130">
        <v>0</v>
      </c>
      <c r="H130">
        <v>0.01</v>
      </c>
      <c r="I130">
        <v>8.0000000000000004E-4</v>
      </c>
      <c r="J130">
        <v>8</v>
      </c>
      <c r="K130" t="b">
        <v>0</v>
      </c>
      <c r="L130">
        <f>INDEX(trials_and_results!B:B,MATCH($A130,trials_and_results!$A:$A,0))</f>
        <v>41.551425000000002</v>
      </c>
      <c r="M130">
        <f>INDEX(trials_and_results!C:C,MATCH($A130,trials_and_results!$A:$A,0))</f>
        <v>7.6218097848226503</v>
      </c>
      <c r="N130">
        <f>INDEX(trials_and_results!D:D,MATCH($A130,trials_and_results!$A:$A,0))</f>
        <v>33.92961521517735</v>
      </c>
      <c r="O130" s="16">
        <f>Table2[[#This Row],[mean_stderr]]/Table2[[#This Row],[mean_reward]]</f>
        <v>0.18343076765291805</v>
      </c>
    </row>
    <row r="131" spans="1:15" hidden="1" x14ac:dyDescent="0.2">
      <c r="A131">
        <v>475</v>
      </c>
      <c r="B131">
        <v>10000</v>
      </c>
      <c r="C131">
        <v>20000000</v>
      </c>
      <c r="D131">
        <v>2.5</v>
      </c>
      <c r="E131">
        <v>100</v>
      </c>
      <c r="F131">
        <v>300</v>
      </c>
      <c r="G131">
        <v>0</v>
      </c>
      <c r="H131">
        <v>0.01</v>
      </c>
      <c r="I131">
        <v>4.0000000000000002E-4</v>
      </c>
      <c r="J131">
        <v>16</v>
      </c>
      <c r="K131" t="b">
        <v>0</v>
      </c>
      <c r="L131">
        <f>INDEX(trials_and_results!B:B,MATCH($A131,trials_and_results!$A:$A,0))</f>
        <v>40.610100000000003</v>
      </c>
      <c r="M131">
        <f>INDEX(trials_and_results!C:C,MATCH($A131,trials_and_results!$A:$A,0))</f>
        <v>6.7054663519720501</v>
      </c>
      <c r="N131">
        <f>INDEX(trials_and_results!D:D,MATCH($A131,trials_and_results!$A:$A,0))</f>
        <v>33.904633648027954</v>
      </c>
      <c r="O131" s="16">
        <f>Table2[[#This Row],[mean_stderr]]/Table2[[#This Row],[mean_reward]]</f>
        <v>0.16511819355214713</v>
      </c>
    </row>
    <row r="132" spans="1:15" hidden="1" x14ac:dyDescent="0.2">
      <c r="A132">
        <v>779</v>
      </c>
      <c r="B132">
        <v>14000</v>
      </c>
      <c r="C132">
        <v>40000000</v>
      </c>
      <c r="D132">
        <v>2.5</v>
      </c>
      <c r="E132">
        <v>4</v>
      </c>
      <c r="F132">
        <v>300</v>
      </c>
      <c r="G132">
        <v>0</v>
      </c>
      <c r="H132">
        <v>4.0000000000000001E-3</v>
      </c>
      <c r="I132">
        <v>1.6000000000000001E-3</v>
      </c>
      <c r="J132">
        <v>16</v>
      </c>
      <c r="K132" t="b">
        <v>0</v>
      </c>
      <c r="L132">
        <f>INDEX(trials_and_results!B:B,MATCH($A132,trials_and_results!$A:$A,0))</f>
        <v>43.999200000000002</v>
      </c>
      <c r="M132">
        <f>INDEX(trials_and_results!C:C,MATCH($A132,trials_and_results!$A:$A,0))</f>
        <v>10.108505646527799</v>
      </c>
      <c r="N132">
        <f>INDEX(trials_and_results!D:D,MATCH($A132,trials_and_results!$A:$A,0))</f>
        <v>33.890694353472199</v>
      </c>
      <c r="O132" s="16">
        <f>Table2[[#This Row],[mean_stderr]]/Table2[[#This Row],[mean_reward]]</f>
        <v>0.22974294183821067</v>
      </c>
    </row>
    <row r="133" spans="1:15" hidden="1" x14ac:dyDescent="0.2">
      <c r="A133">
        <v>296</v>
      </c>
      <c r="B133">
        <v>14000</v>
      </c>
      <c r="C133">
        <v>20000000</v>
      </c>
      <c r="D133">
        <v>2.5</v>
      </c>
      <c r="E133">
        <v>4</v>
      </c>
      <c r="F133">
        <v>300</v>
      </c>
      <c r="G133">
        <v>0</v>
      </c>
      <c r="H133">
        <v>0.01</v>
      </c>
      <c r="I133">
        <v>1.6000000000000001E-3</v>
      </c>
      <c r="J133">
        <v>8</v>
      </c>
      <c r="K133" t="b">
        <v>0</v>
      </c>
      <c r="L133">
        <f>INDEX(trials_and_results!B:B,MATCH($A133,trials_and_results!$A:$A,0))</f>
        <v>43.233325000000001</v>
      </c>
      <c r="M133">
        <f>INDEX(trials_and_results!C:C,MATCH($A133,trials_and_results!$A:$A,0))</f>
        <v>9.3509864750815996</v>
      </c>
      <c r="N133">
        <f>INDEX(trials_and_results!D:D,MATCH($A133,trials_and_results!$A:$A,0))</f>
        <v>33.882338524918403</v>
      </c>
      <c r="O133" s="16">
        <f>Table2[[#This Row],[mean_stderr]]/Table2[[#This Row],[mean_reward]]</f>
        <v>0.2162911706439789</v>
      </c>
    </row>
    <row r="134" spans="1:15" hidden="1" x14ac:dyDescent="0.2">
      <c r="A134">
        <v>149</v>
      </c>
      <c r="B134">
        <v>14000</v>
      </c>
      <c r="C134">
        <v>5000000</v>
      </c>
      <c r="D134">
        <v>2.5</v>
      </c>
      <c r="E134">
        <v>4</v>
      </c>
      <c r="F134">
        <v>300</v>
      </c>
      <c r="G134">
        <v>0</v>
      </c>
      <c r="H134">
        <v>0.01</v>
      </c>
      <c r="I134">
        <v>8.0000000000000004E-4</v>
      </c>
      <c r="J134">
        <v>8</v>
      </c>
      <c r="K134" t="b">
        <v>0</v>
      </c>
      <c r="L134">
        <f>INDEX(trials_and_results!B:B,MATCH($A134,trials_and_results!$A:$A,0))</f>
        <v>41.834575000000001</v>
      </c>
      <c r="M134">
        <f>INDEX(trials_and_results!C:C,MATCH($A134,trials_and_results!$A:$A,0))</f>
        <v>7.95841298202693</v>
      </c>
      <c r="N134">
        <f>INDEX(trials_and_results!D:D,MATCH($A134,trials_and_results!$A:$A,0))</f>
        <v>33.876162017973073</v>
      </c>
      <c r="O134" s="16">
        <f>Table2[[#This Row],[mean_stderr]]/Table2[[#This Row],[mean_reward]]</f>
        <v>0.19023530135126102</v>
      </c>
    </row>
    <row r="135" spans="1:15" hidden="1" x14ac:dyDescent="0.2">
      <c r="A135">
        <v>615</v>
      </c>
      <c r="B135">
        <v>6000</v>
      </c>
      <c r="C135">
        <v>5000000</v>
      </c>
      <c r="D135">
        <v>2.5</v>
      </c>
      <c r="E135">
        <v>100</v>
      </c>
      <c r="F135">
        <v>300</v>
      </c>
      <c r="G135">
        <v>0</v>
      </c>
      <c r="H135">
        <v>0.01</v>
      </c>
      <c r="I135">
        <v>8.0000000000000004E-4</v>
      </c>
      <c r="J135">
        <v>16</v>
      </c>
      <c r="K135" t="b">
        <v>0</v>
      </c>
      <c r="L135">
        <f>INDEX(trials_and_results!B:B,MATCH($A135,trials_and_results!$A:$A,0))</f>
        <v>38.733750000000001</v>
      </c>
      <c r="M135">
        <f>INDEX(trials_and_results!C:C,MATCH($A135,trials_and_results!$A:$A,0))</f>
        <v>4.8644991812876599</v>
      </c>
      <c r="N135">
        <f>INDEX(trials_and_results!D:D,MATCH($A135,trials_and_results!$A:$A,0))</f>
        <v>33.869250818712338</v>
      </c>
      <c r="O135" s="16">
        <f>Table2[[#This Row],[mean_stderr]]/Table2[[#This Row],[mean_reward]]</f>
        <v>0.12558812873237576</v>
      </c>
    </row>
    <row r="136" spans="1:15" hidden="1" x14ac:dyDescent="0.2">
      <c r="A136">
        <v>323</v>
      </c>
      <c r="B136">
        <v>14000</v>
      </c>
      <c r="C136">
        <v>40000000</v>
      </c>
      <c r="D136">
        <v>2.5</v>
      </c>
      <c r="E136">
        <v>25</v>
      </c>
      <c r="F136">
        <v>300</v>
      </c>
      <c r="G136">
        <v>0</v>
      </c>
      <c r="H136">
        <v>0.01</v>
      </c>
      <c r="I136">
        <v>1.6000000000000001E-3</v>
      </c>
      <c r="J136">
        <v>8</v>
      </c>
      <c r="K136" t="b">
        <v>0</v>
      </c>
      <c r="L136">
        <f>INDEX(trials_and_results!B:B,MATCH($A136,trials_and_results!$A:$A,0))</f>
        <v>44.094574999999999</v>
      </c>
      <c r="M136">
        <f>INDEX(trials_and_results!C:C,MATCH($A136,trials_and_results!$A:$A,0))</f>
        <v>10.331889709287699</v>
      </c>
      <c r="N136">
        <f>INDEX(trials_and_results!D:D,MATCH($A136,trials_and_results!$A:$A,0))</f>
        <v>33.762685290712298</v>
      </c>
      <c r="O136" s="16">
        <f>Table2[[#This Row],[mean_stderr]]/Table2[[#This Row],[mean_reward]]</f>
        <v>0.23431203746237944</v>
      </c>
    </row>
    <row r="137" spans="1:15" hidden="1" x14ac:dyDescent="0.2">
      <c r="A137">
        <v>740</v>
      </c>
      <c r="B137">
        <v>14000</v>
      </c>
      <c r="C137">
        <v>20000000</v>
      </c>
      <c r="D137">
        <v>2.5</v>
      </c>
      <c r="E137">
        <v>8</v>
      </c>
      <c r="F137">
        <v>300</v>
      </c>
      <c r="G137">
        <v>0</v>
      </c>
      <c r="H137">
        <v>0.01</v>
      </c>
      <c r="I137">
        <v>1.6000000000000001E-3</v>
      </c>
      <c r="J137">
        <v>16</v>
      </c>
      <c r="K137" t="b">
        <v>0</v>
      </c>
      <c r="L137">
        <f>INDEX(trials_and_results!B:B,MATCH($A137,trials_and_results!$A:$A,0))</f>
        <v>39.491674999999901</v>
      </c>
      <c r="M137">
        <f>INDEX(trials_and_results!C:C,MATCH($A137,trials_and_results!$A:$A,0))</f>
        <v>5.7402089381096504</v>
      </c>
      <c r="N137">
        <f>INDEX(trials_and_results!D:D,MATCH($A137,trials_and_results!$A:$A,0))</f>
        <v>33.751466061890248</v>
      </c>
      <c r="O137" s="16">
        <f>Table2[[#This Row],[mean_stderr]]/Table2[[#This Row],[mean_reward]]</f>
        <v>0.14535237966254064</v>
      </c>
    </row>
    <row r="138" spans="1:15" hidden="1" x14ac:dyDescent="0.2">
      <c r="A138">
        <v>90</v>
      </c>
      <c r="B138">
        <v>6000</v>
      </c>
      <c r="C138">
        <v>20000000</v>
      </c>
      <c r="D138">
        <v>2.5</v>
      </c>
      <c r="E138">
        <v>100</v>
      </c>
      <c r="F138">
        <v>300</v>
      </c>
      <c r="G138">
        <v>0</v>
      </c>
      <c r="H138">
        <v>4.0000000000000001E-3</v>
      </c>
      <c r="I138">
        <v>4.0000000000000002E-4</v>
      </c>
      <c r="J138">
        <v>8</v>
      </c>
      <c r="K138" t="b">
        <v>0</v>
      </c>
      <c r="L138">
        <f>INDEX(trials_and_results!B:B,MATCH($A138,trials_and_results!$A:$A,0))</f>
        <v>42.827500000000001</v>
      </c>
      <c r="M138">
        <f>INDEX(trials_and_results!C:C,MATCH($A138,trials_and_results!$A:$A,0))</f>
        <v>9.1313734185997202</v>
      </c>
      <c r="N138">
        <f>INDEX(trials_and_results!D:D,MATCH($A138,trials_and_results!$A:$A,0))</f>
        <v>33.696126581400279</v>
      </c>
      <c r="O138" s="16">
        <f>Table2[[#This Row],[mean_stderr]]/Table2[[#This Row],[mean_reward]]</f>
        <v>0.21321285198995318</v>
      </c>
    </row>
    <row r="139" spans="1:15" hidden="1" x14ac:dyDescent="0.2">
      <c r="A139">
        <v>16</v>
      </c>
      <c r="B139">
        <v>10000</v>
      </c>
      <c r="C139">
        <v>5000000</v>
      </c>
      <c r="D139">
        <v>2.5</v>
      </c>
      <c r="E139">
        <v>8</v>
      </c>
      <c r="F139">
        <v>300</v>
      </c>
      <c r="G139">
        <v>0</v>
      </c>
      <c r="H139">
        <v>0.01</v>
      </c>
      <c r="I139">
        <v>4.0000000000000002E-4</v>
      </c>
      <c r="J139">
        <v>8</v>
      </c>
      <c r="K139" t="b">
        <v>0</v>
      </c>
      <c r="L139">
        <f>INDEX(trials_and_results!B:B,MATCH($A139,trials_and_results!$A:$A,0))</f>
        <v>40.007899999999999</v>
      </c>
      <c r="M139">
        <f>INDEX(trials_and_results!C:C,MATCH($A139,trials_and_results!$A:$A,0))</f>
        <v>6.4000194883984802</v>
      </c>
      <c r="N139">
        <f>INDEX(trials_and_results!D:D,MATCH($A139,trials_and_results!$A:$A,0))</f>
        <v>33.607880511601522</v>
      </c>
      <c r="O139" s="16">
        <f>Table2[[#This Row],[mean_stderr]]/Table2[[#This Row],[mean_reward]]</f>
        <v>0.15996889335352468</v>
      </c>
    </row>
    <row r="140" spans="1:15" hidden="1" x14ac:dyDescent="0.2">
      <c r="A140">
        <v>70</v>
      </c>
      <c r="B140">
        <v>10000</v>
      </c>
      <c r="C140">
        <v>40000000</v>
      </c>
      <c r="D140">
        <v>2.5</v>
      </c>
      <c r="E140">
        <v>8</v>
      </c>
      <c r="F140">
        <v>300</v>
      </c>
      <c r="G140">
        <v>0</v>
      </c>
      <c r="H140">
        <v>4.0000000000000001E-3</v>
      </c>
      <c r="I140">
        <v>4.0000000000000002E-4</v>
      </c>
      <c r="J140">
        <v>8</v>
      </c>
      <c r="K140" t="b">
        <v>0</v>
      </c>
      <c r="L140">
        <f>INDEX(trials_and_results!B:B,MATCH($A140,trials_and_results!$A:$A,0))</f>
        <v>42.256625</v>
      </c>
      <c r="M140">
        <f>INDEX(trials_and_results!C:C,MATCH($A140,trials_and_results!$A:$A,0))</f>
        <v>8.7405905374433406</v>
      </c>
      <c r="N140">
        <f>INDEX(trials_and_results!D:D,MATCH($A140,trials_and_results!$A:$A,0))</f>
        <v>33.516034462556661</v>
      </c>
      <c r="O140" s="16">
        <f>Table2[[#This Row],[mean_stderr]]/Table2[[#This Row],[mean_reward]]</f>
        <v>0.20684544819761022</v>
      </c>
    </row>
    <row r="141" spans="1:15" hidden="1" x14ac:dyDescent="0.2">
      <c r="A141">
        <v>762</v>
      </c>
      <c r="B141">
        <v>6000</v>
      </c>
      <c r="C141">
        <v>20000000</v>
      </c>
      <c r="D141">
        <v>2.5</v>
      </c>
      <c r="E141">
        <v>100</v>
      </c>
      <c r="F141">
        <v>300</v>
      </c>
      <c r="G141">
        <v>0</v>
      </c>
      <c r="H141">
        <v>0.01</v>
      </c>
      <c r="I141">
        <v>1.6000000000000001E-3</v>
      </c>
      <c r="J141">
        <v>16</v>
      </c>
      <c r="K141" t="b">
        <v>0</v>
      </c>
      <c r="L141">
        <f>INDEX(trials_and_results!B:B,MATCH($A141,trials_and_results!$A:$A,0))</f>
        <v>41.338324999999998</v>
      </c>
      <c r="M141">
        <f>INDEX(trials_and_results!C:C,MATCH($A141,trials_and_results!$A:$A,0))</f>
        <v>7.8537797307812598</v>
      </c>
      <c r="N141">
        <f>INDEX(trials_and_results!D:D,MATCH($A141,trials_and_results!$A:$A,0))</f>
        <v>33.484545269218735</v>
      </c>
      <c r="O141" s="16">
        <f>Table2[[#This Row],[mean_stderr]]/Table2[[#This Row],[mean_reward]]</f>
        <v>0.18998785584034331</v>
      </c>
    </row>
    <row r="142" spans="1:15" hidden="1" x14ac:dyDescent="0.2">
      <c r="A142">
        <v>195</v>
      </c>
      <c r="B142">
        <v>6000</v>
      </c>
      <c r="C142">
        <v>5000000</v>
      </c>
      <c r="D142">
        <v>2.5</v>
      </c>
      <c r="E142">
        <v>4</v>
      </c>
      <c r="F142">
        <v>300</v>
      </c>
      <c r="G142">
        <v>0</v>
      </c>
      <c r="H142">
        <v>4.0000000000000001E-3</v>
      </c>
      <c r="I142">
        <v>8.0000000000000004E-4</v>
      </c>
      <c r="J142">
        <v>8</v>
      </c>
      <c r="K142" t="b">
        <v>0</v>
      </c>
      <c r="L142">
        <f>INDEX(trials_and_results!B:B,MATCH($A142,trials_and_results!$A:$A,0))</f>
        <v>39.858899999999998</v>
      </c>
      <c r="M142">
        <f>INDEX(trials_and_results!C:C,MATCH($A142,trials_and_results!$A:$A,0))</f>
        <v>6.4198493437555504</v>
      </c>
      <c r="N142">
        <f>INDEX(trials_and_results!D:D,MATCH($A142,trials_and_results!$A:$A,0))</f>
        <v>33.439050656244447</v>
      </c>
      <c r="O142" s="16">
        <f>Table2[[#This Row],[mean_stderr]]/Table2[[#This Row],[mean_reward]]</f>
        <v>0.16106438822334662</v>
      </c>
    </row>
    <row r="143" spans="1:15" hidden="1" x14ac:dyDescent="0.2">
      <c r="A143">
        <v>604</v>
      </c>
      <c r="B143">
        <v>10000</v>
      </c>
      <c r="C143">
        <v>5000000</v>
      </c>
      <c r="D143">
        <v>2.5</v>
      </c>
      <c r="E143">
        <v>25</v>
      </c>
      <c r="F143">
        <v>300</v>
      </c>
      <c r="G143">
        <v>0</v>
      </c>
      <c r="H143">
        <v>0.01</v>
      </c>
      <c r="I143">
        <v>8.0000000000000004E-4</v>
      </c>
      <c r="J143">
        <v>16</v>
      </c>
      <c r="K143" t="b">
        <v>0</v>
      </c>
      <c r="L143">
        <f>INDEX(trials_and_results!B:B,MATCH($A143,trials_and_results!$A:$A,0))</f>
        <v>39.980550000000001</v>
      </c>
      <c r="M143">
        <f>INDEX(trials_and_results!C:C,MATCH($A143,trials_and_results!$A:$A,0))</f>
        <v>6.56146655971685</v>
      </c>
      <c r="N143">
        <f>INDEX(trials_and_results!D:D,MATCH($A143,trials_and_results!$A:$A,0))</f>
        <v>33.419083440283153</v>
      </c>
      <c r="O143" s="16">
        <f>Table2[[#This Row],[mean_stderr]]/Table2[[#This Row],[mean_reward]]</f>
        <v>0.16411646562433108</v>
      </c>
    </row>
    <row r="144" spans="1:15" hidden="1" x14ac:dyDescent="0.2">
      <c r="A144">
        <v>535</v>
      </c>
      <c r="B144">
        <v>10000</v>
      </c>
      <c r="C144">
        <v>20000000</v>
      </c>
      <c r="D144">
        <v>2.5</v>
      </c>
      <c r="E144">
        <v>4</v>
      </c>
      <c r="F144">
        <v>300</v>
      </c>
      <c r="G144">
        <v>0</v>
      </c>
      <c r="H144">
        <v>1E-3</v>
      </c>
      <c r="I144">
        <v>4.0000000000000002E-4</v>
      </c>
      <c r="J144">
        <v>16</v>
      </c>
      <c r="K144" t="b">
        <v>0</v>
      </c>
      <c r="L144">
        <f>INDEX(trials_and_results!B:B,MATCH($A144,trials_and_results!$A:$A,0))</f>
        <v>40.289224999999902</v>
      </c>
      <c r="M144">
        <f>INDEX(trials_and_results!C:C,MATCH($A144,trials_and_results!$A:$A,0))</f>
        <v>7.1510450187400103</v>
      </c>
      <c r="N144">
        <f>INDEX(trials_and_results!D:D,MATCH($A144,trials_and_results!$A:$A,0))</f>
        <v>33.138179981259896</v>
      </c>
      <c r="O144" s="16">
        <f>Table2[[#This Row],[mean_stderr]]/Table2[[#This Row],[mean_reward]]</f>
        <v>0.17749274201079887</v>
      </c>
    </row>
    <row r="145" spans="1:15" hidden="1" x14ac:dyDescent="0.2">
      <c r="A145">
        <v>147</v>
      </c>
      <c r="B145">
        <v>6000</v>
      </c>
      <c r="C145">
        <v>5000000</v>
      </c>
      <c r="D145">
        <v>2.5</v>
      </c>
      <c r="E145">
        <v>4</v>
      </c>
      <c r="F145">
        <v>300</v>
      </c>
      <c r="G145">
        <v>0</v>
      </c>
      <c r="H145">
        <v>0.01</v>
      </c>
      <c r="I145">
        <v>8.0000000000000004E-4</v>
      </c>
      <c r="J145">
        <v>8</v>
      </c>
      <c r="K145" t="b">
        <v>0</v>
      </c>
      <c r="L145">
        <f>INDEX(trials_and_results!B:B,MATCH($A145,trials_and_results!$A:$A,0))</f>
        <v>41.341875000000002</v>
      </c>
      <c r="M145">
        <f>INDEX(trials_and_results!C:C,MATCH($A145,trials_and_results!$A:$A,0))</f>
        <v>8.2297501284636994</v>
      </c>
      <c r="N145">
        <f>INDEX(trials_and_results!D:D,MATCH($A145,trials_and_results!$A:$A,0))</f>
        <v>33.112124871536302</v>
      </c>
      <c r="O145" s="16">
        <f>Table2[[#This Row],[mean_stderr]]/Table2[[#This Row],[mean_reward]]</f>
        <v>0.19906572037343975</v>
      </c>
    </row>
    <row r="146" spans="1:15" hidden="1" x14ac:dyDescent="0.2">
      <c r="A146">
        <v>694</v>
      </c>
      <c r="B146">
        <v>10000</v>
      </c>
      <c r="C146">
        <v>40000000</v>
      </c>
      <c r="D146">
        <v>2.5</v>
      </c>
      <c r="E146">
        <v>8</v>
      </c>
      <c r="F146">
        <v>300</v>
      </c>
      <c r="G146">
        <v>0</v>
      </c>
      <c r="H146">
        <v>1E-3</v>
      </c>
      <c r="I146">
        <v>8.0000000000000004E-4</v>
      </c>
      <c r="J146">
        <v>16</v>
      </c>
      <c r="K146" t="b">
        <v>0</v>
      </c>
      <c r="L146">
        <f>INDEX(trials_and_results!B:B,MATCH($A146,trials_and_results!$A:$A,0))</f>
        <v>42.507199999999997</v>
      </c>
      <c r="M146">
        <f>INDEX(trials_and_results!C:C,MATCH($A146,trials_and_results!$A:$A,0))</f>
        <v>9.4042172993839692</v>
      </c>
      <c r="N146">
        <f>INDEX(trials_and_results!D:D,MATCH($A146,trials_and_results!$A:$A,0))</f>
        <v>33.102982700616025</v>
      </c>
      <c r="O146" s="16">
        <f>Table2[[#This Row],[mean_stderr]]/Table2[[#This Row],[mean_reward]]</f>
        <v>0.22123822080456887</v>
      </c>
    </row>
    <row r="147" spans="1:15" hidden="1" x14ac:dyDescent="0.2">
      <c r="A147">
        <v>751</v>
      </c>
      <c r="B147">
        <v>10000</v>
      </c>
      <c r="C147">
        <v>20000000</v>
      </c>
      <c r="D147">
        <v>2.5</v>
      </c>
      <c r="E147">
        <v>25</v>
      </c>
      <c r="F147">
        <v>300</v>
      </c>
      <c r="G147">
        <v>0</v>
      </c>
      <c r="H147">
        <v>0.01</v>
      </c>
      <c r="I147">
        <v>1.6000000000000001E-3</v>
      </c>
      <c r="J147">
        <v>16</v>
      </c>
      <c r="K147" t="b">
        <v>0</v>
      </c>
      <c r="L147">
        <f>INDEX(trials_and_results!B:B,MATCH($A147,trials_and_results!$A:$A,0))</f>
        <v>39.828125</v>
      </c>
      <c r="M147">
        <f>INDEX(trials_and_results!C:C,MATCH($A147,trials_and_results!$A:$A,0))</f>
        <v>6.7623731366170903</v>
      </c>
      <c r="N147">
        <f>INDEX(trials_and_results!D:D,MATCH($A147,trials_and_results!$A:$A,0))</f>
        <v>33.065751863382907</v>
      </c>
      <c r="O147" s="16">
        <f>Table2[[#This Row],[mean_stderr]]/Table2[[#This Row],[mean_reward]]</f>
        <v>0.16978889005237105</v>
      </c>
    </row>
    <row r="148" spans="1:15" hidden="1" x14ac:dyDescent="0.2">
      <c r="A148">
        <v>367</v>
      </c>
      <c r="B148">
        <v>10000</v>
      </c>
      <c r="C148">
        <v>20000000</v>
      </c>
      <c r="D148">
        <v>2.5</v>
      </c>
      <c r="E148">
        <v>25</v>
      </c>
      <c r="F148">
        <v>300</v>
      </c>
      <c r="G148">
        <v>0</v>
      </c>
      <c r="H148">
        <v>4.0000000000000001E-3</v>
      </c>
      <c r="I148">
        <v>1.6000000000000001E-3</v>
      </c>
      <c r="J148">
        <v>8</v>
      </c>
      <c r="K148" t="b">
        <v>0</v>
      </c>
      <c r="L148">
        <f>INDEX(trials_and_results!B:B,MATCH($A148,trials_and_results!$A:$A,0))</f>
        <v>41.94115</v>
      </c>
      <c r="M148">
        <f>INDEX(trials_and_results!C:C,MATCH($A148,trials_and_results!$A:$A,0))</f>
        <v>8.92701610891333</v>
      </c>
      <c r="N148">
        <f>INDEX(trials_and_results!D:D,MATCH($A148,trials_and_results!$A:$A,0))</f>
        <v>33.014133891086672</v>
      </c>
      <c r="O148" s="16">
        <f>Table2[[#This Row],[mean_stderr]]/Table2[[#This Row],[mean_reward]]</f>
        <v>0.21284624071856231</v>
      </c>
    </row>
    <row r="149" spans="1:15" hidden="1" x14ac:dyDescent="0.2">
      <c r="A149">
        <v>293</v>
      </c>
      <c r="B149">
        <v>14000</v>
      </c>
      <c r="C149">
        <v>5000000</v>
      </c>
      <c r="D149">
        <v>2.5</v>
      </c>
      <c r="E149">
        <v>4</v>
      </c>
      <c r="F149">
        <v>300</v>
      </c>
      <c r="G149">
        <v>0</v>
      </c>
      <c r="H149">
        <v>0.01</v>
      </c>
      <c r="I149">
        <v>1.6000000000000001E-3</v>
      </c>
      <c r="J149">
        <v>8</v>
      </c>
      <c r="K149" t="b">
        <v>0</v>
      </c>
      <c r="L149">
        <f>INDEX(trials_and_results!B:B,MATCH($A149,trials_and_results!$A:$A,0))</f>
        <v>40.464700000000001</v>
      </c>
      <c r="M149">
        <f>INDEX(trials_and_results!C:C,MATCH($A149,trials_and_results!$A:$A,0))</f>
        <v>7.4615458670610701</v>
      </c>
      <c r="N149">
        <f>INDEX(trials_and_results!D:D,MATCH($A149,trials_and_results!$A:$A,0))</f>
        <v>33.003154132938931</v>
      </c>
      <c r="O149" s="16">
        <f>Table2[[#This Row],[mean_stderr]]/Table2[[#This Row],[mean_reward]]</f>
        <v>0.1843964212526244</v>
      </c>
    </row>
    <row r="150" spans="1:15" hidden="1" x14ac:dyDescent="0.2">
      <c r="A150">
        <v>185</v>
      </c>
      <c r="B150">
        <v>14000</v>
      </c>
      <c r="C150">
        <v>5000000</v>
      </c>
      <c r="D150">
        <v>2.5</v>
      </c>
      <c r="E150">
        <v>100</v>
      </c>
      <c r="F150">
        <v>300</v>
      </c>
      <c r="G150">
        <v>0</v>
      </c>
      <c r="H150">
        <v>0.01</v>
      </c>
      <c r="I150">
        <v>8.0000000000000004E-4</v>
      </c>
      <c r="J150">
        <v>8</v>
      </c>
      <c r="K150" t="b">
        <v>0</v>
      </c>
      <c r="L150">
        <f>INDEX(trials_and_results!B:B,MATCH($A150,trials_and_results!$A:$A,0))</f>
        <v>40.541125000000001</v>
      </c>
      <c r="M150">
        <f>INDEX(trials_and_results!C:C,MATCH($A150,trials_and_results!$A:$A,0))</f>
        <v>7.5591809244680803</v>
      </c>
      <c r="N150">
        <f>INDEX(trials_and_results!D:D,MATCH($A150,trials_and_results!$A:$A,0))</f>
        <v>32.981944075531921</v>
      </c>
      <c r="O150" s="16">
        <f>Table2[[#This Row],[mean_stderr]]/Table2[[#This Row],[mean_reward]]</f>
        <v>0.18645710804690496</v>
      </c>
    </row>
    <row r="151" spans="1:15" hidden="1" x14ac:dyDescent="0.2">
      <c r="A151">
        <v>258</v>
      </c>
      <c r="B151">
        <v>6000</v>
      </c>
      <c r="C151">
        <v>20000000</v>
      </c>
      <c r="D151">
        <v>2.5</v>
      </c>
      <c r="E151">
        <v>8</v>
      </c>
      <c r="F151">
        <v>300</v>
      </c>
      <c r="G151">
        <v>0</v>
      </c>
      <c r="H151">
        <v>1E-3</v>
      </c>
      <c r="I151">
        <v>8.0000000000000004E-4</v>
      </c>
      <c r="J151">
        <v>8</v>
      </c>
      <c r="K151" t="b">
        <v>0</v>
      </c>
      <c r="L151">
        <f>INDEX(trials_and_results!B:B,MATCH($A151,trials_and_results!$A:$A,0))</f>
        <v>42.644174999999997</v>
      </c>
      <c r="M151">
        <f>INDEX(trials_and_results!C:C,MATCH($A151,trials_and_results!$A:$A,0))</f>
        <v>9.6685964738910393</v>
      </c>
      <c r="N151">
        <f>INDEX(trials_and_results!D:D,MATCH($A151,trials_and_results!$A:$A,0))</f>
        <v>32.975578526108961</v>
      </c>
      <c r="O151" s="16">
        <f>Table2[[#This Row],[mean_stderr]]/Table2[[#This Row],[mean_reward]]</f>
        <v>0.22672724877174996</v>
      </c>
    </row>
    <row r="152" spans="1:15" hidden="1" x14ac:dyDescent="0.2">
      <c r="A152">
        <v>460</v>
      </c>
      <c r="B152">
        <v>10000</v>
      </c>
      <c r="C152">
        <v>5000000</v>
      </c>
      <c r="D152">
        <v>2.5</v>
      </c>
      <c r="E152">
        <v>25</v>
      </c>
      <c r="F152">
        <v>300</v>
      </c>
      <c r="G152">
        <v>0</v>
      </c>
      <c r="H152">
        <v>0.01</v>
      </c>
      <c r="I152">
        <v>4.0000000000000002E-4</v>
      </c>
      <c r="J152">
        <v>16</v>
      </c>
      <c r="K152" t="b">
        <v>0</v>
      </c>
      <c r="L152">
        <f>INDEX(trials_and_results!B:B,MATCH($A152,trials_and_results!$A:$A,0))</f>
        <v>38.508599999999902</v>
      </c>
      <c r="M152">
        <f>INDEX(trials_and_results!C:C,MATCH($A152,trials_and_results!$A:$A,0))</f>
        <v>5.5620540012671302</v>
      </c>
      <c r="N152">
        <f>INDEX(trials_and_results!D:D,MATCH($A152,trials_and_results!$A:$A,0))</f>
        <v>32.946545998732773</v>
      </c>
      <c r="O152" s="16">
        <f>Table2[[#This Row],[mean_stderr]]/Table2[[#This Row],[mean_reward]]</f>
        <v>0.14443667132191626</v>
      </c>
    </row>
    <row r="153" spans="1:15" hidden="1" x14ac:dyDescent="0.2">
      <c r="A153">
        <v>442</v>
      </c>
      <c r="B153">
        <v>10000</v>
      </c>
      <c r="C153">
        <v>40000000</v>
      </c>
      <c r="D153">
        <v>2.5</v>
      </c>
      <c r="E153">
        <v>4</v>
      </c>
      <c r="F153">
        <v>300</v>
      </c>
      <c r="G153">
        <v>0</v>
      </c>
      <c r="H153">
        <v>0.01</v>
      </c>
      <c r="I153">
        <v>4.0000000000000002E-4</v>
      </c>
      <c r="J153">
        <v>16</v>
      </c>
      <c r="K153" t="b">
        <v>0</v>
      </c>
      <c r="L153">
        <f>INDEX(trials_and_results!B:B,MATCH($A153,trials_and_results!$A:$A,0))</f>
        <v>38.887300000000003</v>
      </c>
      <c r="M153">
        <f>INDEX(trials_and_results!C:C,MATCH($A153,trials_and_results!$A:$A,0))</f>
        <v>6.08195801662528</v>
      </c>
      <c r="N153">
        <f>INDEX(trials_and_results!D:D,MATCH($A153,trials_and_results!$A:$A,0))</f>
        <v>32.805341983374724</v>
      </c>
      <c r="O153" s="16">
        <f>Table2[[#This Row],[mean_stderr]]/Table2[[#This Row],[mean_reward]]</f>
        <v>0.15639959618243693</v>
      </c>
    </row>
    <row r="154" spans="1:15" hidden="1" x14ac:dyDescent="0.2">
      <c r="A154">
        <v>778</v>
      </c>
      <c r="B154">
        <v>10000</v>
      </c>
      <c r="C154">
        <v>40000000</v>
      </c>
      <c r="D154">
        <v>2.5</v>
      </c>
      <c r="E154">
        <v>4</v>
      </c>
      <c r="F154">
        <v>300</v>
      </c>
      <c r="G154">
        <v>0</v>
      </c>
      <c r="H154">
        <v>4.0000000000000001E-3</v>
      </c>
      <c r="I154">
        <v>1.6000000000000001E-3</v>
      </c>
      <c r="J154">
        <v>16</v>
      </c>
      <c r="K154" t="b">
        <v>0</v>
      </c>
      <c r="L154">
        <f>INDEX(trials_and_results!B:B,MATCH($A154,trials_and_results!$A:$A,0))</f>
        <v>42.170349999999999</v>
      </c>
      <c r="M154">
        <f>INDEX(trials_and_results!C:C,MATCH($A154,trials_and_results!$A:$A,0))</f>
        <v>9.3664389045103995</v>
      </c>
      <c r="N154">
        <f>INDEX(trials_and_results!D:D,MATCH($A154,trials_and_results!$A:$A,0))</f>
        <v>32.803911095489596</v>
      </c>
      <c r="O154" s="16">
        <f>Table2[[#This Row],[mean_stderr]]/Table2[[#This Row],[mean_reward]]</f>
        <v>0.22210958421047963</v>
      </c>
    </row>
    <row r="155" spans="1:15" hidden="1" x14ac:dyDescent="0.2">
      <c r="A155">
        <v>727</v>
      </c>
      <c r="B155">
        <v>10000</v>
      </c>
      <c r="C155">
        <v>20000000</v>
      </c>
      <c r="D155">
        <v>2.5</v>
      </c>
      <c r="E155">
        <v>4</v>
      </c>
      <c r="F155">
        <v>300</v>
      </c>
      <c r="G155">
        <v>0</v>
      </c>
      <c r="H155">
        <v>0.01</v>
      </c>
      <c r="I155">
        <v>1.6000000000000001E-3</v>
      </c>
      <c r="J155">
        <v>16</v>
      </c>
      <c r="K155" t="b">
        <v>0</v>
      </c>
      <c r="L155">
        <f>INDEX(trials_and_results!B:B,MATCH($A155,trials_and_results!$A:$A,0))</f>
        <v>42.195799999999998</v>
      </c>
      <c r="M155">
        <f>INDEX(trials_and_results!C:C,MATCH($A155,trials_and_results!$A:$A,0))</f>
        <v>9.4007317114736395</v>
      </c>
      <c r="N155">
        <f>INDEX(trials_and_results!D:D,MATCH($A155,trials_and_results!$A:$A,0))</f>
        <v>32.795068288526359</v>
      </c>
      <c r="O155" s="16">
        <f>Table2[[#This Row],[mean_stderr]]/Table2[[#This Row],[mean_reward]]</f>
        <v>0.22278832754619274</v>
      </c>
    </row>
    <row r="156" spans="1:15" hidden="1" x14ac:dyDescent="0.2">
      <c r="A156">
        <v>383</v>
      </c>
      <c r="B156">
        <v>14000</v>
      </c>
      <c r="C156">
        <v>40000000</v>
      </c>
      <c r="D156">
        <v>2.5</v>
      </c>
      <c r="E156">
        <v>100</v>
      </c>
      <c r="F156">
        <v>300</v>
      </c>
      <c r="G156">
        <v>0</v>
      </c>
      <c r="H156">
        <v>4.0000000000000001E-3</v>
      </c>
      <c r="I156">
        <v>1.6000000000000001E-3</v>
      </c>
      <c r="J156">
        <v>8</v>
      </c>
      <c r="K156" t="b">
        <v>0</v>
      </c>
      <c r="L156">
        <f>INDEX(trials_and_results!B:B,MATCH($A156,trials_and_results!$A:$A,0))</f>
        <v>40.349074999999999</v>
      </c>
      <c r="M156">
        <f>INDEX(trials_and_results!C:C,MATCH($A156,trials_and_results!$A:$A,0))</f>
        <v>7.5853368927057696</v>
      </c>
      <c r="N156">
        <f>INDEX(trials_and_results!D:D,MATCH($A156,trials_and_results!$A:$A,0))</f>
        <v>32.76373810729423</v>
      </c>
      <c r="O156" s="16">
        <f>Table2[[#This Row],[mean_stderr]]/Table2[[#This Row],[mean_reward]]</f>
        <v>0.18799283236866693</v>
      </c>
    </row>
    <row r="157" spans="1:15" hidden="1" x14ac:dyDescent="0.2">
      <c r="A157">
        <v>823</v>
      </c>
      <c r="B157">
        <v>10000</v>
      </c>
      <c r="C157">
        <v>20000000</v>
      </c>
      <c r="D157">
        <v>2.5</v>
      </c>
      <c r="E157">
        <v>4</v>
      </c>
      <c r="F157">
        <v>300</v>
      </c>
      <c r="G157">
        <v>0</v>
      </c>
      <c r="H157">
        <v>1E-3</v>
      </c>
      <c r="I157">
        <v>1.6000000000000001E-3</v>
      </c>
      <c r="J157">
        <v>16</v>
      </c>
      <c r="K157" t="b">
        <v>0</v>
      </c>
      <c r="L157">
        <f>INDEX(trials_and_results!B:B,MATCH($A157,trials_and_results!$A:$A,0))</f>
        <v>39.813074999999998</v>
      </c>
      <c r="M157">
        <f>INDEX(trials_and_results!C:C,MATCH($A157,trials_and_results!$A:$A,0))</f>
        <v>7.06019135318751</v>
      </c>
      <c r="N157">
        <f>INDEX(trials_and_results!D:D,MATCH($A157,trials_and_results!$A:$A,0))</f>
        <v>32.752883646812485</v>
      </c>
      <c r="O157" s="16">
        <f>Table2[[#This Row],[mean_stderr]]/Table2[[#This Row],[mean_reward]]</f>
        <v>0.17733348537352392</v>
      </c>
    </row>
    <row r="158" spans="1:15" hidden="1" x14ac:dyDescent="0.2">
      <c r="A158">
        <v>839</v>
      </c>
      <c r="B158">
        <v>14000</v>
      </c>
      <c r="C158">
        <v>40000000</v>
      </c>
      <c r="D158">
        <v>2.5</v>
      </c>
      <c r="E158">
        <v>8</v>
      </c>
      <c r="F158">
        <v>300</v>
      </c>
      <c r="G158">
        <v>0</v>
      </c>
      <c r="H158">
        <v>1E-3</v>
      </c>
      <c r="I158">
        <v>1.6000000000000001E-3</v>
      </c>
      <c r="J158">
        <v>16</v>
      </c>
      <c r="K158" t="b">
        <v>0</v>
      </c>
      <c r="L158">
        <f>INDEX(trials_and_results!B:B,MATCH($A158,trials_and_results!$A:$A,0))</f>
        <v>39.290799999999997</v>
      </c>
      <c r="M158">
        <f>INDEX(trials_and_results!C:C,MATCH($A158,trials_and_results!$A:$A,0))</f>
        <v>6.5443048012047296</v>
      </c>
      <c r="N158">
        <f>INDEX(trials_and_results!D:D,MATCH($A158,trials_and_results!$A:$A,0))</f>
        <v>32.746495198795266</v>
      </c>
      <c r="O158" s="16">
        <f>Table2[[#This Row],[mean_stderr]]/Table2[[#This Row],[mean_reward]]</f>
        <v>0.16656074198552154</v>
      </c>
    </row>
    <row r="159" spans="1:15" hidden="1" x14ac:dyDescent="0.2">
      <c r="A159">
        <v>474</v>
      </c>
      <c r="B159">
        <v>6000</v>
      </c>
      <c r="C159">
        <v>20000000</v>
      </c>
      <c r="D159">
        <v>2.5</v>
      </c>
      <c r="E159">
        <v>100</v>
      </c>
      <c r="F159">
        <v>300</v>
      </c>
      <c r="G159">
        <v>0</v>
      </c>
      <c r="H159">
        <v>0.01</v>
      </c>
      <c r="I159">
        <v>4.0000000000000002E-4</v>
      </c>
      <c r="J159">
        <v>16</v>
      </c>
      <c r="K159" t="b">
        <v>0</v>
      </c>
      <c r="L159">
        <f>INDEX(trials_and_results!B:B,MATCH($A159,trials_and_results!$A:$A,0))</f>
        <v>39.5</v>
      </c>
      <c r="M159">
        <f>INDEX(trials_and_results!C:C,MATCH($A159,trials_and_results!$A:$A,0))</f>
        <v>6.7574090287832203</v>
      </c>
      <c r="N159">
        <f>INDEX(trials_and_results!D:D,MATCH($A159,trials_and_results!$A:$A,0))</f>
        <v>32.742590971216778</v>
      </c>
      <c r="O159" s="16">
        <f>Table2[[#This Row],[mean_stderr]]/Table2[[#This Row],[mean_reward]]</f>
        <v>0.17107364629830937</v>
      </c>
    </row>
    <row r="160" spans="1:15" hidden="1" x14ac:dyDescent="0.2">
      <c r="A160">
        <v>754</v>
      </c>
      <c r="B160">
        <v>10000</v>
      </c>
      <c r="C160">
        <v>40000000</v>
      </c>
      <c r="D160">
        <v>2.5</v>
      </c>
      <c r="E160">
        <v>25</v>
      </c>
      <c r="F160">
        <v>300</v>
      </c>
      <c r="G160">
        <v>0</v>
      </c>
      <c r="H160">
        <v>0.01</v>
      </c>
      <c r="I160">
        <v>1.6000000000000001E-3</v>
      </c>
      <c r="J160">
        <v>16</v>
      </c>
      <c r="K160" t="b">
        <v>0</v>
      </c>
      <c r="L160">
        <f>INDEX(trials_and_results!B:B,MATCH($A160,trials_and_results!$A:$A,0))</f>
        <v>42.277149999999999</v>
      </c>
      <c r="M160">
        <f>INDEX(trials_and_results!C:C,MATCH($A160,trials_and_results!$A:$A,0))</f>
        <v>9.5532319004023201</v>
      </c>
      <c r="N160">
        <f>INDEX(trials_and_results!D:D,MATCH($A160,trials_and_results!$A:$A,0))</f>
        <v>32.723918099597682</v>
      </c>
      <c r="O160" s="16">
        <f>Table2[[#This Row],[mean_stderr]]/Table2[[#This Row],[mean_reward]]</f>
        <v>0.22596679058078228</v>
      </c>
    </row>
    <row r="161" spans="1:15" hidden="1" x14ac:dyDescent="0.2">
      <c r="A161">
        <v>678</v>
      </c>
      <c r="B161">
        <v>6000</v>
      </c>
      <c r="C161">
        <v>20000000</v>
      </c>
      <c r="D161">
        <v>2.5</v>
      </c>
      <c r="E161">
        <v>4</v>
      </c>
      <c r="F161">
        <v>300</v>
      </c>
      <c r="G161">
        <v>0</v>
      </c>
      <c r="H161">
        <v>1E-3</v>
      </c>
      <c r="I161">
        <v>8.0000000000000004E-4</v>
      </c>
      <c r="J161">
        <v>16</v>
      </c>
      <c r="K161" t="b">
        <v>0</v>
      </c>
      <c r="L161">
        <f>INDEX(trials_and_results!B:B,MATCH($A161,trials_and_results!$A:$A,0))</f>
        <v>39.358375000000002</v>
      </c>
      <c r="M161">
        <f>INDEX(trials_and_results!C:C,MATCH($A161,trials_and_results!$A:$A,0))</f>
        <v>6.6679120848496201</v>
      </c>
      <c r="N161">
        <f>INDEX(trials_and_results!D:D,MATCH($A161,trials_and_results!$A:$A,0))</f>
        <v>32.690462915150384</v>
      </c>
      <c r="O161" s="16">
        <f>Table2[[#This Row],[mean_stderr]]/Table2[[#This Row],[mean_reward]]</f>
        <v>0.16941532989737559</v>
      </c>
    </row>
    <row r="162" spans="1:15" hidden="1" x14ac:dyDescent="0.2">
      <c r="A162">
        <v>79</v>
      </c>
      <c r="B162">
        <v>10000</v>
      </c>
      <c r="C162">
        <v>20000000</v>
      </c>
      <c r="D162">
        <v>2.5</v>
      </c>
      <c r="E162">
        <v>25</v>
      </c>
      <c r="F162">
        <v>300</v>
      </c>
      <c r="G162">
        <v>0</v>
      </c>
      <c r="H162">
        <v>4.0000000000000001E-3</v>
      </c>
      <c r="I162">
        <v>4.0000000000000002E-4</v>
      </c>
      <c r="J162">
        <v>8</v>
      </c>
      <c r="K162" t="b">
        <v>0</v>
      </c>
      <c r="L162">
        <f>INDEX(trials_and_results!B:B,MATCH($A162,trials_and_results!$A:$A,0))</f>
        <v>38.995725</v>
      </c>
      <c r="M162">
        <f>INDEX(trials_and_results!C:C,MATCH($A162,trials_and_results!$A:$A,0))</f>
        <v>6.3084890435378904</v>
      </c>
      <c r="N162">
        <f>INDEX(trials_and_results!D:D,MATCH($A162,trials_and_results!$A:$A,0))</f>
        <v>32.687235956462111</v>
      </c>
      <c r="O162" s="16">
        <f>Table2[[#This Row],[mean_stderr]]/Table2[[#This Row],[mean_reward]]</f>
        <v>0.16177386222561294</v>
      </c>
    </row>
    <row r="163" spans="1:15" hidden="1" x14ac:dyDescent="0.2">
      <c r="A163">
        <v>761</v>
      </c>
      <c r="B163">
        <v>14000</v>
      </c>
      <c r="C163">
        <v>5000000</v>
      </c>
      <c r="D163">
        <v>2.5</v>
      </c>
      <c r="E163">
        <v>100</v>
      </c>
      <c r="F163">
        <v>300</v>
      </c>
      <c r="G163">
        <v>0</v>
      </c>
      <c r="H163">
        <v>0.01</v>
      </c>
      <c r="I163">
        <v>1.6000000000000001E-3</v>
      </c>
      <c r="J163">
        <v>16</v>
      </c>
      <c r="K163" t="b">
        <v>0</v>
      </c>
      <c r="L163">
        <f>INDEX(trials_and_results!B:B,MATCH($A163,trials_and_results!$A:$A,0))</f>
        <v>40.870674999999999</v>
      </c>
      <c r="M163">
        <f>INDEX(trials_and_results!C:C,MATCH($A163,trials_and_results!$A:$A,0))</f>
        <v>8.2467657519537205</v>
      </c>
      <c r="N163">
        <f>INDEX(trials_and_results!D:D,MATCH($A163,trials_and_results!$A:$A,0))</f>
        <v>32.623909248046274</v>
      </c>
      <c r="O163" s="16">
        <f>Table2[[#This Row],[mean_stderr]]/Table2[[#This Row],[mean_reward]]</f>
        <v>0.20177708716466564</v>
      </c>
    </row>
    <row r="164" spans="1:15" hidden="1" x14ac:dyDescent="0.2">
      <c r="A164">
        <v>334</v>
      </c>
      <c r="B164">
        <v>10000</v>
      </c>
      <c r="C164">
        <v>40000000</v>
      </c>
      <c r="D164">
        <v>2.5</v>
      </c>
      <c r="E164">
        <v>100</v>
      </c>
      <c r="F164">
        <v>300</v>
      </c>
      <c r="G164">
        <v>0</v>
      </c>
      <c r="H164">
        <v>0.01</v>
      </c>
      <c r="I164">
        <v>1.6000000000000001E-3</v>
      </c>
      <c r="J164">
        <v>8</v>
      </c>
      <c r="K164" t="b">
        <v>0</v>
      </c>
      <c r="L164">
        <f>INDEX(trials_and_results!B:B,MATCH($A164,trials_and_results!$A:$A,0))</f>
        <v>40.955874999999999</v>
      </c>
      <c r="M164">
        <f>INDEX(trials_and_results!C:C,MATCH($A164,trials_and_results!$A:$A,0))</f>
        <v>8.3538248224727596</v>
      </c>
      <c r="N164">
        <f>INDEX(trials_and_results!D:D,MATCH($A164,trials_and_results!$A:$A,0))</f>
        <v>32.602050177527239</v>
      </c>
      <c r="O164" s="16">
        <f>Table2[[#This Row],[mean_stderr]]/Table2[[#This Row],[mean_reward]]</f>
        <v>0.20397134287749338</v>
      </c>
    </row>
    <row r="165" spans="1:15" hidden="1" x14ac:dyDescent="0.2">
      <c r="A165">
        <v>8</v>
      </c>
      <c r="B165">
        <v>14000</v>
      </c>
      <c r="C165">
        <v>20000000</v>
      </c>
      <c r="D165">
        <v>2.5</v>
      </c>
      <c r="E165">
        <v>4</v>
      </c>
      <c r="F165">
        <v>300</v>
      </c>
      <c r="G165">
        <v>0</v>
      </c>
      <c r="H165">
        <v>0.01</v>
      </c>
      <c r="I165">
        <v>4.0000000000000002E-4</v>
      </c>
      <c r="J165">
        <v>8</v>
      </c>
      <c r="K165" t="b">
        <v>0</v>
      </c>
      <c r="L165">
        <f>INDEX(trials_and_results!B:B,MATCH($A165,trials_and_results!$A:$A,0))</f>
        <v>41.2883</v>
      </c>
      <c r="M165">
        <f>INDEX(trials_and_results!C:C,MATCH($A165,trials_and_results!$A:$A,0))</f>
        <v>8.6872683770425194</v>
      </c>
      <c r="N165">
        <f>INDEX(trials_and_results!D:D,MATCH($A165,trials_and_results!$A:$A,0))</f>
        <v>32.601031622957478</v>
      </c>
      <c r="O165" s="16">
        <f>Table2[[#This Row],[mean_stderr]]/Table2[[#This Row],[mean_reward]]</f>
        <v>0.21040508756820986</v>
      </c>
    </row>
    <row r="166" spans="1:15" hidden="1" x14ac:dyDescent="0.2">
      <c r="A166">
        <v>417</v>
      </c>
      <c r="B166">
        <v>6000</v>
      </c>
      <c r="C166">
        <v>40000000</v>
      </c>
      <c r="D166">
        <v>2.5</v>
      </c>
      <c r="E166">
        <v>25</v>
      </c>
      <c r="F166">
        <v>300</v>
      </c>
      <c r="G166">
        <v>0</v>
      </c>
      <c r="H166">
        <v>1E-3</v>
      </c>
      <c r="I166">
        <v>1.6000000000000001E-3</v>
      </c>
      <c r="J166">
        <v>8</v>
      </c>
      <c r="K166" t="b">
        <v>0</v>
      </c>
      <c r="L166">
        <f>INDEX(trials_and_results!B:B,MATCH($A166,trials_and_results!$A:$A,0))</f>
        <v>42.148400000000002</v>
      </c>
      <c r="M166">
        <f>INDEX(trials_and_results!C:C,MATCH($A166,trials_and_results!$A:$A,0))</f>
        <v>9.5529829047093493</v>
      </c>
      <c r="N166">
        <f>INDEX(trials_and_results!D:D,MATCH($A166,trials_and_results!$A:$A,0))</f>
        <v>32.595417095290657</v>
      </c>
      <c r="O166" s="16">
        <f>Table2[[#This Row],[mean_stderr]]/Table2[[#This Row],[mean_reward]]</f>
        <v>0.22665113989402561</v>
      </c>
    </row>
    <row r="167" spans="1:15" hidden="1" x14ac:dyDescent="0.2">
      <c r="A167">
        <v>251</v>
      </c>
      <c r="B167">
        <v>14000</v>
      </c>
      <c r="C167">
        <v>40000000</v>
      </c>
      <c r="D167">
        <v>2.5</v>
      </c>
      <c r="E167">
        <v>4</v>
      </c>
      <c r="F167">
        <v>300</v>
      </c>
      <c r="G167">
        <v>0</v>
      </c>
      <c r="H167">
        <v>1E-3</v>
      </c>
      <c r="I167">
        <v>8.0000000000000004E-4</v>
      </c>
      <c r="J167">
        <v>8</v>
      </c>
      <c r="K167" t="b">
        <v>0</v>
      </c>
      <c r="L167">
        <f>INDEX(trials_and_results!B:B,MATCH($A167,trials_and_results!$A:$A,0))</f>
        <v>41.035375000000002</v>
      </c>
      <c r="M167">
        <f>INDEX(trials_and_results!C:C,MATCH($A167,trials_and_results!$A:$A,0))</f>
        <v>8.4769460925920495</v>
      </c>
      <c r="N167">
        <f>INDEX(trials_and_results!D:D,MATCH($A167,trials_and_results!$A:$A,0))</f>
        <v>32.558428907407951</v>
      </c>
      <c r="O167" s="16">
        <f>Table2[[#This Row],[mean_stderr]]/Table2[[#This Row],[mean_reward]]</f>
        <v>0.20657654749327986</v>
      </c>
    </row>
    <row r="168" spans="1:15" hidden="1" x14ac:dyDescent="0.2">
      <c r="A168">
        <v>220</v>
      </c>
      <c r="B168">
        <v>10000</v>
      </c>
      <c r="C168">
        <v>5000000</v>
      </c>
      <c r="D168">
        <v>2.5</v>
      </c>
      <c r="E168">
        <v>25</v>
      </c>
      <c r="F168">
        <v>300</v>
      </c>
      <c r="G168">
        <v>0</v>
      </c>
      <c r="H168">
        <v>4.0000000000000001E-3</v>
      </c>
      <c r="I168">
        <v>8.0000000000000004E-4</v>
      </c>
      <c r="J168">
        <v>8</v>
      </c>
      <c r="K168" t="b">
        <v>0</v>
      </c>
      <c r="L168">
        <f>INDEX(trials_and_results!B:B,MATCH($A168,trials_and_results!$A:$A,0))</f>
        <v>38.924174999999998</v>
      </c>
      <c r="M168">
        <f>INDEX(trials_and_results!C:C,MATCH($A168,trials_and_results!$A:$A,0))</f>
        <v>6.3818624108191697</v>
      </c>
      <c r="N168">
        <f>INDEX(trials_and_results!D:D,MATCH($A168,trials_and_results!$A:$A,0))</f>
        <v>32.542312589180831</v>
      </c>
      <c r="O168" s="16">
        <f>Table2[[#This Row],[mean_stderr]]/Table2[[#This Row],[mean_reward]]</f>
        <v>0.16395626653151082</v>
      </c>
    </row>
    <row r="169" spans="1:15" hidden="1" x14ac:dyDescent="0.2">
      <c r="A169">
        <v>822</v>
      </c>
      <c r="B169">
        <v>6000</v>
      </c>
      <c r="C169">
        <v>20000000</v>
      </c>
      <c r="D169">
        <v>2.5</v>
      </c>
      <c r="E169">
        <v>4</v>
      </c>
      <c r="F169">
        <v>300</v>
      </c>
      <c r="G169">
        <v>0</v>
      </c>
      <c r="H169">
        <v>1E-3</v>
      </c>
      <c r="I169">
        <v>1.6000000000000001E-3</v>
      </c>
      <c r="J169">
        <v>16</v>
      </c>
      <c r="K169" t="b">
        <v>0</v>
      </c>
      <c r="L169">
        <f>INDEX(trials_and_results!B:B,MATCH($A169,trials_and_results!$A:$A,0))</f>
        <v>42.968850000000003</v>
      </c>
      <c r="M169">
        <f>INDEX(trials_and_results!C:C,MATCH($A169,trials_and_results!$A:$A,0))</f>
        <v>10.4323581683417</v>
      </c>
      <c r="N169">
        <f>INDEX(trials_and_results!D:D,MATCH($A169,trials_and_results!$A:$A,0))</f>
        <v>32.536491831658303</v>
      </c>
      <c r="O169" s="16">
        <f>Table2[[#This Row],[mean_stderr]]/Table2[[#This Row],[mean_reward]]</f>
        <v>0.24278886142732933</v>
      </c>
    </row>
    <row r="170" spans="1:15" hidden="1" x14ac:dyDescent="0.2">
      <c r="A170">
        <v>333</v>
      </c>
      <c r="B170">
        <v>6000</v>
      </c>
      <c r="C170">
        <v>40000000</v>
      </c>
      <c r="D170">
        <v>2.5</v>
      </c>
      <c r="E170">
        <v>100</v>
      </c>
      <c r="F170">
        <v>300</v>
      </c>
      <c r="G170">
        <v>0</v>
      </c>
      <c r="H170">
        <v>0.01</v>
      </c>
      <c r="I170">
        <v>1.6000000000000001E-3</v>
      </c>
      <c r="J170">
        <v>8</v>
      </c>
      <c r="K170" t="b">
        <v>0</v>
      </c>
      <c r="L170">
        <f>INDEX(trials_and_results!B:B,MATCH($A170,trials_and_results!$A:$A,0))</f>
        <v>41.028025</v>
      </c>
      <c r="M170">
        <f>INDEX(trials_and_results!C:C,MATCH($A170,trials_and_results!$A:$A,0))</f>
        <v>8.5535141160053296</v>
      </c>
      <c r="N170">
        <f>INDEX(trials_and_results!D:D,MATCH($A170,trials_and_results!$A:$A,0))</f>
        <v>32.474510883994668</v>
      </c>
      <c r="O170" s="16">
        <f>Table2[[#This Row],[mean_stderr]]/Table2[[#This Row],[mean_reward]]</f>
        <v>0.20847979194721972</v>
      </c>
    </row>
    <row r="171" spans="1:15" hidden="1" x14ac:dyDescent="0.2">
      <c r="A171">
        <v>347</v>
      </c>
      <c r="B171">
        <v>14000</v>
      </c>
      <c r="C171">
        <v>40000000</v>
      </c>
      <c r="D171">
        <v>2.5</v>
      </c>
      <c r="E171">
        <v>4</v>
      </c>
      <c r="F171">
        <v>300</v>
      </c>
      <c r="G171">
        <v>0</v>
      </c>
      <c r="H171">
        <v>4.0000000000000001E-3</v>
      </c>
      <c r="I171">
        <v>1.6000000000000001E-3</v>
      </c>
      <c r="J171">
        <v>8</v>
      </c>
      <c r="K171" t="b">
        <v>0</v>
      </c>
      <c r="L171">
        <f>INDEX(trials_and_results!B:B,MATCH($A171,trials_and_results!$A:$A,0))</f>
        <v>41.831474999999998</v>
      </c>
      <c r="M171">
        <f>INDEX(trials_and_results!C:C,MATCH($A171,trials_and_results!$A:$A,0))</f>
        <v>9.3907794602613297</v>
      </c>
      <c r="N171">
        <f>INDEX(trials_and_results!D:D,MATCH($A171,trials_and_results!$A:$A,0))</f>
        <v>32.44069553973867</v>
      </c>
      <c r="O171" s="16">
        <f>Table2[[#This Row],[mean_stderr]]/Table2[[#This Row],[mean_reward]]</f>
        <v>0.22449075630876822</v>
      </c>
    </row>
    <row r="172" spans="1:15" hidden="1" x14ac:dyDescent="0.2">
      <c r="A172">
        <v>351</v>
      </c>
      <c r="B172">
        <v>6000</v>
      </c>
      <c r="C172">
        <v>5000000</v>
      </c>
      <c r="D172">
        <v>2.5</v>
      </c>
      <c r="E172">
        <v>8</v>
      </c>
      <c r="F172">
        <v>300</v>
      </c>
      <c r="G172">
        <v>0</v>
      </c>
      <c r="H172">
        <v>4.0000000000000001E-3</v>
      </c>
      <c r="I172">
        <v>1.6000000000000001E-3</v>
      </c>
      <c r="J172">
        <v>8</v>
      </c>
      <c r="K172" t="b">
        <v>0</v>
      </c>
      <c r="L172">
        <f>INDEX(trials_and_results!B:B,MATCH($A172,trials_and_results!$A:$A,0))</f>
        <v>40.648524999999999</v>
      </c>
      <c r="M172">
        <f>INDEX(trials_and_results!C:C,MATCH($A172,trials_and_results!$A:$A,0))</f>
        <v>8.2186927897422706</v>
      </c>
      <c r="N172">
        <f>INDEX(trials_and_results!D:D,MATCH($A172,trials_and_results!$A:$A,0))</f>
        <v>32.429832210257729</v>
      </c>
      <c r="O172" s="16">
        <f>Table2[[#This Row],[mean_stderr]]/Table2[[#This Row],[mean_reward]]</f>
        <v>0.20218920095482606</v>
      </c>
    </row>
    <row r="173" spans="1:15" hidden="1" x14ac:dyDescent="0.2">
      <c r="A173">
        <v>476</v>
      </c>
      <c r="B173">
        <v>14000</v>
      </c>
      <c r="C173">
        <v>20000000</v>
      </c>
      <c r="D173">
        <v>2.5</v>
      </c>
      <c r="E173">
        <v>100</v>
      </c>
      <c r="F173">
        <v>300</v>
      </c>
      <c r="G173">
        <v>0</v>
      </c>
      <c r="H173">
        <v>0.01</v>
      </c>
      <c r="I173">
        <v>4.0000000000000002E-4</v>
      </c>
      <c r="J173">
        <v>16</v>
      </c>
      <c r="K173" t="b">
        <v>0</v>
      </c>
      <c r="L173">
        <f>INDEX(trials_and_results!B:B,MATCH($A173,trials_and_results!$A:$A,0))</f>
        <v>40.408774999999999</v>
      </c>
      <c r="M173">
        <f>INDEX(trials_and_results!C:C,MATCH($A173,trials_and_results!$A:$A,0))</f>
        <v>8.0255132620968404</v>
      </c>
      <c r="N173">
        <f>INDEX(trials_and_results!D:D,MATCH($A173,trials_and_results!$A:$A,0))</f>
        <v>32.383261737903155</v>
      </c>
      <c r="O173" s="16">
        <f>Table2[[#This Row],[mean_stderr]]/Table2[[#This Row],[mean_reward]]</f>
        <v>0.19860818008209455</v>
      </c>
    </row>
    <row r="174" spans="1:15" hidden="1" x14ac:dyDescent="0.2">
      <c r="A174">
        <v>575</v>
      </c>
      <c r="B174">
        <v>14000</v>
      </c>
      <c r="C174">
        <v>40000000</v>
      </c>
      <c r="D174">
        <v>2.5</v>
      </c>
      <c r="E174">
        <v>100</v>
      </c>
      <c r="F174">
        <v>300</v>
      </c>
      <c r="G174">
        <v>0</v>
      </c>
      <c r="H174">
        <v>1E-3</v>
      </c>
      <c r="I174">
        <v>4.0000000000000002E-4</v>
      </c>
      <c r="J174">
        <v>16</v>
      </c>
      <c r="K174" t="b">
        <v>0</v>
      </c>
      <c r="L174">
        <f>INDEX(trials_and_results!B:B,MATCH($A174,trials_and_results!$A:$A,0))</f>
        <v>41.624375000000001</v>
      </c>
      <c r="M174">
        <f>INDEX(trials_and_results!C:C,MATCH($A174,trials_and_results!$A:$A,0))</f>
        <v>9.2468026703832304</v>
      </c>
      <c r="N174">
        <f>INDEX(trials_and_results!D:D,MATCH($A174,trials_and_results!$A:$A,0))</f>
        <v>32.377572329616768</v>
      </c>
      <c r="O174" s="16">
        <f>Table2[[#This Row],[mean_stderr]]/Table2[[#This Row],[mean_reward]]</f>
        <v>0.22214874506543894</v>
      </c>
    </row>
    <row r="175" spans="1:15" hidden="1" x14ac:dyDescent="0.2">
      <c r="A175">
        <v>502</v>
      </c>
      <c r="B175">
        <v>10000</v>
      </c>
      <c r="C175">
        <v>40000000</v>
      </c>
      <c r="D175">
        <v>2.5</v>
      </c>
      <c r="E175">
        <v>8</v>
      </c>
      <c r="F175">
        <v>300</v>
      </c>
      <c r="G175">
        <v>0</v>
      </c>
      <c r="H175">
        <v>4.0000000000000001E-3</v>
      </c>
      <c r="I175">
        <v>4.0000000000000002E-4</v>
      </c>
      <c r="J175">
        <v>16</v>
      </c>
      <c r="K175" t="b">
        <v>0</v>
      </c>
      <c r="L175">
        <f>INDEX(trials_and_results!B:B,MATCH($A175,trials_and_results!$A:$A,0))</f>
        <v>38.931975000000001</v>
      </c>
      <c r="M175">
        <f>INDEX(trials_and_results!C:C,MATCH($A175,trials_and_results!$A:$A,0))</f>
        <v>6.6125522305544102</v>
      </c>
      <c r="N175">
        <f>INDEX(trials_and_results!D:D,MATCH($A175,trials_and_results!$A:$A,0))</f>
        <v>32.319422769445595</v>
      </c>
      <c r="O175" s="16">
        <f>Table2[[#This Row],[mean_stderr]]/Table2[[#This Row],[mean_reward]]</f>
        <v>0.16984887693353368</v>
      </c>
    </row>
    <row r="176" spans="1:15" hidden="1" x14ac:dyDescent="0.2">
      <c r="A176">
        <v>585</v>
      </c>
      <c r="B176">
        <v>6000</v>
      </c>
      <c r="C176">
        <v>40000000</v>
      </c>
      <c r="D176">
        <v>2.5</v>
      </c>
      <c r="E176">
        <v>4</v>
      </c>
      <c r="F176">
        <v>300</v>
      </c>
      <c r="G176">
        <v>0</v>
      </c>
      <c r="H176">
        <v>0.01</v>
      </c>
      <c r="I176">
        <v>8.0000000000000004E-4</v>
      </c>
      <c r="J176">
        <v>16</v>
      </c>
      <c r="K176" t="b">
        <v>0</v>
      </c>
      <c r="L176">
        <f>INDEX(trials_and_results!B:B,MATCH($A176,trials_and_results!$A:$A,0))</f>
        <v>40.495800000000003</v>
      </c>
      <c r="M176">
        <f>INDEX(trials_and_results!C:C,MATCH($A176,trials_and_results!$A:$A,0))</f>
        <v>8.2034116090414102</v>
      </c>
      <c r="N176">
        <f>INDEX(trials_and_results!D:D,MATCH($A176,trials_and_results!$A:$A,0))</f>
        <v>32.292388390958592</v>
      </c>
      <c r="O176" s="16">
        <f>Table2[[#This Row],[mean_stderr]]/Table2[[#This Row],[mean_reward]]</f>
        <v>0.20257438077631285</v>
      </c>
    </row>
    <row r="177" spans="1:15" hidden="1" x14ac:dyDescent="0.2">
      <c r="A177">
        <v>256</v>
      </c>
      <c r="B177">
        <v>10000</v>
      </c>
      <c r="C177">
        <v>5000000</v>
      </c>
      <c r="D177">
        <v>2.5</v>
      </c>
      <c r="E177">
        <v>8</v>
      </c>
      <c r="F177">
        <v>300</v>
      </c>
      <c r="G177">
        <v>0</v>
      </c>
      <c r="H177">
        <v>1E-3</v>
      </c>
      <c r="I177">
        <v>8.0000000000000004E-4</v>
      </c>
      <c r="J177">
        <v>8</v>
      </c>
      <c r="K177" t="b">
        <v>0</v>
      </c>
      <c r="L177">
        <f>INDEX(trials_and_results!B:B,MATCH($A177,trials_and_results!$A:$A,0))</f>
        <v>39.498474999999999</v>
      </c>
      <c r="M177">
        <f>INDEX(trials_and_results!C:C,MATCH($A177,trials_and_results!$A:$A,0))</f>
        <v>7.22484048077696</v>
      </c>
      <c r="N177">
        <f>INDEX(trials_and_results!D:D,MATCH($A177,trials_and_results!$A:$A,0))</f>
        <v>32.273634519223037</v>
      </c>
      <c r="O177" s="16">
        <f>Table2[[#This Row],[mean_stderr]]/Table2[[#This Row],[mean_reward]]</f>
        <v>0.18291441582939494</v>
      </c>
    </row>
    <row r="178" spans="1:15" hidden="1" x14ac:dyDescent="0.2">
      <c r="A178">
        <v>819</v>
      </c>
      <c r="B178">
        <v>6000</v>
      </c>
      <c r="C178">
        <v>5000000</v>
      </c>
      <c r="D178">
        <v>2.5</v>
      </c>
      <c r="E178">
        <v>4</v>
      </c>
      <c r="F178">
        <v>300</v>
      </c>
      <c r="G178">
        <v>0</v>
      </c>
      <c r="H178">
        <v>1E-3</v>
      </c>
      <c r="I178">
        <v>1.6000000000000001E-3</v>
      </c>
      <c r="J178">
        <v>16</v>
      </c>
      <c r="K178" t="b">
        <v>0</v>
      </c>
      <c r="L178">
        <f>INDEX(trials_and_results!B:B,MATCH($A178,trials_and_results!$A:$A,0))</f>
        <v>41.572824999999902</v>
      </c>
      <c r="M178">
        <f>INDEX(trials_and_results!C:C,MATCH($A178,trials_and_results!$A:$A,0))</f>
        <v>9.3242987702426703</v>
      </c>
      <c r="N178">
        <f>INDEX(trials_and_results!D:D,MATCH($A178,trials_and_results!$A:$A,0))</f>
        <v>32.248526229757232</v>
      </c>
      <c r="O178" s="16">
        <f>Table2[[#This Row],[mean_stderr]]/Table2[[#This Row],[mean_reward]]</f>
        <v>0.22428831262351528</v>
      </c>
    </row>
    <row r="179" spans="1:15" hidden="1" x14ac:dyDescent="0.2">
      <c r="A179">
        <v>703</v>
      </c>
      <c r="B179">
        <v>10000</v>
      </c>
      <c r="C179">
        <v>20000000</v>
      </c>
      <c r="D179">
        <v>2.5</v>
      </c>
      <c r="E179">
        <v>25</v>
      </c>
      <c r="F179">
        <v>300</v>
      </c>
      <c r="G179">
        <v>0</v>
      </c>
      <c r="H179">
        <v>1E-3</v>
      </c>
      <c r="I179">
        <v>8.0000000000000004E-4</v>
      </c>
      <c r="J179">
        <v>16</v>
      </c>
      <c r="K179" t="b">
        <v>0</v>
      </c>
      <c r="L179">
        <f>INDEX(trials_and_results!B:B,MATCH($A179,trials_and_results!$A:$A,0))</f>
        <v>41.259875000000001</v>
      </c>
      <c r="M179">
        <f>INDEX(trials_and_results!C:C,MATCH($A179,trials_and_results!$A:$A,0))</f>
        <v>9.01561731051941</v>
      </c>
      <c r="N179">
        <f>INDEX(trials_and_results!D:D,MATCH($A179,trials_and_results!$A:$A,0))</f>
        <v>32.244257689480591</v>
      </c>
      <c r="O179" s="16">
        <f>Table2[[#This Row],[mean_stderr]]/Table2[[#This Row],[mean_reward]]</f>
        <v>0.21850811013168145</v>
      </c>
    </row>
    <row r="180" spans="1:15" hidden="1" x14ac:dyDescent="0.2">
      <c r="A180">
        <v>533</v>
      </c>
      <c r="B180">
        <v>14000</v>
      </c>
      <c r="C180">
        <v>5000000</v>
      </c>
      <c r="D180">
        <v>2.5</v>
      </c>
      <c r="E180">
        <v>4</v>
      </c>
      <c r="F180">
        <v>300</v>
      </c>
      <c r="G180">
        <v>0</v>
      </c>
      <c r="H180">
        <v>1E-3</v>
      </c>
      <c r="I180">
        <v>4.0000000000000002E-4</v>
      </c>
      <c r="J180">
        <v>16</v>
      </c>
      <c r="K180" t="b">
        <v>0</v>
      </c>
      <c r="L180">
        <f>INDEX(trials_and_results!B:B,MATCH($A180,trials_and_results!$A:$A,0))</f>
        <v>39.937100000000001</v>
      </c>
      <c r="M180">
        <f>INDEX(trials_and_results!C:C,MATCH($A180,trials_and_results!$A:$A,0))</f>
        <v>7.7425236885026996</v>
      </c>
      <c r="N180">
        <f>INDEX(trials_and_results!D:D,MATCH($A180,trials_and_results!$A:$A,0))</f>
        <v>32.1945763114973</v>
      </c>
      <c r="O180" s="16">
        <f>Table2[[#This Row],[mean_stderr]]/Table2[[#This Row],[mean_reward]]</f>
        <v>0.1938679495632557</v>
      </c>
    </row>
    <row r="181" spans="1:15" hidden="1" x14ac:dyDescent="0.2">
      <c r="A181">
        <v>32</v>
      </c>
      <c r="B181">
        <v>14000</v>
      </c>
      <c r="C181">
        <v>20000000</v>
      </c>
      <c r="D181">
        <v>2.5</v>
      </c>
      <c r="E181">
        <v>25</v>
      </c>
      <c r="F181">
        <v>300</v>
      </c>
      <c r="G181">
        <v>0</v>
      </c>
      <c r="H181">
        <v>0.01</v>
      </c>
      <c r="I181">
        <v>4.0000000000000002E-4</v>
      </c>
      <c r="J181">
        <v>8</v>
      </c>
      <c r="K181" t="b">
        <v>0</v>
      </c>
      <c r="L181">
        <f>INDEX(trials_and_results!B:B,MATCH($A181,trials_and_results!$A:$A,0))</f>
        <v>38.910474999999998</v>
      </c>
      <c r="M181">
        <f>INDEX(trials_and_results!C:C,MATCH($A181,trials_and_results!$A:$A,0))</f>
        <v>6.73641976620058</v>
      </c>
      <c r="N181">
        <f>INDEX(trials_and_results!D:D,MATCH($A181,trials_and_results!$A:$A,0))</f>
        <v>32.174055233799422</v>
      </c>
      <c r="O181" s="16">
        <f>Table2[[#This Row],[mean_stderr]]/Table2[[#This Row],[mean_reward]]</f>
        <v>0.17312612519380913</v>
      </c>
    </row>
    <row r="182" spans="1:15" hidden="1" x14ac:dyDescent="0.2">
      <c r="A182">
        <v>406</v>
      </c>
      <c r="B182">
        <v>10000</v>
      </c>
      <c r="C182">
        <v>40000000</v>
      </c>
      <c r="D182">
        <v>2.5</v>
      </c>
      <c r="E182">
        <v>8</v>
      </c>
      <c r="F182">
        <v>300</v>
      </c>
      <c r="G182">
        <v>0</v>
      </c>
      <c r="H182">
        <v>1E-3</v>
      </c>
      <c r="I182">
        <v>1.6000000000000001E-3</v>
      </c>
      <c r="J182">
        <v>8</v>
      </c>
      <c r="K182" t="b">
        <v>0</v>
      </c>
      <c r="L182">
        <f>INDEX(trials_and_results!B:B,MATCH($A182,trials_and_results!$A:$A,0))</f>
        <v>41.395099999999999</v>
      </c>
      <c r="M182">
        <f>INDEX(trials_and_results!C:C,MATCH($A182,trials_and_results!$A:$A,0))</f>
        <v>9.2267647277994502</v>
      </c>
      <c r="N182">
        <f>INDEX(trials_and_results!D:D,MATCH($A182,trials_and_results!$A:$A,0))</f>
        <v>32.168335272200551</v>
      </c>
      <c r="O182" s="16">
        <f>Table2[[#This Row],[mean_stderr]]/Table2[[#This Row],[mean_reward]]</f>
        <v>0.22289509453533027</v>
      </c>
    </row>
    <row r="183" spans="1:15" hidden="1" x14ac:dyDescent="0.2">
      <c r="A183">
        <v>20</v>
      </c>
      <c r="B183">
        <v>14000</v>
      </c>
      <c r="C183">
        <v>20000000</v>
      </c>
      <c r="D183">
        <v>2.5</v>
      </c>
      <c r="E183">
        <v>8</v>
      </c>
      <c r="F183">
        <v>300</v>
      </c>
      <c r="G183">
        <v>0</v>
      </c>
      <c r="H183">
        <v>0.01</v>
      </c>
      <c r="I183">
        <v>4.0000000000000002E-4</v>
      </c>
      <c r="J183">
        <v>8</v>
      </c>
      <c r="K183" t="b">
        <v>0</v>
      </c>
      <c r="L183">
        <f>INDEX(trials_and_results!B:B,MATCH($A183,trials_and_results!$A:$A,0))</f>
        <v>39.069175000000001</v>
      </c>
      <c r="M183">
        <f>INDEX(trials_and_results!C:C,MATCH($A183,trials_and_results!$A:$A,0))</f>
        <v>6.9125122710552001</v>
      </c>
      <c r="N183">
        <f>INDEX(trials_and_results!D:D,MATCH($A183,trials_and_results!$A:$A,0))</f>
        <v>32.156662728944802</v>
      </c>
      <c r="O183" s="16">
        <f>Table2[[#This Row],[mean_stderr]]/Table2[[#This Row],[mean_reward]]</f>
        <v>0.17693008032688687</v>
      </c>
    </row>
    <row r="184" spans="1:15" hidden="1" x14ac:dyDescent="0.2">
      <c r="A184">
        <v>525</v>
      </c>
      <c r="B184">
        <v>6000</v>
      </c>
      <c r="C184">
        <v>40000000</v>
      </c>
      <c r="D184">
        <v>2.5</v>
      </c>
      <c r="E184">
        <v>100</v>
      </c>
      <c r="F184">
        <v>300</v>
      </c>
      <c r="G184">
        <v>0</v>
      </c>
      <c r="H184">
        <v>4.0000000000000001E-3</v>
      </c>
      <c r="I184">
        <v>4.0000000000000002E-4</v>
      </c>
      <c r="J184">
        <v>16</v>
      </c>
      <c r="K184" t="b">
        <v>0</v>
      </c>
      <c r="L184">
        <f>INDEX(trials_and_results!B:B,MATCH($A184,trials_and_results!$A:$A,0))</f>
        <v>37.404949999999999</v>
      </c>
      <c r="M184">
        <f>INDEX(trials_and_results!C:C,MATCH($A184,trials_and_results!$A:$A,0))</f>
        <v>5.26885817463946</v>
      </c>
      <c r="N184">
        <f>INDEX(trials_and_results!D:D,MATCH($A184,trials_and_results!$A:$A,0))</f>
        <v>32.136091825360538</v>
      </c>
      <c r="O184" s="16">
        <f>Table2[[#This Row],[mean_stderr]]/Table2[[#This Row],[mean_reward]]</f>
        <v>0.14085991759484934</v>
      </c>
    </row>
    <row r="185" spans="1:15" hidden="1" x14ac:dyDescent="0.2">
      <c r="A185">
        <v>584</v>
      </c>
      <c r="B185">
        <v>14000</v>
      </c>
      <c r="C185">
        <v>20000000</v>
      </c>
      <c r="D185">
        <v>2.5</v>
      </c>
      <c r="E185">
        <v>4</v>
      </c>
      <c r="F185">
        <v>300</v>
      </c>
      <c r="G185">
        <v>0</v>
      </c>
      <c r="H185">
        <v>0.01</v>
      </c>
      <c r="I185">
        <v>8.0000000000000004E-4</v>
      </c>
      <c r="J185">
        <v>16</v>
      </c>
      <c r="K185" t="b">
        <v>0</v>
      </c>
      <c r="L185">
        <f>INDEX(trials_and_results!B:B,MATCH($A185,trials_and_results!$A:$A,0))</f>
        <v>39.837499999999999</v>
      </c>
      <c r="M185">
        <f>INDEX(trials_and_results!C:C,MATCH($A185,trials_and_results!$A:$A,0))</f>
        <v>7.7035127866956099</v>
      </c>
      <c r="N185">
        <f>INDEX(trials_and_results!D:D,MATCH($A185,trials_and_results!$A:$A,0))</f>
        <v>32.133987213304387</v>
      </c>
      <c r="O185" s="16">
        <f>Table2[[#This Row],[mean_stderr]]/Table2[[#This Row],[mean_reward]]</f>
        <v>0.19337339910123905</v>
      </c>
    </row>
    <row r="186" spans="1:15" hidden="1" x14ac:dyDescent="0.2">
      <c r="A186">
        <v>53</v>
      </c>
      <c r="B186">
        <v>14000</v>
      </c>
      <c r="C186">
        <v>5000000</v>
      </c>
      <c r="D186">
        <v>2.5</v>
      </c>
      <c r="E186">
        <v>4</v>
      </c>
      <c r="F186">
        <v>300</v>
      </c>
      <c r="G186">
        <v>0</v>
      </c>
      <c r="H186">
        <v>4.0000000000000001E-3</v>
      </c>
      <c r="I186">
        <v>4.0000000000000002E-4</v>
      </c>
      <c r="J186">
        <v>8</v>
      </c>
      <c r="K186" t="b">
        <v>0</v>
      </c>
      <c r="L186">
        <f>INDEX(trials_and_results!B:B,MATCH($A186,trials_and_results!$A:$A,0))</f>
        <v>38.558124999999997</v>
      </c>
      <c r="M186">
        <f>INDEX(trials_and_results!C:C,MATCH($A186,trials_and_results!$A:$A,0))</f>
        <v>6.4452475006896002</v>
      </c>
      <c r="N186">
        <f>INDEX(trials_and_results!D:D,MATCH($A186,trials_and_results!$A:$A,0))</f>
        <v>32.1128774993104</v>
      </c>
      <c r="O186" s="16">
        <f>Table2[[#This Row],[mean_stderr]]/Table2[[#This Row],[mean_reward]]</f>
        <v>0.16715666284835171</v>
      </c>
    </row>
    <row r="187" spans="1:15" hidden="1" x14ac:dyDescent="0.2">
      <c r="A187">
        <v>559</v>
      </c>
      <c r="B187">
        <v>10000</v>
      </c>
      <c r="C187">
        <v>20000000</v>
      </c>
      <c r="D187">
        <v>2.5</v>
      </c>
      <c r="E187">
        <v>25</v>
      </c>
      <c r="F187">
        <v>300</v>
      </c>
      <c r="G187">
        <v>0</v>
      </c>
      <c r="H187">
        <v>1E-3</v>
      </c>
      <c r="I187">
        <v>4.0000000000000002E-4</v>
      </c>
      <c r="J187">
        <v>16</v>
      </c>
      <c r="K187" t="b">
        <v>0</v>
      </c>
      <c r="L187">
        <f>INDEX(trials_and_results!B:B,MATCH($A187,trials_and_results!$A:$A,0))</f>
        <v>40.616124999999997</v>
      </c>
      <c r="M187">
        <f>INDEX(trials_and_results!C:C,MATCH($A187,trials_and_results!$A:$A,0))</f>
        <v>8.5053678243419295</v>
      </c>
      <c r="N187">
        <f>INDEX(trials_and_results!D:D,MATCH($A187,trials_and_results!$A:$A,0))</f>
        <v>32.110757175658065</v>
      </c>
      <c r="O187" s="16">
        <f>Table2[[#This Row],[mean_stderr]]/Table2[[#This Row],[mean_reward]]</f>
        <v>0.20940864802690878</v>
      </c>
    </row>
    <row r="188" spans="1:15" hidden="1" x14ac:dyDescent="0.2">
      <c r="A188">
        <v>611</v>
      </c>
      <c r="B188">
        <v>14000</v>
      </c>
      <c r="C188">
        <v>40000000</v>
      </c>
      <c r="D188">
        <v>2.5</v>
      </c>
      <c r="E188">
        <v>25</v>
      </c>
      <c r="F188">
        <v>300</v>
      </c>
      <c r="G188">
        <v>0</v>
      </c>
      <c r="H188">
        <v>0.01</v>
      </c>
      <c r="I188">
        <v>8.0000000000000004E-4</v>
      </c>
      <c r="J188">
        <v>16</v>
      </c>
      <c r="K188" t="b">
        <v>0</v>
      </c>
      <c r="L188">
        <f>INDEX(trials_and_results!B:B,MATCH($A188,trials_and_results!$A:$A,0))</f>
        <v>41.218975</v>
      </c>
      <c r="M188">
        <f>INDEX(trials_and_results!C:C,MATCH($A188,trials_and_results!$A:$A,0))</f>
        <v>9.1476425868413003</v>
      </c>
      <c r="N188">
        <f>INDEX(trials_and_results!D:D,MATCH($A188,trials_and_results!$A:$A,0))</f>
        <v>32.0713324131587</v>
      </c>
      <c r="O188" s="16">
        <f>Table2[[#This Row],[mean_stderr]]/Table2[[#This Row],[mean_reward]]</f>
        <v>0.22192794912637445</v>
      </c>
    </row>
    <row r="189" spans="1:15" hidden="1" x14ac:dyDescent="0.2">
      <c r="A189">
        <v>66</v>
      </c>
      <c r="B189">
        <v>6000</v>
      </c>
      <c r="C189">
        <v>20000000</v>
      </c>
      <c r="D189">
        <v>2.5</v>
      </c>
      <c r="E189">
        <v>8</v>
      </c>
      <c r="F189">
        <v>300</v>
      </c>
      <c r="G189">
        <v>0</v>
      </c>
      <c r="H189">
        <v>4.0000000000000001E-3</v>
      </c>
      <c r="I189">
        <v>4.0000000000000002E-4</v>
      </c>
      <c r="J189">
        <v>8</v>
      </c>
      <c r="K189" t="b">
        <v>0</v>
      </c>
      <c r="L189">
        <f>INDEX(trials_and_results!B:B,MATCH($A189,trials_and_results!$A:$A,0))</f>
        <v>38.616700000000002</v>
      </c>
      <c r="M189">
        <f>INDEX(trials_and_results!C:C,MATCH($A189,trials_and_results!$A:$A,0))</f>
        <v>6.5958608477791696</v>
      </c>
      <c r="N189">
        <f>INDEX(trials_and_results!D:D,MATCH($A189,trials_and_results!$A:$A,0))</f>
        <v>32.02083915222083</v>
      </c>
      <c r="O189" s="16">
        <f>Table2[[#This Row],[mean_stderr]]/Table2[[#This Row],[mean_reward]]</f>
        <v>0.17080332725942843</v>
      </c>
    </row>
    <row r="190" spans="1:15" hidden="1" x14ac:dyDescent="0.2">
      <c r="A190">
        <v>640</v>
      </c>
      <c r="B190">
        <v>10000</v>
      </c>
      <c r="C190">
        <v>5000000</v>
      </c>
      <c r="D190">
        <v>2.5</v>
      </c>
      <c r="E190">
        <v>8</v>
      </c>
      <c r="F190">
        <v>300</v>
      </c>
      <c r="G190">
        <v>0</v>
      </c>
      <c r="H190">
        <v>4.0000000000000001E-3</v>
      </c>
      <c r="I190">
        <v>8.0000000000000004E-4</v>
      </c>
      <c r="J190">
        <v>16</v>
      </c>
      <c r="K190" t="b">
        <v>0</v>
      </c>
      <c r="L190">
        <f>INDEX(trials_and_results!B:B,MATCH($A190,trials_and_results!$A:$A,0))</f>
        <v>37.794224999999997</v>
      </c>
      <c r="M190">
        <f>INDEX(trials_and_results!C:C,MATCH($A190,trials_and_results!$A:$A,0))</f>
        <v>5.7891675151541699</v>
      </c>
      <c r="N190">
        <f>INDEX(trials_and_results!D:D,MATCH($A190,trials_and_results!$A:$A,0))</f>
        <v>32.005057484845828</v>
      </c>
      <c r="O190" s="16">
        <f>Table2[[#This Row],[mean_stderr]]/Table2[[#This Row],[mean_reward]]</f>
        <v>0.15317598165206908</v>
      </c>
    </row>
    <row r="191" spans="1:15" hidden="1" x14ac:dyDescent="0.2">
      <c r="A191">
        <v>71</v>
      </c>
      <c r="B191">
        <v>14000</v>
      </c>
      <c r="C191">
        <v>40000000</v>
      </c>
      <c r="D191">
        <v>2.5</v>
      </c>
      <c r="E191">
        <v>8</v>
      </c>
      <c r="F191">
        <v>300</v>
      </c>
      <c r="G191">
        <v>0</v>
      </c>
      <c r="H191">
        <v>4.0000000000000001E-3</v>
      </c>
      <c r="I191">
        <v>4.0000000000000002E-4</v>
      </c>
      <c r="J191">
        <v>8</v>
      </c>
      <c r="K191" t="b">
        <v>0</v>
      </c>
      <c r="L191">
        <f>INDEX(trials_and_results!B:B,MATCH($A191,trials_and_results!$A:$A,0))</f>
        <v>39.121474999999997</v>
      </c>
      <c r="M191">
        <f>INDEX(trials_and_results!C:C,MATCH($A191,trials_and_results!$A:$A,0))</f>
        <v>7.1258361734857596</v>
      </c>
      <c r="N191">
        <f>INDEX(trials_and_results!D:D,MATCH($A191,trials_and_results!$A:$A,0))</f>
        <v>31.995638826514238</v>
      </c>
      <c r="O191" s="16">
        <f>Table2[[#This Row],[mean_stderr]]/Table2[[#This Row],[mean_reward]]</f>
        <v>0.18214640867926785</v>
      </c>
    </row>
    <row r="192" spans="1:15" hidden="1" x14ac:dyDescent="0.2">
      <c r="A192">
        <v>236</v>
      </c>
      <c r="B192">
        <v>14000</v>
      </c>
      <c r="C192">
        <v>20000000</v>
      </c>
      <c r="D192">
        <v>2.5</v>
      </c>
      <c r="E192">
        <v>100</v>
      </c>
      <c r="F192">
        <v>300</v>
      </c>
      <c r="G192">
        <v>0</v>
      </c>
      <c r="H192">
        <v>4.0000000000000001E-3</v>
      </c>
      <c r="I192">
        <v>8.0000000000000004E-4</v>
      </c>
      <c r="J192">
        <v>8</v>
      </c>
      <c r="K192" t="b">
        <v>0</v>
      </c>
      <c r="L192">
        <f>INDEX(trials_and_results!B:B,MATCH($A192,trials_and_results!$A:$A,0))</f>
        <v>39.031475</v>
      </c>
      <c r="M192">
        <f>INDEX(trials_and_results!C:C,MATCH($A192,trials_and_results!$A:$A,0))</f>
        <v>7.0370652047521203</v>
      </c>
      <c r="N192">
        <f>INDEX(trials_and_results!D:D,MATCH($A192,trials_and_results!$A:$A,0))</f>
        <v>31.994409795247879</v>
      </c>
      <c r="O192" s="16">
        <f>Table2[[#This Row],[mean_stderr]]/Table2[[#This Row],[mean_reward]]</f>
        <v>0.18029206441089199</v>
      </c>
    </row>
    <row r="193" spans="1:15" hidden="1" x14ac:dyDescent="0.2">
      <c r="A193">
        <v>821</v>
      </c>
      <c r="B193">
        <v>14000</v>
      </c>
      <c r="C193">
        <v>5000000</v>
      </c>
      <c r="D193">
        <v>2.5</v>
      </c>
      <c r="E193">
        <v>4</v>
      </c>
      <c r="F193">
        <v>300</v>
      </c>
      <c r="G193">
        <v>0</v>
      </c>
      <c r="H193">
        <v>1E-3</v>
      </c>
      <c r="I193">
        <v>1.6000000000000001E-3</v>
      </c>
      <c r="J193">
        <v>16</v>
      </c>
      <c r="K193" t="b">
        <v>0</v>
      </c>
      <c r="L193">
        <f>INDEX(trials_and_results!B:B,MATCH($A193,trials_and_results!$A:$A,0))</f>
        <v>38.471550000000001</v>
      </c>
      <c r="M193">
        <f>INDEX(trials_and_results!C:C,MATCH($A193,trials_and_results!$A:$A,0))</f>
        <v>6.4816543417788601</v>
      </c>
      <c r="N193">
        <f>INDEX(trials_and_results!D:D,MATCH($A193,trials_and_results!$A:$A,0))</f>
        <v>31.98989565822114</v>
      </c>
      <c r="O193" s="16">
        <f>Table2[[#This Row],[mean_stderr]]/Table2[[#This Row],[mean_reward]]</f>
        <v>0.16847915776148506</v>
      </c>
    </row>
    <row r="194" spans="1:15" hidden="1" x14ac:dyDescent="0.2">
      <c r="A194">
        <v>45</v>
      </c>
      <c r="B194">
        <v>6000</v>
      </c>
      <c r="C194">
        <v>40000000</v>
      </c>
      <c r="D194">
        <v>2.5</v>
      </c>
      <c r="E194">
        <v>100</v>
      </c>
      <c r="F194">
        <v>300</v>
      </c>
      <c r="G194">
        <v>0</v>
      </c>
      <c r="H194">
        <v>0.01</v>
      </c>
      <c r="I194">
        <v>4.0000000000000002E-4</v>
      </c>
      <c r="J194">
        <v>8</v>
      </c>
      <c r="K194" t="b">
        <v>0</v>
      </c>
      <c r="L194">
        <f>INDEX(trials_and_results!B:B,MATCH($A194,trials_and_results!$A:$A,0))</f>
        <v>39.269624999999998</v>
      </c>
      <c r="M194">
        <f>INDEX(trials_and_results!C:C,MATCH($A194,trials_and_results!$A:$A,0))</f>
        <v>7.3003586105973497</v>
      </c>
      <c r="N194">
        <f>INDEX(trials_and_results!D:D,MATCH($A194,trials_and_results!$A:$A,0))</f>
        <v>31.969266389402648</v>
      </c>
      <c r="O194" s="16">
        <f>Table2[[#This Row],[mean_stderr]]/Table2[[#This Row],[mean_reward]]</f>
        <v>0.18590344599922587</v>
      </c>
    </row>
    <row r="195" spans="1:15" hidden="1" x14ac:dyDescent="0.2">
      <c r="A195">
        <v>76</v>
      </c>
      <c r="B195">
        <v>10000</v>
      </c>
      <c r="C195">
        <v>5000000</v>
      </c>
      <c r="D195">
        <v>2.5</v>
      </c>
      <c r="E195">
        <v>25</v>
      </c>
      <c r="F195">
        <v>300</v>
      </c>
      <c r="G195">
        <v>0</v>
      </c>
      <c r="H195">
        <v>4.0000000000000001E-3</v>
      </c>
      <c r="I195">
        <v>4.0000000000000002E-4</v>
      </c>
      <c r="J195">
        <v>8</v>
      </c>
      <c r="K195" t="b">
        <v>0</v>
      </c>
      <c r="L195">
        <f>INDEX(trials_and_results!B:B,MATCH($A195,trials_and_results!$A:$A,0))</f>
        <v>39.558324999999897</v>
      </c>
      <c r="M195">
        <f>INDEX(trials_and_results!C:C,MATCH($A195,trials_and_results!$A:$A,0))</f>
        <v>7.59517641851098</v>
      </c>
      <c r="N195">
        <f>INDEX(trials_and_results!D:D,MATCH($A195,trials_and_results!$A:$A,0))</f>
        <v>31.963148581488916</v>
      </c>
      <c r="O195" s="16">
        <f>Table2[[#This Row],[mean_stderr]]/Table2[[#This Row],[mean_reward]]</f>
        <v>0.19199944432710433</v>
      </c>
    </row>
    <row r="196" spans="1:15" hidden="1" x14ac:dyDescent="0.2">
      <c r="A196">
        <v>286</v>
      </c>
      <c r="B196">
        <v>10000</v>
      </c>
      <c r="C196">
        <v>40000000</v>
      </c>
      <c r="D196">
        <v>2.5</v>
      </c>
      <c r="E196">
        <v>100</v>
      </c>
      <c r="F196">
        <v>300</v>
      </c>
      <c r="G196">
        <v>0</v>
      </c>
      <c r="H196">
        <v>1E-3</v>
      </c>
      <c r="I196">
        <v>8.0000000000000004E-4</v>
      </c>
      <c r="J196">
        <v>8</v>
      </c>
      <c r="K196" t="b">
        <v>0</v>
      </c>
      <c r="L196">
        <f>INDEX(trials_and_results!B:B,MATCH($A196,trials_and_results!$A:$A,0))</f>
        <v>43.168174999999898</v>
      </c>
      <c r="M196">
        <f>INDEX(trials_and_results!C:C,MATCH($A196,trials_and_results!$A:$A,0))</f>
        <v>11.2245428205492</v>
      </c>
      <c r="N196">
        <f>INDEX(trials_and_results!D:D,MATCH($A196,trials_and_results!$A:$A,0))</f>
        <v>31.943632179450699</v>
      </c>
      <c r="O196" s="16">
        <f>Table2[[#This Row],[mean_stderr]]/Table2[[#This Row],[mean_reward]]</f>
        <v>0.26001893340520477</v>
      </c>
    </row>
    <row r="197" spans="1:15" hidden="1" x14ac:dyDescent="0.2">
      <c r="A197">
        <v>369</v>
      </c>
      <c r="B197">
        <v>6000</v>
      </c>
      <c r="C197">
        <v>40000000</v>
      </c>
      <c r="D197">
        <v>2.5</v>
      </c>
      <c r="E197">
        <v>25</v>
      </c>
      <c r="F197">
        <v>300</v>
      </c>
      <c r="G197">
        <v>0</v>
      </c>
      <c r="H197">
        <v>4.0000000000000001E-3</v>
      </c>
      <c r="I197">
        <v>1.6000000000000001E-3</v>
      </c>
      <c r="J197">
        <v>8</v>
      </c>
      <c r="K197" t="b">
        <v>0</v>
      </c>
      <c r="L197">
        <f>INDEX(trials_and_results!B:B,MATCH($A197,trials_and_results!$A:$A,0))</f>
        <v>40.214975000000003</v>
      </c>
      <c r="M197">
        <f>INDEX(trials_and_results!C:C,MATCH($A197,trials_and_results!$A:$A,0))</f>
        <v>8.2749102104817691</v>
      </c>
      <c r="N197">
        <f>INDEX(trials_and_results!D:D,MATCH($A197,trials_and_results!$A:$A,0))</f>
        <v>31.940064789518232</v>
      </c>
      <c r="O197" s="16">
        <f>Table2[[#This Row],[mean_stderr]]/Table2[[#This Row],[mean_reward]]</f>
        <v>0.20576688684953226</v>
      </c>
    </row>
    <row r="198" spans="1:15" hidden="1" x14ac:dyDescent="0.2">
      <c r="A198">
        <v>283</v>
      </c>
      <c r="B198">
        <v>10000</v>
      </c>
      <c r="C198">
        <v>20000000</v>
      </c>
      <c r="D198">
        <v>2.5</v>
      </c>
      <c r="E198">
        <v>100</v>
      </c>
      <c r="F198">
        <v>300</v>
      </c>
      <c r="G198">
        <v>0</v>
      </c>
      <c r="H198">
        <v>1E-3</v>
      </c>
      <c r="I198">
        <v>8.0000000000000004E-4</v>
      </c>
      <c r="J198">
        <v>8</v>
      </c>
      <c r="K198" t="b">
        <v>0</v>
      </c>
      <c r="L198">
        <f>INDEX(trials_and_results!B:B,MATCH($A198,trials_and_results!$A:$A,0))</f>
        <v>38.152025000000002</v>
      </c>
      <c r="M198">
        <f>INDEX(trials_and_results!C:C,MATCH($A198,trials_and_results!$A:$A,0))</f>
        <v>6.2507482544142601</v>
      </c>
      <c r="N198">
        <f>INDEX(trials_and_results!D:D,MATCH($A198,trials_and_results!$A:$A,0))</f>
        <v>31.90127674558574</v>
      </c>
      <c r="O198" s="16">
        <f>Table2[[#This Row],[mean_stderr]]/Table2[[#This Row],[mean_reward]]</f>
        <v>0.16383791566540071</v>
      </c>
    </row>
    <row r="199" spans="1:15" hidden="1" x14ac:dyDescent="0.2">
      <c r="A199">
        <v>487</v>
      </c>
      <c r="B199">
        <v>10000</v>
      </c>
      <c r="C199">
        <v>20000000</v>
      </c>
      <c r="D199">
        <v>2.5</v>
      </c>
      <c r="E199">
        <v>4</v>
      </c>
      <c r="F199">
        <v>300</v>
      </c>
      <c r="G199">
        <v>0</v>
      </c>
      <c r="H199">
        <v>4.0000000000000001E-3</v>
      </c>
      <c r="I199">
        <v>4.0000000000000002E-4</v>
      </c>
      <c r="J199">
        <v>16</v>
      </c>
      <c r="K199" t="b">
        <v>0</v>
      </c>
      <c r="L199">
        <f>INDEX(trials_and_results!B:B,MATCH($A199,trials_and_results!$A:$A,0))</f>
        <v>37.6020749999999</v>
      </c>
      <c r="M199">
        <f>INDEX(trials_and_results!C:C,MATCH($A199,trials_and_results!$A:$A,0))</f>
        <v>5.70722939062507</v>
      </c>
      <c r="N199">
        <f>INDEX(trials_and_results!D:D,MATCH($A199,trials_and_results!$A:$A,0))</f>
        <v>31.89484560937483</v>
      </c>
      <c r="O199" s="16">
        <f>Table2[[#This Row],[mean_stderr]]/Table2[[#This Row],[mean_reward]]</f>
        <v>0.15177963957108975</v>
      </c>
    </row>
    <row r="200" spans="1:15" hidden="1" x14ac:dyDescent="0.2">
      <c r="A200">
        <v>627</v>
      </c>
      <c r="B200">
        <v>6000</v>
      </c>
      <c r="C200">
        <v>5000000</v>
      </c>
      <c r="D200">
        <v>2.5</v>
      </c>
      <c r="E200">
        <v>4</v>
      </c>
      <c r="F200">
        <v>300</v>
      </c>
      <c r="G200">
        <v>0</v>
      </c>
      <c r="H200">
        <v>4.0000000000000001E-3</v>
      </c>
      <c r="I200">
        <v>8.0000000000000004E-4</v>
      </c>
      <c r="J200">
        <v>16</v>
      </c>
      <c r="K200" t="b">
        <v>0</v>
      </c>
      <c r="L200">
        <f>INDEX(trials_and_results!B:B,MATCH($A200,trials_and_results!$A:$A,0))</f>
        <v>37.979950000000002</v>
      </c>
      <c r="M200">
        <f>INDEX(trials_and_results!C:C,MATCH($A200,trials_and_results!$A:$A,0))</f>
        <v>6.1460906827128303</v>
      </c>
      <c r="N200">
        <f>INDEX(trials_and_results!D:D,MATCH($A200,trials_and_results!$A:$A,0))</f>
        <v>31.833859317287171</v>
      </c>
      <c r="O200" s="16">
        <f>Table2[[#This Row],[mean_stderr]]/Table2[[#This Row],[mean_reward]]</f>
        <v>0.16182461226812647</v>
      </c>
    </row>
    <row r="201" spans="1:15" hidden="1" x14ac:dyDescent="0.2">
      <c r="A201">
        <v>742</v>
      </c>
      <c r="B201">
        <v>10000</v>
      </c>
      <c r="C201">
        <v>40000000</v>
      </c>
      <c r="D201">
        <v>2.5</v>
      </c>
      <c r="E201">
        <v>8</v>
      </c>
      <c r="F201">
        <v>300</v>
      </c>
      <c r="G201">
        <v>0</v>
      </c>
      <c r="H201">
        <v>0.01</v>
      </c>
      <c r="I201">
        <v>1.6000000000000001E-3</v>
      </c>
      <c r="J201">
        <v>16</v>
      </c>
      <c r="K201" t="b">
        <v>0</v>
      </c>
      <c r="L201">
        <f>INDEX(trials_and_results!B:B,MATCH($A201,trials_and_results!$A:$A,0))</f>
        <v>42.339199999999998</v>
      </c>
      <c r="M201">
        <f>INDEX(trials_and_results!C:C,MATCH($A201,trials_and_results!$A:$A,0))</f>
        <v>10.520488801339001</v>
      </c>
      <c r="N201">
        <f>INDEX(trials_and_results!D:D,MATCH($A201,trials_and_results!$A:$A,0))</f>
        <v>31.818711198660999</v>
      </c>
      <c r="O201" s="16">
        <f>Table2[[#This Row],[mean_stderr]]/Table2[[#This Row],[mean_reward]]</f>
        <v>0.24848104832729484</v>
      </c>
    </row>
    <row r="202" spans="1:15" hidden="1" x14ac:dyDescent="0.2">
      <c r="A202">
        <v>231</v>
      </c>
      <c r="B202">
        <v>6000</v>
      </c>
      <c r="C202">
        <v>5000000</v>
      </c>
      <c r="D202">
        <v>2.5</v>
      </c>
      <c r="E202">
        <v>100</v>
      </c>
      <c r="F202">
        <v>300</v>
      </c>
      <c r="G202">
        <v>0</v>
      </c>
      <c r="H202">
        <v>4.0000000000000001E-3</v>
      </c>
      <c r="I202">
        <v>8.0000000000000004E-4</v>
      </c>
      <c r="J202">
        <v>8</v>
      </c>
      <c r="K202" t="b">
        <v>0</v>
      </c>
      <c r="L202">
        <f>INDEX(trials_and_results!B:B,MATCH($A202,trials_and_results!$A:$A,0))</f>
        <v>38.106099999999998</v>
      </c>
      <c r="M202">
        <f>INDEX(trials_and_results!C:C,MATCH($A202,trials_and_results!$A:$A,0))</f>
        <v>6.3004961844202896</v>
      </c>
      <c r="N202">
        <f>INDEX(trials_and_results!D:D,MATCH($A202,trials_and_results!$A:$A,0))</f>
        <v>31.805603815579708</v>
      </c>
      <c r="O202" s="16">
        <f>Table2[[#This Row],[mean_stderr]]/Table2[[#This Row],[mean_reward]]</f>
        <v>0.16534088202204608</v>
      </c>
    </row>
    <row r="203" spans="1:15" hidden="1" x14ac:dyDescent="0.2">
      <c r="A203">
        <v>159</v>
      </c>
      <c r="B203">
        <v>6000</v>
      </c>
      <c r="C203">
        <v>5000000</v>
      </c>
      <c r="D203">
        <v>2.5</v>
      </c>
      <c r="E203">
        <v>8</v>
      </c>
      <c r="F203">
        <v>300</v>
      </c>
      <c r="G203">
        <v>0</v>
      </c>
      <c r="H203">
        <v>0.01</v>
      </c>
      <c r="I203">
        <v>8.0000000000000004E-4</v>
      </c>
      <c r="J203">
        <v>8</v>
      </c>
      <c r="K203" t="b">
        <v>0</v>
      </c>
      <c r="L203">
        <f>INDEX(trials_and_results!B:B,MATCH($A203,trials_and_results!$A:$A,0))</f>
        <v>39.168374999999997</v>
      </c>
      <c r="M203">
        <f>INDEX(trials_and_results!C:C,MATCH($A203,trials_and_results!$A:$A,0))</f>
        <v>7.3700914334709902</v>
      </c>
      <c r="N203">
        <f>INDEX(trials_and_results!D:D,MATCH($A203,trials_and_results!$A:$A,0))</f>
        <v>31.798283566529008</v>
      </c>
      <c r="O203" s="16">
        <f>Table2[[#This Row],[mean_stderr]]/Table2[[#This Row],[mean_reward]]</f>
        <v>0.18816434006953289</v>
      </c>
    </row>
    <row r="204" spans="1:15" hidden="1" x14ac:dyDescent="0.2">
      <c r="A204">
        <v>738</v>
      </c>
      <c r="B204">
        <v>6000</v>
      </c>
      <c r="C204">
        <v>20000000</v>
      </c>
      <c r="D204">
        <v>2.5</v>
      </c>
      <c r="E204">
        <v>8</v>
      </c>
      <c r="F204">
        <v>300</v>
      </c>
      <c r="G204">
        <v>0</v>
      </c>
      <c r="H204">
        <v>0.01</v>
      </c>
      <c r="I204">
        <v>1.6000000000000001E-3</v>
      </c>
      <c r="J204">
        <v>16</v>
      </c>
      <c r="K204" t="b">
        <v>0</v>
      </c>
      <c r="L204">
        <f>INDEX(trials_and_results!B:B,MATCH($A204,trials_and_results!$A:$A,0))</f>
        <v>42.340449999999997</v>
      </c>
      <c r="M204">
        <f>INDEX(trials_and_results!C:C,MATCH($A204,trials_and_results!$A:$A,0))</f>
        <v>10.5832694096046</v>
      </c>
      <c r="N204">
        <f>INDEX(trials_and_results!D:D,MATCH($A204,trials_and_results!$A:$A,0))</f>
        <v>31.757180590395397</v>
      </c>
      <c r="O204" s="16">
        <f>Table2[[#This Row],[mean_stderr]]/Table2[[#This Row],[mean_reward]]</f>
        <v>0.24995646974948546</v>
      </c>
    </row>
    <row r="205" spans="1:15" hidden="1" x14ac:dyDescent="0.2">
      <c r="A205">
        <v>571</v>
      </c>
      <c r="B205">
        <v>10000</v>
      </c>
      <c r="C205">
        <v>20000000</v>
      </c>
      <c r="D205">
        <v>2.5</v>
      </c>
      <c r="E205">
        <v>100</v>
      </c>
      <c r="F205">
        <v>300</v>
      </c>
      <c r="G205">
        <v>0</v>
      </c>
      <c r="H205">
        <v>1E-3</v>
      </c>
      <c r="I205">
        <v>4.0000000000000002E-4</v>
      </c>
      <c r="J205">
        <v>16</v>
      </c>
      <c r="K205" t="b">
        <v>0</v>
      </c>
      <c r="L205">
        <f>INDEX(trials_and_results!B:B,MATCH($A205,trials_and_results!$A:$A,0))</f>
        <v>38.849125000000001</v>
      </c>
      <c r="M205">
        <f>INDEX(trials_and_results!C:C,MATCH($A205,trials_and_results!$A:$A,0))</f>
        <v>7.1457437890428999</v>
      </c>
      <c r="N205">
        <f>INDEX(trials_and_results!D:D,MATCH($A205,trials_and_results!$A:$A,0))</f>
        <v>31.703381210957101</v>
      </c>
      <c r="O205" s="16">
        <f>Table2[[#This Row],[mean_stderr]]/Table2[[#This Row],[mean_reward]]</f>
        <v>0.18393577175915543</v>
      </c>
    </row>
    <row r="206" spans="1:15" hidden="1" x14ac:dyDescent="0.2">
      <c r="A206">
        <v>225</v>
      </c>
      <c r="B206">
        <v>6000</v>
      </c>
      <c r="C206">
        <v>40000000</v>
      </c>
      <c r="D206">
        <v>2.5</v>
      </c>
      <c r="E206">
        <v>25</v>
      </c>
      <c r="F206">
        <v>300</v>
      </c>
      <c r="G206">
        <v>0</v>
      </c>
      <c r="H206">
        <v>4.0000000000000001E-3</v>
      </c>
      <c r="I206">
        <v>8.0000000000000004E-4</v>
      </c>
      <c r="J206">
        <v>8</v>
      </c>
      <c r="K206" t="b">
        <v>0</v>
      </c>
      <c r="L206">
        <f>INDEX(trials_and_results!B:B,MATCH($A206,trials_and_results!$A:$A,0))</f>
        <v>39.240699999999997</v>
      </c>
      <c r="M206">
        <f>INDEX(trials_and_results!C:C,MATCH($A206,trials_and_results!$A:$A,0))</f>
        <v>7.5654687884992304</v>
      </c>
      <c r="N206">
        <f>INDEX(trials_and_results!D:D,MATCH($A206,trials_and_results!$A:$A,0))</f>
        <v>31.675231211500765</v>
      </c>
      <c r="O206" s="16">
        <f>Table2[[#This Row],[mean_stderr]]/Table2[[#This Row],[mean_reward]]</f>
        <v>0.19279647887268145</v>
      </c>
    </row>
    <row r="207" spans="1:15" hidden="1" x14ac:dyDescent="0.2">
      <c r="A207">
        <v>519</v>
      </c>
      <c r="B207">
        <v>6000</v>
      </c>
      <c r="C207">
        <v>5000000</v>
      </c>
      <c r="D207">
        <v>2.5</v>
      </c>
      <c r="E207">
        <v>100</v>
      </c>
      <c r="F207">
        <v>300</v>
      </c>
      <c r="G207">
        <v>0</v>
      </c>
      <c r="H207">
        <v>4.0000000000000001E-3</v>
      </c>
      <c r="I207">
        <v>4.0000000000000002E-4</v>
      </c>
      <c r="J207">
        <v>16</v>
      </c>
      <c r="K207" t="b">
        <v>0</v>
      </c>
      <c r="L207">
        <f>INDEX(trials_and_results!B:B,MATCH($A207,trials_and_results!$A:$A,0))</f>
        <v>37.586975000000002</v>
      </c>
      <c r="M207">
        <f>INDEX(trials_and_results!C:C,MATCH($A207,trials_and_results!$A:$A,0))</f>
        <v>5.9411549445506102</v>
      </c>
      <c r="N207">
        <f>INDEX(trials_and_results!D:D,MATCH($A207,trials_and_results!$A:$A,0))</f>
        <v>31.645820055449391</v>
      </c>
      <c r="O207" s="16">
        <f>Table2[[#This Row],[mean_stderr]]/Table2[[#This Row],[mean_reward]]</f>
        <v>0.15806419496516039</v>
      </c>
    </row>
    <row r="208" spans="1:15" hidden="1" x14ac:dyDescent="0.2">
      <c r="A208">
        <v>7</v>
      </c>
      <c r="B208">
        <v>10000</v>
      </c>
      <c r="C208">
        <v>20000000</v>
      </c>
      <c r="D208">
        <v>2.5</v>
      </c>
      <c r="E208">
        <v>4</v>
      </c>
      <c r="F208">
        <v>300</v>
      </c>
      <c r="G208">
        <v>0</v>
      </c>
      <c r="H208">
        <v>0.01</v>
      </c>
      <c r="I208">
        <v>4.0000000000000002E-4</v>
      </c>
      <c r="J208">
        <v>8</v>
      </c>
      <c r="K208" t="b">
        <v>0</v>
      </c>
      <c r="L208">
        <f>INDEX(trials_and_results!B:B,MATCH($A208,trials_and_results!$A:$A,0))</f>
        <v>39.64405</v>
      </c>
      <c r="M208">
        <f>INDEX(trials_and_results!C:C,MATCH($A208,trials_and_results!$A:$A,0))</f>
        <v>8.0032589868821393</v>
      </c>
      <c r="N208">
        <f>INDEX(trials_and_results!D:D,MATCH($A208,trials_and_results!$A:$A,0))</f>
        <v>31.640791013117862</v>
      </c>
      <c r="O208" s="16">
        <f>Table2[[#This Row],[mean_stderr]]/Table2[[#This Row],[mean_reward]]</f>
        <v>0.20187793595462974</v>
      </c>
    </row>
    <row r="209" spans="1:15" hidden="1" x14ac:dyDescent="0.2">
      <c r="A209">
        <v>371</v>
      </c>
      <c r="B209">
        <v>14000</v>
      </c>
      <c r="C209">
        <v>40000000</v>
      </c>
      <c r="D209">
        <v>2.5</v>
      </c>
      <c r="E209">
        <v>25</v>
      </c>
      <c r="F209">
        <v>300</v>
      </c>
      <c r="G209">
        <v>0</v>
      </c>
      <c r="H209">
        <v>4.0000000000000001E-3</v>
      </c>
      <c r="I209">
        <v>1.6000000000000001E-3</v>
      </c>
      <c r="J209">
        <v>8</v>
      </c>
      <c r="K209" t="b">
        <v>0</v>
      </c>
      <c r="L209">
        <f>INDEX(trials_and_results!B:B,MATCH($A209,trials_and_results!$A:$A,0))</f>
        <v>40.141124999999903</v>
      </c>
      <c r="M209">
        <f>INDEX(trials_and_results!C:C,MATCH($A209,trials_and_results!$A:$A,0))</f>
        <v>8.5230816341966609</v>
      </c>
      <c r="N209">
        <f>INDEX(trials_and_results!D:D,MATCH($A209,trials_and_results!$A:$A,0))</f>
        <v>31.618043365803242</v>
      </c>
      <c r="O209" s="16">
        <f>Table2[[#This Row],[mean_stderr]]/Table2[[#This Row],[mean_reward]]</f>
        <v>0.21232792140720225</v>
      </c>
    </row>
    <row r="210" spans="1:15" hidden="1" x14ac:dyDescent="0.2">
      <c r="A210">
        <v>848</v>
      </c>
      <c r="B210">
        <v>14000</v>
      </c>
      <c r="C210">
        <v>20000000</v>
      </c>
      <c r="D210">
        <v>2.5</v>
      </c>
      <c r="E210">
        <v>25</v>
      </c>
      <c r="F210">
        <v>300</v>
      </c>
      <c r="G210">
        <v>0</v>
      </c>
      <c r="H210">
        <v>1E-3</v>
      </c>
      <c r="I210">
        <v>1.6000000000000001E-3</v>
      </c>
      <c r="J210">
        <v>16</v>
      </c>
      <c r="K210" t="b">
        <v>0</v>
      </c>
      <c r="L210">
        <f>INDEX(trials_and_results!B:B,MATCH($A210,trials_and_results!$A:$A,0))</f>
        <v>38.850050000000003</v>
      </c>
      <c r="M210">
        <f>INDEX(trials_and_results!C:C,MATCH($A210,trials_and_results!$A:$A,0))</f>
        <v>7.2727289823393297</v>
      </c>
      <c r="N210">
        <f>INDEX(trials_and_results!D:D,MATCH($A210,trials_and_results!$A:$A,0))</f>
        <v>31.577321017660672</v>
      </c>
      <c r="O210" s="16">
        <f>Table2[[#This Row],[mean_stderr]]/Table2[[#This Row],[mean_reward]]</f>
        <v>0.18719999027901713</v>
      </c>
    </row>
    <row r="211" spans="1:15" hidden="1" x14ac:dyDescent="0.2">
      <c r="A211">
        <v>608</v>
      </c>
      <c r="B211">
        <v>14000</v>
      </c>
      <c r="C211">
        <v>20000000</v>
      </c>
      <c r="D211">
        <v>2.5</v>
      </c>
      <c r="E211">
        <v>25</v>
      </c>
      <c r="F211">
        <v>300</v>
      </c>
      <c r="G211">
        <v>0</v>
      </c>
      <c r="H211">
        <v>0.01</v>
      </c>
      <c r="I211">
        <v>8.0000000000000004E-4</v>
      </c>
      <c r="J211">
        <v>16</v>
      </c>
      <c r="K211" t="b">
        <v>0</v>
      </c>
      <c r="L211">
        <f>INDEX(trials_and_results!B:B,MATCH($A211,trials_and_results!$A:$A,0))</f>
        <v>41.370699999999999</v>
      </c>
      <c r="M211">
        <f>INDEX(trials_and_results!C:C,MATCH($A211,trials_and_results!$A:$A,0))</f>
        <v>9.8147340875347098</v>
      </c>
      <c r="N211">
        <f>INDEX(trials_and_results!D:D,MATCH($A211,trials_and_results!$A:$A,0))</f>
        <v>31.55596591246529</v>
      </c>
      <c r="O211" s="16">
        <f>Table2[[#This Row],[mean_stderr]]/Table2[[#This Row],[mean_reward]]</f>
        <v>0.23723877255001027</v>
      </c>
    </row>
    <row r="212" spans="1:15" hidden="1" x14ac:dyDescent="0.2">
      <c r="A212">
        <v>849</v>
      </c>
      <c r="B212">
        <v>6000</v>
      </c>
      <c r="C212">
        <v>40000000</v>
      </c>
      <c r="D212">
        <v>2.5</v>
      </c>
      <c r="E212">
        <v>25</v>
      </c>
      <c r="F212">
        <v>300</v>
      </c>
      <c r="G212">
        <v>0</v>
      </c>
      <c r="H212">
        <v>1E-3</v>
      </c>
      <c r="I212">
        <v>1.6000000000000001E-3</v>
      </c>
      <c r="J212">
        <v>16</v>
      </c>
      <c r="K212" t="b">
        <v>0</v>
      </c>
      <c r="L212">
        <f>INDEX(trials_and_results!B:B,MATCH($A212,trials_and_results!$A:$A,0))</f>
        <v>40.706000000000003</v>
      </c>
      <c r="M212">
        <f>INDEX(trials_and_results!C:C,MATCH($A212,trials_and_results!$A:$A,0))</f>
        <v>9.1802928617030908</v>
      </c>
      <c r="N212">
        <f>INDEX(trials_and_results!D:D,MATCH($A212,trials_and_results!$A:$A,0))</f>
        <v>31.525707138296912</v>
      </c>
      <c r="O212" s="16">
        <f>Table2[[#This Row],[mean_stderr]]/Table2[[#This Row],[mean_reward]]</f>
        <v>0.22552677398179852</v>
      </c>
    </row>
    <row r="213" spans="1:15" hidden="1" x14ac:dyDescent="0.2">
      <c r="A213">
        <v>630</v>
      </c>
      <c r="B213">
        <v>6000</v>
      </c>
      <c r="C213">
        <v>20000000</v>
      </c>
      <c r="D213">
        <v>2.5</v>
      </c>
      <c r="E213">
        <v>4</v>
      </c>
      <c r="F213">
        <v>300</v>
      </c>
      <c r="G213">
        <v>0</v>
      </c>
      <c r="H213">
        <v>4.0000000000000001E-3</v>
      </c>
      <c r="I213">
        <v>8.0000000000000004E-4</v>
      </c>
      <c r="J213">
        <v>16</v>
      </c>
      <c r="K213" t="b">
        <v>0</v>
      </c>
      <c r="L213">
        <f>INDEX(trials_and_results!B:B,MATCH($A213,trials_and_results!$A:$A,0))</f>
        <v>39.521324999999997</v>
      </c>
      <c r="M213">
        <f>INDEX(trials_and_results!C:C,MATCH($A213,trials_and_results!$A:$A,0))</f>
        <v>8.0194588983450004</v>
      </c>
      <c r="N213">
        <f>INDEX(trials_and_results!D:D,MATCH($A213,trials_and_results!$A:$A,0))</f>
        <v>31.501866101654997</v>
      </c>
      <c r="O213" s="16">
        <f>Table2[[#This Row],[mean_stderr]]/Table2[[#This Row],[mean_reward]]</f>
        <v>0.20291472763995136</v>
      </c>
    </row>
    <row r="214" spans="1:15" hidden="1" x14ac:dyDescent="0.2">
      <c r="A214">
        <v>78</v>
      </c>
      <c r="B214">
        <v>6000</v>
      </c>
      <c r="C214">
        <v>20000000</v>
      </c>
      <c r="D214">
        <v>2.5</v>
      </c>
      <c r="E214">
        <v>25</v>
      </c>
      <c r="F214">
        <v>300</v>
      </c>
      <c r="G214">
        <v>0</v>
      </c>
      <c r="H214">
        <v>4.0000000000000001E-3</v>
      </c>
      <c r="I214">
        <v>4.0000000000000002E-4</v>
      </c>
      <c r="J214">
        <v>8</v>
      </c>
      <c r="K214" t="b">
        <v>0</v>
      </c>
      <c r="L214">
        <f>INDEX(trials_and_results!B:B,MATCH($A214,trials_and_results!$A:$A,0))</f>
        <v>38.672399999999897</v>
      </c>
      <c r="M214">
        <f>INDEX(trials_and_results!C:C,MATCH($A214,trials_and_results!$A:$A,0))</f>
        <v>7.1882614483752096</v>
      </c>
      <c r="N214">
        <f>INDEX(trials_and_results!D:D,MATCH($A214,trials_and_results!$A:$A,0))</f>
        <v>31.484138551624689</v>
      </c>
      <c r="O214" s="16">
        <f>Table2[[#This Row],[mean_stderr]]/Table2[[#This Row],[mean_reward]]</f>
        <v>0.18587575243261936</v>
      </c>
    </row>
    <row r="215" spans="1:15" hidden="1" x14ac:dyDescent="0.2">
      <c r="A215">
        <v>844</v>
      </c>
      <c r="B215">
        <v>10000</v>
      </c>
      <c r="C215">
        <v>5000000</v>
      </c>
      <c r="D215">
        <v>2.5</v>
      </c>
      <c r="E215">
        <v>25</v>
      </c>
      <c r="F215">
        <v>300</v>
      </c>
      <c r="G215">
        <v>0</v>
      </c>
      <c r="H215">
        <v>1E-3</v>
      </c>
      <c r="I215">
        <v>1.6000000000000001E-3</v>
      </c>
      <c r="J215">
        <v>16</v>
      </c>
      <c r="K215" t="b">
        <v>0</v>
      </c>
      <c r="L215">
        <f>INDEX(trials_and_results!B:B,MATCH($A215,trials_and_results!$A:$A,0))</f>
        <v>39.368225000000002</v>
      </c>
      <c r="M215">
        <f>INDEX(trials_and_results!C:C,MATCH($A215,trials_and_results!$A:$A,0))</f>
        <v>7.9051736971046704</v>
      </c>
      <c r="N215">
        <f>INDEX(trials_and_results!D:D,MATCH($A215,trials_and_results!$A:$A,0))</f>
        <v>31.46305130289533</v>
      </c>
      <c r="O215" s="16">
        <f>Table2[[#This Row],[mean_stderr]]/Table2[[#This Row],[mean_reward]]</f>
        <v>0.2008008666152632</v>
      </c>
    </row>
    <row r="216" spans="1:15" hidden="1" x14ac:dyDescent="0.2">
      <c r="A216">
        <v>639</v>
      </c>
      <c r="B216">
        <v>6000</v>
      </c>
      <c r="C216">
        <v>5000000</v>
      </c>
      <c r="D216">
        <v>2.5</v>
      </c>
      <c r="E216">
        <v>8</v>
      </c>
      <c r="F216">
        <v>300</v>
      </c>
      <c r="G216">
        <v>0</v>
      </c>
      <c r="H216">
        <v>4.0000000000000001E-3</v>
      </c>
      <c r="I216">
        <v>8.0000000000000004E-4</v>
      </c>
      <c r="J216">
        <v>16</v>
      </c>
      <c r="K216" t="b">
        <v>0</v>
      </c>
      <c r="L216">
        <f>INDEX(trials_and_results!B:B,MATCH($A216,trials_and_results!$A:$A,0))</f>
        <v>36.711424999999998</v>
      </c>
      <c r="M216">
        <f>INDEX(trials_and_results!C:C,MATCH($A216,trials_and_results!$A:$A,0))</f>
        <v>5.2581298522169302</v>
      </c>
      <c r="N216">
        <f>INDEX(trials_and_results!D:D,MATCH($A216,trials_and_results!$A:$A,0))</f>
        <v>31.453295147783066</v>
      </c>
      <c r="O216" s="16">
        <f>Table2[[#This Row],[mean_stderr]]/Table2[[#This Row],[mean_reward]]</f>
        <v>0.14322870474837004</v>
      </c>
    </row>
    <row r="217" spans="1:15" hidden="1" x14ac:dyDescent="0.2">
      <c r="A217">
        <v>764</v>
      </c>
      <c r="B217">
        <v>14000</v>
      </c>
      <c r="C217">
        <v>20000000</v>
      </c>
      <c r="D217">
        <v>2.5</v>
      </c>
      <c r="E217">
        <v>100</v>
      </c>
      <c r="F217">
        <v>300</v>
      </c>
      <c r="G217">
        <v>0</v>
      </c>
      <c r="H217">
        <v>0.01</v>
      </c>
      <c r="I217">
        <v>1.6000000000000001E-3</v>
      </c>
      <c r="J217">
        <v>16</v>
      </c>
      <c r="K217" t="b">
        <v>0</v>
      </c>
      <c r="L217">
        <f>INDEX(trials_and_results!B:B,MATCH($A217,trials_and_results!$A:$A,0))</f>
        <v>36.539774999999999</v>
      </c>
      <c r="M217">
        <f>INDEX(trials_and_results!C:C,MATCH($A217,trials_and_results!$A:$A,0))</f>
        <v>5.1441523770124302</v>
      </c>
      <c r="N217">
        <f>INDEX(trials_and_results!D:D,MATCH($A217,trials_and_results!$A:$A,0))</f>
        <v>31.395622622987567</v>
      </c>
      <c r="O217" s="16">
        <f>Table2[[#This Row],[mean_stderr]]/Table2[[#This Row],[mean_reward]]</f>
        <v>0.14078226746093622</v>
      </c>
    </row>
    <row r="218" spans="1:15" hidden="1" x14ac:dyDescent="0.2">
      <c r="A218">
        <v>294</v>
      </c>
      <c r="B218">
        <v>6000</v>
      </c>
      <c r="C218">
        <v>20000000</v>
      </c>
      <c r="D218">
        <v>2.5</v>
      </c>
      <c r="E218">
        <v>4</v>
      </c>
      <c r="F218">
        <v>300</v>
      </c>
      <c r="G218">
        <v>0</v>
      </c>
      <c r="H218">
        <v>0.01</v>
      </c>
      <c r="I218">
        <v>1.6000000000000001E-3</v>
      </c>
      <c r="J218">
        <v>8</v>
      </c>
      <c r="K218" t="b">
        <v>0</v>
      </c>
      <c r="L218">
        <f>INDEX(trials_and_results!B:B,MATCH($A218,trials_and_results!$A:$A,0))</f>
        <v>40.326875000000001</v>
      </c>
      <c r="M218">
        <f>INDEX(trials_and_results!C:C,MATCH($A218,trials_and_results!$A:$A,0))</f>
        <v>8.9401455642949106</v>
      </c>
      <c r="N218">
        <f>INDEX(trials_and_results!D:D,MATCH($A218,trials_and_results!$A:$A,0))</f>
        <v>31.386729435705092</v>
      </c>
      <c r="O218" s="16">
        <f>Table2[[#This Row],[mean_stderr]]/Table2[[#This Row],[mean_reward]]</f>
        <v>0.22169199979653545</v>
      </c>
    </row>
    <row r="219" spans="1:15" hidden="1" x14ac:dyDescent="0.2">
      <c r="A219">
        <v>178</v>
      </c>
      <c r="B219">
        <v>10000</v>
      </c>
      <c r="C219">
        <v>40000000</v>
      </c>
      <c r="D219">
        <v>2.5</v>
      </c>
      <c r="E219">
        <v>25</v>
      </c>
      <c r="F219">
        <v>300</v>
      </c>
      <c r="G219">
        <v>0</v>
      </c>
      <c r="H219">
        <v>0.01</v>
      </c>
      <c r="I219">
        <v>8.0000000000000004E-4</v>
      </c>
      <c r="J219">
        <v>8</v>
      </c>
      <c r="K219" t="b">
        <v>0</v>
      </c>
      <c r="L219">
        <f>INDEX(trials_and_results!B:B,MATCH($A219,trials_and_results!$A:$A,0))</f>
        <v>38.425474999999999</v>
      </c>
      <c r="M219">
        <f>INDEX(trials_and_results!C:C,MATCH($A219,trials_and_results!$A:$A,0))</f>
        <v>7.04457856820743</v>
      </c>
      <c r="N219">
        <f>INDEX(trials_and_results!D:D,MATCH($A219,trials_and_results!$A:$A,0))</f>
        <v>31.380896431792568</v>
      </c>
      <c r="O219" s="16">
        <f>Table2[[#This Row],[mean_stderr]]/Table2[[#This Row],[mean_reward]]</f>
        <v>0.18333094303212727</v>
      </c>
    </row>
    <row r="220" spans="1:15" hidden="1" x14ac:dyDescent="0.2">
      <c r="A220">
        <v>284</v>
      </c>
      <c r="B220">
        <v>14000</v>
      </c>
      <c r="C220">
        <v>20000000</v>
      </c>
      <c r="D220">
        <v>2.5</v>
      </c>
      <c r="E220">
        <v>100</v>
      </c>
      <c r="F220">
        <v>300</v>
      </c>
      <c r="G220">
        <v>0</v>
      </c>
      <c r="H220">
        <v>1E-3</v>
      </c>
      <c r="I220">
        <v>8.0000000000000004E-4</v>
      </c>
      <c r="J220">
        <v>8</v>
      </c>
      <c r="K220" t="b">
        <v>0</v>
      </c>
      <c r="L220">
        <f>INDEX(trials_and_results!B:B,MATCH($A220,trials_and_results!$A:$A,0))</f>
        <v>38.763575000000003</v>
      </c>
      <c r="M220">
        <f>INDEX(trials_and_results!C:C,MATCH($A220,trials_and_results!$A:$A,0))</f>
        <v>7.39022836909961</v>
      </c>
      <c r="N220">
        <f>INDEX(trials_and_results!D:D,MATCH($A220,trials_and_results!$A:$A,0))</f>
        <v>31.373346630900393</v>
      </c>
      <c r="O220" s="16">
        <f>Table2[[#This Row],[mean_stderr]]/Table2[[#This Row],[mean_reward]]</f>
        <v>0.1906487822420819</v>
      </c>
    </row>
    <row r="221" spans="1:15" hidden="1" x14ac:dyDescent="0.2">
      <c r="A221">
        <v>106</v>
      </c>
      <c r="B221">
        <v>10000</v>
      </c>
      <c r="C221">
        <v>40000000</v>
      </c>
      <c r="D221">
        <v>2.5</v>
      </c>
      <c r="E221">
        <v>4</v>
      </c>
      <c r="F221">
        <v>300</v>
      </c>
      <c r="G221">
        <v>0</v>
      </c>
      <c r="H221">
        <v>1E-3</v>
      </c>
      <c r="I221">
        <v>4.0000000000000002E-4</v>
      </c>
      <c r="J221">
        <v>8</v>
      </c>
      <c r="K221" t="b">
        <v>0</v>
      </c>
      <c r="L221">
        <f>INDEX(trials_and_results!B:B,MATCH($A221,trials_and_results!$A:$A,0))</f>
        <v>38.090274999999998</v>
      </c>
      <c r="M221">
        <f>INDEX(trials_and_results!C:C,MATCH($A221,trials_and_results!$A:$A,0))</f>
        <v>6.7210337949797001</v>
      </c>
      <c r="N221">
        <f>INDEX(trials_and_results!D:D,MATCH($A221,trials_and_results!$A:$A,0))</f>
        <v>31.369241205020298</v>
      </c>
      <c r="O221" s="16">
        <f>Table2[[#This Row],[mean_stderr]]/Table2[[#This Row],[mean_reward]]</f>
        <v>0.17645012526109879</v>
      </c>
    </row>
    <row r="222" spans="1:15" hidden="1" x14ac:dyDescent="0.2">
      <c r="A222">
        <v>183</v>
      </c>
      <c r="B222">
        <v>6000</v>
      </c>
      <c r="C222">
        <v>5000000</v>
      </c>
      <c r="D222">
        <v>2.5</v>
      </c>
      <c r="E222">
        <v>100</v>
      </c>
      <c r="F222">
        <v>300</v>
      </c>
      <c r="G222">
        <v>0</v>
      </c>
      <c r="H222">
        <v>0.01</v>
      </c>
      <c r="I222">
        <v>8.0000000000000004E-4</v>
      </c>
      <c r="J222">
        <v>8</v>
      </c>
      <c r="K222" t="b">
        <v>0</v>
      </c>
      <c r="L222">
        <f>INDEX(trials_and_results!B:B,MATCH($A222,trials_and_results!$A:$A,0))</f>
        <v>38.985675000000001</v>
      </c>
      <c r="M222">
        <f>INDEX(trials_and_results!C:C,MATCH($A222,trials_and_results!$A:$A,0))</f>
        <v>7.6274554079672798</v>
      </c>
      <c r="N222">
        <f>INDEX(trials_and_results!D:D,MATCH($A222,trials_and_results!$A:$A,0))</f>
        <v>31.358219592032722</v>
      </c>
      <c r="O222" s="16">
        <f>Table2[[#This Row],[mean_stderr]]/Table2[[#This Row],[mean_reward]]</f>
        <v>0.19564764257556858</v>
      </c>
    </row>
    <row r="223" spans="1:15" hidden="1" x14ac:dyDescent="0.2">
      <c r="A223">
        <v>440</v>
      </c>
      <c r="B223">
        <v>14000</v>
      </c>
      <c r="C223">
        <v>20000000</v>
      </c>
      <c r="D223">
        <v>2.5</v>
      </c>
      <c r="E223">
        <v>4</v>
      </c>
      <c r="F223">
        <v>300</v>
      </c>
      <c r="G223">
        <v>0</v>
      </c>
      <c r="H223">
        <v>0.01</v>
      </c>
      <c r="I223">
        <v>4.0000000000000002E-4</v>
      </c>
      <c r="J223">
        <v>16</v>
      </c>
      <c r="K223" t="b">
        <v>0</v>
      </c>
      <c r="L223">
        <f>INDEX(trials_and_results!B:B,MATCH($A223,trials_and_results!$A:$A,0))</f>
        <v>37.962899999999998</v>
      </c>
      <c r="M223">
        <f>INDEX(trials_and_results!C:C,MATCH($A223,trials_and_results!$A:$A,0))</f>
        <v>6.6095676302018198</v>
      </c>
      <c r="N223">
        <f>INDEX(trials_and_results!D:D,MATCH($A223,trials_and_results!$A:$A,0))</f>
        <v>31.353332369798178</v>
      </c>
      <c r="O223" s="16">
        <f>Table2[[#This Row],[mean_stderr]]/Table2[[#This Row],[mean_reward]]</f>
        <v>0.17410597267863678</v>
      </c>
    </row>
    <row r="224" spans="1:15" hidden="1" x14ac:dyDescent="0.2">
      <c r="A224">
        <v>736</v>
      </c>
      <c r="B224">
        <v>10000</v>
      </c>
      <c r="C224">
        <v>5000000</v>
      </c>
      <c r="D224">
        <v>2.5</v>
      </c>
      <c r="E224">
        <v>8</v>
      </c>
      <c r="F224">
        <v>300</v>
      </c>
      <c r="G224">
        <v>0</v>
      </c>
      <c r="H224">
        <v>0.01</v>
      </c>
      <c r="I224">
        <v>1.6000000000000001E-3</v>
      </c>
      <c r="J224">
        <v>16</v>
      </c>
      <c r="K224" t="b">
        <v>0</v>
      </c>
      <c r="L224">
        <f>INDEX(trials_and_results!B:B,MATCH($A224,trials_and_results!$A:$A,0))</f>
        <v>37.419049999999999</v>
      </c>
      <c r="M224">
        <f>INDEX(trials_and_results!C:C,MATCH($A224,trials_and_results!$A:$A,0))</f>
        <v>6.0722827369523902</v>
      </c>
      <c r="N224">
        <f>INDEX(trials_and_results!D:D,MATCH($A224,trials_and_results!$A:$A,0))</f>
        <v>31.34676726304761</v>
      </c>
      <c r="O224" s="16">
        <f>Table2[[#This Row],[mean_stderr]]/Table2[[#This Row],[mean_reward]]</f>
        <v>0.1622778434234004</v>
      </c>
    </row>
    <row r="225" spans="1:15" hidden="1" x14ac:dyDescent="0.2">
      <c r="A225">
        <v>570</v>
      </c>
      <c r="B225">
        <v>6000</v>
      </c>
      <c r="C225">
        <v>20000000</v>
      </c>
      <c r="D225">
        <v>2.5</v>
      </c>
      <c r="E225">
        <v>100</v>
      </c>
      <c r="F225">
        <v>300</v>
      </c>
      <c r="G225">
        <v>0</v>
      </c>
      <c r="H225">
        <v>1E-3</v>
      </c>
      <c r="I225">
        <v>4.0000000000000002E-4</v>
      </c>
      <c r="J225">
        <v>16</v>
      </c>
      <c r="K225" t="b">
        <v>0</v>
      </c>
      <c r="L225">
        <f>INDEX(trials_and_results!B:B,MATCH($A225,trials_and_results!$A:$A,0))</f>
        <v>39.710500000000003</v>
      </c>
      <c r="M225">
        <f>INDEX(trials_and_results!C:C,MATCH($A225,trials_and_results!$A:$A,0))</f>
        <v>8.3969022941370994</v>
      </c>
      <c r="N225">
        <f>INDEX(trials_and_results!D:D,MATCH($A225,trials_and_results!$A:$A,0))</f>
        <v>31.313597705862904</v>
      </c>
      <c r="O225" s="16">
        <f>Table2[[#This Row],[mean_stderr]]/Table2[[#This Row],[mean_reward]]</f>
        <v>0.21145294806504825</v>
      </c>
    </row>
    <row r="226" spans="1:15" hidden="1" x14ac:dyDescent="0.2">
      <c r="A226">
        <v>196</v>
      </c>
      <c r="B226">
        <v>10000</v>
      </c>
      <c r="C226">
        <v>5000000</v>
      </c>
      <c r="D226">
        <v>2.5</v>
      </c>
      <c r="E226">
        <v>4</v>
      </c>
      <c r="F226">
        <v>300</v>
      </c>
      <c r="G226">
        <v>0</v>
      </c>
      <c r="H226">
        <v>4.0000000000000001E-3</v>
      </c>
      <c r="I226">
        <v>8.0000000000000004E-4</v>
      </c>
      <c r="J226">
        <v>8</v>
      </c>
      <c r="K226" t="b">
        <v>0</v>
      </c>
      <c r="L226">
        <f>INDEX(trials_and_results!B:B,MATCH($A226,trials_and_results!$A:$A,0))</f>
        <v>38.825274999999998</v>
      </c>
      <c r="M226">
        <f>INDEX(trials_and_results!C:C,MATCH($A226,trials_and_results!$A:$A,0))</f>
        <v>7.5529551875730103</v>
      </c>
      <c r="N226">
        <f>INDEX(trials_and_results!D:D,MATCH($A226,trials_and_results!$A:$A,0))</f>
        <v>31.272319812426986</v>
      </c>
      <c r="O226" s="16">
        <f>Table2[[#This Row],[mean_stderr]]/Table2[[#This Row],[mean_reward]]</f>
        <v>0.19453706863822628</v>
      </c>
    </row>
    <row r="227" spans="1:15" hidden="1" x14ac:dyDescent="0.2">
      <c r="A227">
        <v>749</v>
      </c>
      <c r="B227">
        <v>14000</v>
      </c>
      <c r="C227">
        <v>5000000</v>
      </c>
      <c r="D227">
        <v>2.5</v>
      </c>
      <c r="E227">
        <v>25</v>
      </c>
      <c r="F227">
        <v>300</v>
      </c>
      <c r="G227">
        <v>0</v>
      </c>
      <c r="H227">
        <v>0.01</v>
      </c>
      <c r="I227">
        <v>1.6000000000000001E-3</v>
      </c>
      <c r="J227">
        <v>16</v>
      </c>
      <c r="K227" t="b">
        <v>0</v>
      </c>
      <c r="L227">
        <f>INDEX(trials_and_results!B:B,MATCH($A227,trials_and_results!$A:$A,0))</f>
        <v>37.362349999999999</v>
      </c>
      <c r="M227">
        <f>INDEX(trials_and_results!C:C,MATCH($A227,trials_and_results!$A:$A,0))</f>
        <v>6.1244530923941101</v>
      </c>
      <c r="N227">
        <f>INDEX(trials_and_results!D:D,MATCH($A227,trials_and_results!$A:$A,0))</f>
        <v>31.23789690760589</v>
      </c>
      <c r="O227" s="16">
        <f>Table2[[#This Row],[mean_stderr]]/Table2[[#This Row],[mean_reward]]</f>
        <v>0.16392044644927609</v>
      </c>
    </row>
    <row r="228" spans="1:15" hidden="1" x14ac:dyDescent="0.2">
      <c r="A228">
        <v>118</v>
      </c>
      <c r="B228">
        <v>10000</v>
      </c>
      <c r="C228">
        <v>40000000</v>
      </c>
      <c r="D228">
        <v>2.5</v>
      </c>
      <c r="E228">
        <v>8</v>
      </c>
      <c r="F228">
        <v>300</v>
      </c>
      <c r="G228">
        <v>0</v>
      </c>
      <c r="H228">
        <v>1E-3</v>
      </c>
      <c r="I228">
        <v>4.0000000000000002E-4</v>
      </c>
      <c r="J228">
        <v>8</v>
      </c>
      <c r="K228" t="b">
        <v>0</v>
      </c>
      <c r="L228">
        <f>INDEX(trials_and_results!B:B,MATCH($A228,trials_and_results!$A:$A,0))</f>
        <v>40.653500000000001</v>
      </c>
      <c r="M228">
        <f>INDEX(trials_and_results!C:C,MATCH($A228,trials_and_results!$A:$A,0))</f>
        <v>9.44737927604967</v>
      </c>
      <c r="N228">
        <f>INDEX(trials_and_results!D:D,MATCH($A228,trials_and_results!$A:$A,0))</f>
        <v>31.206120723950331</v>
      </c>
      <c r="O228" s="16">
        <f>Table2[[#This Row],[mean_stderr]]/Table2[[#This Row],[mean_reward]]</f>
        <v>0.23238784547578117</v>
      </c>
    </row>
    <row r="229" spans="1:15" hidden="1" x14ac:dyDescent="0.2">
      <c r="A229">
        <v>346</v>
      </c>
      <c r="B229">
        <v>10000</v>
      </c>
      <c r="C229">
        <v>40000000</v>
      </c>
      <c r="D229">
        <v>2.5</v>
      </c>
      <c r="E229">
        <v>4</v>
      </c>
      <c r="F229">
        <v>300</v>
      </c>
      <c r="G229">
        <v>0</v>
      </c>
      <c r="H229">
        <v>4.0000000000000001E-3</v>
      </c>
      <c r="I229">
        <v>1.6000000000000001E-3</v>
      </c>
      <c r="J229">
        <v>8</v>
      </c>
      <c r="K229" t="b">
        <v>0</v>
      </c>
      <c r="L229">
        <f>INDEX(trials_and_results!B:B,MATCH($A229,trials_and_results!$A:$A,0))</f>
        <v>39.722699999999897</v>
      </c>
      <c r="M229">
        <f>INDEX(trials_and_results!C:C,MATCH($A229,trials_and_results!$A:$A,0))</f>
        <v>8.5454215349861506</v>
      </c>
      <c r="N229">
        <f>INDEX(trials_and_results!D:D,MATCH($A229,trials_and_results!$A:$A,0))</f>
        <v>31.177278465013746</v>
      </c>
      <c r="O229" s="16">
        <f>Table2[[#This Row],[mean_stderr]]/Table2[[#This Row],[mean_reward]]</f>
        <v>0.2151269056480595</v>
      </c>
    </row>
    <row r="230" spans="1:15" hidden="1" x14ac:dyDescent="0.2">
      <c r="A230">
        <v>63</v>
      </c>
      <c r="B230">
        <v>6000</v>
      </c>
      <c r="C230">
        <v>5000000</v>
      </c>
      <c r="D230">
        <v>2.5</v>
      </c>
      <c r="E230">
        <v>8</v>
      </c>
      <c r="F230">
        <v>300</v>
      </c>
      <c r="G230">
        <v>0</v>
      </c>
      <c r="H230">
        <v>4.0000000000000001E-3</v>
      </c>
      <c r="I230">
        <v>4.0000000000000002E-4</v>
      </c>
      <c r="J230">
        <v>8</v>
      </c>
      <c r="K230" t="b">
        <v>0</v>
      </c>
      <c r="L230">
        <f>INDEX(trials_and_results!B:B,MATCH($A230,trials_and_results!$A:$A,0))</f>
        <v>39.47325</v>
      </c>
      <c r="M230">
        <f>INDEX(trials_and_results!C:C,MATCH($A230,trials_and_results!$A:$A,0))</f>
        <v>8.3101236121571809</v>
      </c>
      <c r="N230">
        <f>INDEX(trials_and_results!D:D,MATCH($A230,trials_and_results!$A:$A,0))</f>
        <v>31.163126387842819</v>
      </c>
      <c r="O230" s="16">
        <f>Table2[[#This Row],[mean_stderr]]/Table2[[#This Row],[mean_reward]]</f>
        <v>0.21052544728790207</v>
      </c>
    </row>
    <row r="231" spans="1:15" hidden="1" x14ac:dyDescent="0.2">
      <c r="A231">
        <v>643</v>
      </c>
      <c r="B231">
        <v>10000</v>
      </c>
      <c r="C231">
        <v>20000000</v>
      </c>
      <c r="D231">
        <v>2.5</v>
      </c>
      <c r="E231">
        <v>8</v>
      </c>
      <c r="F231">
        <v>300</v>
      </c>
      <c r="G231">
        <v>0</v>
      </c>
      <c r="H231">
        <v>4.0000000000000001E-3</v>
      </c>
      <c r="I231">
        <v>8.0000000000000004E-4</v>
      </c>
      <c r="J231">
        <v>16</v>
      </c>
      <c r="K231" t="b">
        <v>0</v>
      </c>
      <c r="L231">
        <f>INDEX(trials_and_results!B:B,MATCH($A231,trials_and_results!$A:$A,0))</f>
        <v>36.546025</v>
      </c>
      <c r="M231">
        <f>INDEX(trials_and_results!C:C,MATCH($A231,trials_and_results!$A:$A,0))</f>
        <v>5.41709741024696</v>
      </c>
      <c r="N231">
        <f>INDEX(trials_and_results!D:D,MATCH($A231,trials_and_results!$A:$A,0))</f>
        <v>31.12892758975304</v>
      </c>
      <c r="O231" s="16">
        <f>Table2[[#This Row],[mean_stderr]]/Table2[[#This Row],[mean_reward]]</f>
        <v>0.14822671987574462</v>
      </c>
    </row>
    <row r="232" spans="1:15" hidden="1" x14ac:dyDescent="0.2">
      <c r="A232">
        <v>363</v>
      </c>
      <c r="B232">
        <v>6000</v>
      </c>
      <c r="C232">
        <v>5000000</v>
      </c>
      <c r="D232">
        <v>2.5</v>
      </c>
      <c r="E232">
        <v>25</v>
      </c>
      <c r="F232">
        <v>300</v>
      </c>
      <c r="G232">
        <v>0</v>
      </c>
      <c r="H232">
        <v>4.0000000000000001E-3</v>
      </c>
      <c r="I232">
        <v>1.6000000000000001E-3</v>
      </c>
      <c r="J232">
        <v>8</v>
      </c>
      <c r="K232" t="b">
        <v>0</v>
      </c>
      <c r="L232">
        <f>INDEX(trials_and_results!B:B,MATCH($A232,trials_and_results!$A:$A,0))</f>
        <v>38.448299999999897</v>
      </c>
      <c r="M232">
        <f>INDEX(trials_and_results!C:C,MATCH($A232,trials_and_results!$A:$A,0))</f>
        <v>7.3226291033027904</v>
      </c>
      <c r="N232">
        <f>INDEX(trials_and_results!D:D,MATCH($A232,trials_and_results!$A:$A,0))</f>
        <v>31.125670896697105</v>
      </c>
      <c r="O232" s="16">
        <f>Table2[[#This Row],[mean_stderr]]/Table2[[#This Row],[mean_reward]]</f>
        <v>0.19045391092201241</v>
      </c>
    </row>
    <row r="233" spans="1:15" hidden="1" x14ac:dyDescent="0.2">
      <c r="A233">
        <v>609</v>
      </c>
      <c r="B233">
        <v>6000</v>
      </c>
      <c r="C233">
        <v>40000000</v>
      </c>
      <c r="D233">
        <v>2.5</v>
      </c>
      <c r="E233">
        <v>25</v>
      </c>
      <c r="F233">
        <v>300</v>
      </c>
      <c r="G233">
        <v>0</v>
      </c>
      <c r="H233">
        <v>0.01</v>
      </c>
      <c r="I233">
        <v>8.0000000000000004E-4</v>
      </c>
      <c r="J233">
        <v>16</v>
      </c>
      <c r="K233" t="b">
        <v>0</v>
      </c>
      <c r="L233">
        <f>INDEX(trials_and_results!B:B,MATCH($A233,trials_and_results!$A:$A,0))</f>
        <v>38.7958</v>
      </c>
      <c r="M233">
        <f>INDEX(trials_and_results!C:C,MATCH($A233,trials_and_results!$A:$A,0))</f>
        <v>7.6714073786827504</v>
      </c>
      <c r="N233">
        <f>INDEX(trials_and_results!D:D,MATCH($A233,trials_and_results!$A:$A,0))</f>
        <v>31.124392621317249</v>
      </c>
      <c r="O233" s="16">
        <f>Table2[[#This Row],[mean_stderr]]/Table2[[#This Row],[mean_reward]]</f>
        <v>0.19773808965616768</v>
      </c>
    </row>
    <row r="234" spans="1:15" hidden="1" x14ac:dyDescent="0.2">
      <c r="A234">
        <v>483</v>
      </c>
      <c r="B234">
        <v>6000</v>
      </c>
      <c r="C234">
        <v>5000000</v>
      </c>
      <c r="D234">
        <v>2.5</v>
      </c>
      <c r="E234">
        <v>4</v>
      </c>
      <c r="F234">
        <v>300</v>
      </c>
      <c r="G234">
        <v>0</v>
      </c>
      <c r="H234">
        <v>4.0000000000000001E-3</v>
      </c>
      <c r="I234">
        <v>4.0000000000000002E-4</v>
      </c>
      <c r="J234">
        <v>16</v>
      </c>
      <c r="K234" t="b">
        <v>0</v>
      </c>
      <c r="L234">
        <f>INDEX(trials_and_results!B:B,MATCH($A234,trials_and_results!$A:$A,0))</f>
        <v>38.790125000000003</v>
      </c>
      <c r="M234">
        <f>INDEX(trials_and_results!C:C,MATCH($A234,trials_and_results!$A:$A,0))</f>
        <v>7.7496318308868899</v>
      </c>
      <c r="N234">
        <f>INDEX(trials_and_results!D:D,MATCH($A234,trials_and_results!$A:$A,0))</f>
        <v>31.040493169113113</v>
      </c>
      <c r="O234" s="16">
        <f>Table2[[#This Row],[mean_stderr]]/Table2[[#This Row],[mean_reward]]</f>
        <v>0.19978362613904671</v>
      </c>
    </row>
    <row r="235" spans="1:15" hidden="1" x14ac:dyDescent="0.2">
      <c r="A235">
        <v>479</v>
      </c>
      <c r="B235">
        <v>14000</v>
      </c>
      <c r="C235">
        <v>40000000</v>
      </c>
      <c r="D235">
        <v>2.5</v>
      </c>
      <c r="E235">
        <v>100</v>
      </c>
      <c r="F235">
        <v>300</v>
      </c>
      <c r="G235">
        <v>0</v>
      </c>
      <c r="H235">
        <v>0.01</v>
      </c>
      <c r="I235">
        <v>4.0000000000000002E-4</v>
      </c>
      <c r="J235">
        <v>16</v>
      </c>
      <c r="K235" t="b">
        <v>0</v>
      </c>
      <c r="L235">
        <f>INDEX(trials_and_results!B:B,MATCH($A235,trials_and_results!$A:$A,0))</f>
        <v>37.679200000000002</v>
      </c>
      <c r="M235">
        <f>INDEX(trials_and_results!C:C,MATCH($A235,trials_and_results!$A:$A,0))</f>
        <v>6.655375821711</v>
      </c>
      <c r="N235">
        <f>INDEX(trials_and_results!D:D,MATCH($A235,trials_and_results!$A:$A,0))</f>
        <v>31.023824178289001</v>
      </c>
      <c r="O235" s="16">
        <f>Table2[[#This Row],[mean_stderr]]/Table2[[#This Row],[mean_reward]]</f>
        <v>0.1766326201647328</v>
      </c>
    </row>
    <row r="236" spans="1:15" hidden="1" x14ac:dyDescent="0.2">
      <c r="A236">
        <v>632</v>
      </c>
      <c r="B236">
        <v>14000</v>
      </c>
      <c r="C236">
        <v>20000000</v>
      </c>
      <c r="D236">
        <v>2.5</v>
      </c>
      <c r="E236">
        <v>4</v>
      </c>
      <c r="F236">
        <v>300</v>
      </c>
      <c r="G236">
        <v>0</v>
      </c>
      <c r="H236">
        <v>4.0000000000000001E-3</v>
      </c>
      <c r="I236">
        <v>8.0000000000000004E-4</v>
      </c>
      <c r="J236">
        <v>16</v>
      </c>
      <c r="K236" t="b">
        <v>0</v>
      </c>
      <c r="L236">
        <f>INDEX(trials_and_results!B:B,MATCH($A236,trials_and_results!$A:$A,0))</f>
        <v>39.381774999999998</v>
      </c>
      <c r="M236">
        <f>INDEX(trials_and_results!C:C,MATCH($A236,trials_and_results!$A:$A,0))</f>
        <v>8.3786235834576406</v>
      </c>
      <c r="N236">
        <f>INDEX(trials_and_results!D:D,MATCH($A236,trials_and_results!$A:$A,0))</f>
        <v>31.003151416542359</v>
      </c>
      <c r="O236" s="16">
        <f>Table2[[#This Row],[mean_stderr]]/Table2[[#This Row],[mean_reward]]</f>
        <v>0.21275383304733322</v>
      </c>
    </row>
    <row r="237" spans="1:15" hidden="1" x14ac:dyDescent="0.2">
      <c r="A237">
        <v>136</v>
      </c>
      <c r="B237">
        <v>10000</v>
      </c>
      <c r="C237">
        <v>5000000</v>
      </c>
      <c r="D237">
        <v>2.5</v>
      </c>
      <c r="E237">
        <v>100</v>
      </c>
      <c r="F237">
        <v>300</v>
      </c>
      <c r="G237">
        <v>0</v>
      </c>
      <c r="H237">
        <v>1E-3</v>
      </c>
      <c r="I237">
        <v>4.0000000000000002E-4</v>
      </c>
      <c r="J237">
        <v>8</v>
      </c>
      <c r="K237" t="b">
        <v>0</v>
      </c>
      <c r="L237">
        <f>INDEX(trials_and_results!B:B,MATCH($A237,trials_and_results!$A:$A,0))</f>
        <v>39.534700000000001</v>
      </c>
      <c r="M237">
        <f>INDEX(trials_and_results!C:C,MATCH($A237,trials_and_results!$A:$A,0))</f>
        <v>8.5489645910196295</v>
      </c>
      <c r="N237">
        <f>INDEX(trials_and_results!D:D,MATCH($A237,trials_and_results!$A:$A,0))</f>
        <v>30.985735408980371</v>
      </c>
      <c r="O237" s="16">
        <f>Table2[[#This Row],[mean_stderr]]/Table2[[#This Row],[mean_reward]]</f>
        <v>0.21623952100356469</v>
      </c>
    </row>
    <row r="238" spans="1:15" hidden="1" x14ac:dyDescent="0.2">
      <c r="A238">
        <v>287</v>
      </c>
      <c r="B238">
        <v>14000</v>
      </c>
      <c r="C238">
        <v>40000000</v>
      </c>
      <c r="D238">
        <v>2.5</v>
      </c>
      <c r="E238">
        <v>100</v>
      </c>
      <c r="F238">
        <v>300</v>
      </c>
      <c r="G238">
        <v>0</v>
      </c>
      <c r="H238">
        <v>1E-3</v>
      </c>
      <c r="I238">
        <v>8.0000000000000004E-4</v>
      </c>
      <c r="J238">
        <v>8</v>
      </c>
      <c r="K238" t="b">
        <v>0</v>
      </c>
      <c r="L238">
        <f>INDEX(trials_and_results!B:B,MATCH($A238,trials_and_results!$A:$A,0))</f>
        <v>37.717325000000002</v>
      </c>
      <c r="M238">
        <f>INDEX(trials_and_results!C:C,MATCH($A238,trials_and_results!$A:$A,0))</f>
        <v>6.7336579784687798</v>
      </c>
      <c r="N238">
        <f>INDEX(trials_and_results!D:D,MATCH($A238,trials_and_results!$A:$A,0))</f>
        <v>30.983667021531222</v>
      </c>
      <c r="O238" s="16">
        <f>Table2[[#This Row],[mean_stderr]]/Table2[[#This Row],[mean_reward]]</f>
        <v>0.17852957436585917</v>
      </c>
    </row>
    <row r="239" spans="1:15" hidden="1" x14ac:dyDescent="0.2">
      <c r="A239">
        <v>775</v>
      </c>
      <c r="B239">
        <v>10000</v>
      </c>
      <c r="C239">
        <v>20000000</v>
      </c>
      <c r="D239">
        <v>2.5</v>
      </c>
      <c r="E239">
        <v>4</v>
      </c>
      <c r="F239">
        <v>300</v>
      </c>
      <c r="G239">
        <v>0</v>
      </c>
      <c r="H239">
        <v>4.0000000000000001E-3</v>
      </c>
      <c r="I239">
        <v>1.6000000000000001E-3</v>
      </c>
      <c r="J239">
        <v>16</v>
      </c>
      <c r="K239" t="b">
        <v>0</v>
      </c>
      <c r="L239">
        <f>INDEX(trials_and_results!B:B,MATCH($A239,trials_and_results!$A:$A,0))</f>
        <v>38.54515</v>
      </c>
      <c r="M239">
        <f>INDEX(trials_and_results!C:C,MATCH($A239,trials_and_results!$A:$A,0))</f>
        <v>7.5670768580857404</v>
      </c>
      <c r="N239">
        <f>INDEX(trials_and_results!D:D,MATCH($A239,trials_and_results!$A:$A,0))</f>
        <v>30.978073141914258</v>
      </c>
      <c r="O239" s="16">
        <f>Table2[[#This Row],[mean_stderr]]/Table2[[#This Row],[mean_reward]]</f>
        <v>0.19631722429633144</v>
      </c>
    </row>
    <row r="240" spans="1:15" hidden="1" x14ac:dyDescent="0.2">
      <c r="A240">
        <v>214</v>
      </c>
      <c r="B240">
        <v>10000</v>
      </c>
      <c r="C240">
        <v>40000000</v>
      </c>
      <c r="D240">
        <v>2.5</v>
      </c>
      <c r="E240">
        <v>8</v>
      </c>
      <c r="F240">
        <v>300</v>
      </c>
      <c r="G240">
        <v>0</v>
      </c>
      <c r="H240">
        <v>4.0000000000000001E-3</v>
      </c>
      <c r="I240">
        <v>8.0000000000000004E-4</v>
      </c>
      <c r="J240">
        <v>8</v>
      </c>
      <c r="K240" t="b">
        <v>0</v>
      </c>
      <c r="L240">
        <f>INDEX(trials_and_results!B:B,MATCH($A240,trials_and_results!$A:$A,0))</f>
        <v>36.959625000000003</v>
      </c>
      <c r="M240">
        <f>INDEX(trials_and_results!C:C,MATCH($A240,trials_and_results!$A:$A,0))</f>
        <v>5.98157137007433</v>
      </c>
      <c r="N240">
        <f>INDEX(trials_and_results!D:D,MATCH($A240,trials_and_results!$A:$A,0))</f>
        <v>30.978053629925672</v>
      </c>
      <c r="O240" s="16">
        <f>Table2[[#This Row],[mean_stderr]]/Table2[[#This Row],[mean_reward]]</f>
        <v>0.1618406942731245</v>
      </c>
    </row>
    <row r="241" spans="1:15" hidden="1" x14ac:dyDescent="0.2">
      <c r="A241">
        <v>154</v>
      </c>
      <c r="B241">
        <v>10000</v>
      </c>
      <c r="C241">
        <v>40000000</v>
      </c>
      <c r="D241">
        <v>2.5</v>
      </c>
      <c r="E241">
        <v>4</v>
      </c>
      <c r="F241">
        <v>300</v>
      </c>
      <c r="G241">
        <v>0</v>
      </c>
      <c r="H241">
        <v>0.01</v>
      </c>
      <c r="I241">
        <v>8.0000000000000004E-4</v>
      </c>
      <c r="J241">
        <v>8</v>
      </c>
      <c r="K241" t="b">
        <v>0</v>
      </c>
      <c r="L241">
        <f>INDEX(trials_and_results!B:B,MATCH($A241,trials_and_results!$A:$A,0))</f>
        <v>37.407174999999903</v>
      </c>
      <c r="M241">
        <f>INDEX(trials_and_results!C:C,MATCH($A241,trials_and_results!$A:$A,0))</f>
        <v>6.46824551724879</v>
      </c>
      <c r="N241">
        <f>INDEX(trials_and_results!D:D,MATCH($A241,trials_and_results!$A:$A,0))</f>
        <v>30.938929482751114</v>
      </c>
      <c r="O241" s="16">
        <f>Table2[[#This Row],[mean_stderr]]/Table2[[#This Row],[mean_reward]]</f>
        <v>0.1729145683214198</v>
      </c>
    </row>
    <row r="242" spans="1:15" hidden="1" x14ac:dyDescent="0.2">
      <c r="A242">
        <v>498</v>
      </c>
      <c r="B242">
        <v>6000</v>
      </c>
      <c r="C242">
        <v>20000000</v>
      </c>
      <c r="D242">
        <v>2.5</v>
      </c>
      <c r="E242">
        <v>8</v>
      </c>
      <c r="F242">
        <v>300</v>
      </c>
      <c r="G242">
        <v>0</v>
      </c>
      <c r="H242">
        <v>4.0000000000000001E-3</v>
      </c>
      <c r="I242">
        <v>4.0000000000000002E-4</v>
      </c>
      <c r="J242">
        <v>16</v>
      </c>
      <c r="K242" t="b">
        <v>0</v>
      </c>
      <c r="L242">
        <f>INDEX(trials_and_results!B:B,MATCH($A242,trials_and_results!$A:$A,0))</f>
        <v>38.2425</v>
      </c>
      <c r="M242">
        <f>INDEX(trials_and_results!C:C,MATCH($A242,trials_and_results!$A:$A,0))</f>
        <v>7.3117694243195004</v>
      </c>
      <c r="N242">
        <f>INDEX(trials_and_results!D:D,MATCH($A242,trials_and_results!$A:$A,0))</f>
        <v>30.930730575680499</v>
      </c>
      <c r="O242" s="16">
        <f>Table2[[#This Row],[mean_stderr]]/Table2[[#This Row],[mean_reward]]</f>
        <v>0.19119485975863243</v>
      </c>
    </row>
    <row r="243" spans="1:15" hidden="1" x14ac:dyDescent="0.2">
      <c r="A243">
        <v>592</v>
      </c>
      <c r="B243">
        <v>10000</v>
      </c>
      <c r="C243">
        <v>5000000</v>
      </c>
      <c r="D243">
        <v>2.5</v>
      </c>
      <c r="E243">
        <v>8</v>
      </c>
      <c r="F243">
        <v>300</v>
      </c>
      <c r="G243">
        <v>0</v>
      </c>
      <c r="H243">
        <v>0.01</v>
      </c>
      <c r="I243">
        <v>8.0000000000000004E-4</v>
      </c>
      <c r="J243">
        <v>16</v>
      </c>
      <c r="K243" t="b">
        <v>0</v>
      </c>
      <c r="L243">
        <f>INDEX(trials_and_results!B:B,MATCH($A243,trials_and_results!$A:$A,0))</f>
        <v>36.256900000000002</v>
      </c>
      <c r="M243">
        <f>INDEX(trials_and_results!C:C,MATCH($A243,trials_and_results!$A:$A,0))</f>
        <v>5.3306796459981198</v>
      </c>
      <c r="N243">
        <f>INDEX(trials_and_results!D:D,MATCH($A243,trials_and_results!$A:$A,0))</f>
        <v>30.926220354001881</v>
      </c>
      <c r="O243" s="16">
        <f>Table2[[#This Row],[mean_stderr]]/Table2[[#This Row],[mean_reward]]</f>
        <v>0.14702524611861797</v>
      </c>
    </row>
    <row r="244" spans="1:15" hidden="1" x14ac:dyDescent="0.2">
      <c r="A244">
        <v>269</v>
      </c>
      <c r="B244">
        <v>14000</v>
      </c>
      <c r="C244">
        <v>5000000</v>
      </c>
      <c r="D244">
        <v>2.5</v>
      </c>
      <c r="E244">
        <v>25</v>
      </c>
      <c r="F244">
        <v>300</v>
      </c>
      <c r="G244">
        <v>0</v>
      </c>
      <c r="H244">
        <v>1E-3</v>
      </c>
      <c r="I244">
        <v>8.0000000000000004E-4</v>
      </c>
      <c r="J244">
        <v>8</v>
      </c>
      <c r="K244" t="b">
        <v>0</v>
      </c>
      <c r="L244">
        <f>INDEX(trials_and_results!B:B,MATCH($A244,trials_and_results!$A:$A,0))</f>
        <v>38.436399999999999</v>
      </c>
      <c r="M244">
        <f>INDEX(trials_and_results!C:C,MATCH($A244,trials_and_results!$A:$A,0))</f>
        <v>7.5294131964273996</v>
      </c>
      <c r="N244">
        <f>INDEX(trials_and_results!D:D,MATCH($A244,trials_and_results!$A:$A,0))</f>
        <v>30.9069868035726</v>
      </c>
      <c r="O244" s="16">
        <f>Table2[[#This Row],[mean_stderr]]/Table2[[#This Row],[mean_reward]]</f>
        <v>0.19589277862722315</v>
      </c>
    </row>
    <row r="245" spans="1:15" hidden="1" x14ac:dyDescent="0.2">
      <c r="A245">
        <v>690</v>
      </c>
      <c r="B245">
        <v>6000</v>
      </c>
      <c r="C245">
        <v>20000000</v>
      </c>
      <c r="D245">
        <v>2.5</v>
      </c>
      <c r="E245">
        <v>8</v>
      </c>
      <c r="F245">
        <v>300</v>
      </c>
      <c r="G245">
        <v>0</v>
      </c>
      <c r="H245">
        <v>1E-3</v>
      </c>
      <c r="I245">
        <v>8.0000000000000004E-4</v>
      </c>
      <c r="J245">
        <v>16</v>
      </c>
      <c r="K245" t="b">
        <v>0</v>
      </c>
      <c r="L245">
        <f>INDEX(trials_and_results!B:B,MATCH($A245,trials_and_results!$A:$A,0))</f>
        <v>37.079075000000003</v>
      </c>
      <c r="M245">
        <f>INDEX(trials_and_results!C:C,MATCH($A245,trials_and_results!$A:$A,0))</f>
        <v>6.2420443549872999</v>
      </c>
      <c r="N245">
        <f>INDEX(trials_and_results!D:D,MATCH($A245,trials_and_results!$A:$A,0))</f>
        <v>30.837030645012703</v>
      </c>
      <c r="O245" s="16">
        <f>Table2[[#This Row],[mean_stderr]]/Table2[[#This Row],[mean_reward]]</f>
        <v>0.16834412279667979</v>
      </c>
    </row>
    <row r="246" spans="1:15" hidden="1" x14ac:dyDescent="0.2">
      <c r="A246">
        <v>646</v>
      </c>
      <c r="B246">
        <v>10000</v>
      </c>
      <c r="C246">
        <v>40000000</v>
      </c>
      <c r="D246">
        <v>2.5</v>
      </c>
      <c r="E246">
        <v>8</v>
      </c>
      <c r="F246">
        <v>300</v>
      </c>
      <c r="G246">
        <v>0</v>
      </c>
      <c r="H246">
        <v>4.0000000000000001E-3</v>
      </c>
      <c r="I246">
        <v>8.0000000000000004E-4</v>
      </c>
      <c r="J246">
        <v>16</v>
      </c>
      <c r="K246" t="b">
        <v>0</v>
      </c>
      <c r="L246">
        <f>INDEX(trials_and_results!B:B,MATCH($A246,trials_and_results!$A:$A,0))</f>
        <v>39.597825</v>
      </c>
      <c r="M246">
        <f>INDEX(trials_and_results!C:C,MATCH($A246,trials_and_results!$A:$A,0))</f>
        <v>8.7755806390278099</v>
      </c>
      <c r="N246">
        <f>INDEX(trials_and_results!D:D,MATCH($A246,trials_and_results!$A:$A,0))</f>
        <v>30.822244360972192</v>
      </c>
      <c r="O246" s="16">
        <f>Table2[[#This Row],[mean_stderr]]/Table2[[#This Row],[mean_reward]]</f>
        <v>0.2216177438793118</v>
      </c>
    </row>
    <row r="247" spans="1:15" hidden="1" x14ac:dyDescent="0.2">
      <c r="A247">
        <v>856</v>
      </c>
      <c r="B247">
        <v>10000</v>
      </c>
      <c r="C247">
        <v>5000000</v>
      </c>
      <c r="D247">
        <v>2.5</v>
      </c>
      <c r="E247">
        <v>100</v>
      </c>
      <c r="F247">
        <v>300</v>
      </c>
      <c r="G247">
        <v>0</v>
      </c>
      <c r="H247">
        <v>1E-3</v>
      </c>
      <c r="I247">
        <v>1.6000000000000001E-3</v>
      </c>
      <c r="J247">
        <v>16</v>
      </c>
      <c r="K247" t="b">
        <v>0</v>
      </c>
      <c r="L247">
        <f>INDEX(trials_and_results!B:B,MATCH($A247,trials_and_results!$A:$A,0))</f>
        <v>37.430174999999998</v>
      </c>
      <c r="M247">
        <f>INDEX(trials_and_results!C:C,MATCH($A247,trials_and_results!$A:$A,0))</f>
        <v>6.6284177036427101</v>
      </c>
      <c r="N247">
        <f>INDEX(trials_and_results!D:D,MATCH($A247,trials_and_results!$A:$A,0))</f>
        <v>30.801757296357287</v>
      </c>
      <c r="O247" s="16">
        <f>Table2[[#This Row],[mean_stderr]]/Table2[[#This Row],[mean_reward]]</f>
        <v>0.1770875424344853</v>
      </c>
    </row>
    <row r="248" spans="1:15" hidden="1" x14ac:dyDescent="0.2">
      <c r="A248">
        <v>125</v>
      </c>
      <c r="B248">
        <v>14000</v>
      </c>
      <c r="C248">
        <v>5000000</v>
      </c>
      <c r="D248">
        <v>2.5</v>
      </c>
      <c r="E248">
        <v>25</v>
      </c>
      <c r="F248">
        <v>300</v>
      </c>
      <c r="G248">
        <v>0</v>
      </c>
      <c r="H248">
        <v>1E-3</v>
      </c>
      <c r="I248">
        <v>4.0000000000000002E-4</v>
      </c>
      <c r="J248">
        <v>8</v>
      </c>
      <c r="K248" t="b">
        <v>0</v>
      </c>
      <c r="L248">
        <f>INDEX(trials_and_results!B:B,MATCH($A248,trials_and_results!$A:$A,0))</f>
        <v>38.705399999999997</v>
      </c>
      <c r="M248">
        <f>INDEX(trials_and_results!C:C,MATCH($A248,trials_and_results!$A:$A,0))</f>
        <v>7.90449086433786</v>
      </c>
      <c r="N248">
        <f>INDEX(trials_and_results!D:D,MATCH($A248,trials_and_results!$A:$A,0))</f>
        <v>30.800909135662138</v>
      </c>
      <c r="O248" s="16">
        <f>Table2[[#This Row],[mean_stderr]]/Table2[[#This Row],[mean_reward]]</f>
        <v>0.20422191385020852</v>
      </c>
    </row>
    <row r="249" spans="1:15" hidden="1" x14ac:dyDescent="0.2">
      <c r="A249">
        <v>547</v>
      </c>
      <c r="B249">
        <v>10000</v>
      </c>
      <c r="C249">
        <v>20000000</v>
      </c>
      <c r="D249">
        <v>2.5</v>
      </c>
      <c r="E249">
        <v>8</v>
      </c>
      <c r="F249">
        <v>300</v>
      </c>
      <c r="G249">
        <v>0</v>
      </c>
      <c r="H249">
        <v>1E-3</v>
      </c>
      <c r="I249">
        <v>4.0000000000000002E-4</v>
      </c>
      <c r="J249">
        <v>16</v>
      </c>
      <c r="K249" t="b">
        <v>0</v>
      </c>
      <c r="L249">
        <f>INDEX(trials_and_results!B:B,MATCH($A249,trials_and_results!$A:$A,0))</f>
        <v>39.436149999999998</v>
      </c>
      <c r="M249">
        <f>INDEX(trials_and_results!C:C,MATCH($A249,trials_and_results!$A:$A,0))</f>
        <v>8.6386427103717001</v>
      </c>
      <c r="N249">
        <f>INDEX(trials_and_results!D:D,MATCH($A249,trials_and_results!$A:$A,0))</f>
        <v>30.7975072896283</v>
      </c>
      <c r="O249" s="16">
        <f>Table2[[#This Row],[mean_stderr]]/Table2[[#This Row],[mean_reward]]</f>
        <v>0.21905390638720312</v>
      </c>
    </row>
    <row r="250" spans="1:15" hidden="1" x14ac:dyDescent="0.2">
      <c r="A250">
        <v>56</v>
      </c>
      <c r="B250">
        <v>14000</v>
      </c>
      <c r="C250">
        <v>20000000</v>
      </c>
      <c r="D250">
        <v>2.5</v>
      </c>
      <c r="E250">
        <v>4</v>
      </c>
      <c r="F250">
        <v>300</v>
      </c>
      <c r="G250">
        <v>0</v>
      </c>
      <c r="H250">
        <v>4.0000000000000001E-3</v>
      </c>
      <c r="I250">
        <v>4.0000000000000002E-4</v>
      </c>
      <c r="J250">
        <v>8</v>
      </c>
      <c r="K250" t="b">
        <v>0</v>
      </c>
      <c r="L250">
        <f>INDEX(trials_and_results!B:B,MATCH($A250,trials_and_results!$A:$A,0))</f>
        <v>37.530999999999999</v>
      </c>
      <c r="M250">
        <f>INDEX(trials_and_results!C:C,MATCH($A250,trials_and_results!$A:$A,0))</f>
        <v>6.7376665687328998</v>
      </c>
      <c r="N250">
        <f>INDEX(trials_and_results!D:D,MATCH($A250,trials_and_results!$A:$A,0))</f>
        <v>30.793333431267101</v>
      </c>
      <c r="O250" s="16">
        <f>Table2[[#This Row],[mean_stderr]]/Table2[[#This Row],[mean_reward]]</f>
        <v>0.17952270306501025</v>
      </c>
    </row>
    <row r="251" spans="1:15" hidden="1" x14ac:dyDescent="0.2">
      <c r="A251">
        <v>692</v>
      </c>
      <c r="B251">
        <v>14000</v>
      </c>
      <c r="C251">
        <v>20000000</v>
      </c>
      <c r="D251">
        <v>2.5</v>
      </c>
      <c r="E251">
        <v>8</v>
      </c>
      <c r="F251">
        <v>300</v>
      </c>
      <c r="G251">
        <v>0</v>
      </c>
      <c r="H251">
        <v>1E-3</v>
      </c>
      <c r="I251">
        <v>8.0000000000000004E-4</v>
      </c>
      <c r="J251">
        <v>16</v>
      </c>
      <c r="K251" t="b">
        <v>0</v>
      </c>
      <c r="L251">
        <f>INDEX(trials_and_results!B:B,MATCH($A251,trials_and_results!$A:$A,0))</f>
        <v>38.046725000000002</v>
      </c>
      <c r="M251">
        <f>INDEX(trials_and_results!C:C,MATCH($A251,trials_and_results!$A:$A,0))</f>
        <v>7.2654874997656496</v>
      </c>
      <c r="N251">
        <f>INDEX(trials_and_results!D:D,MATCH($A251,trials_and_results!$A:$A,0))</f>
        <v>30.781237500234354</v>
      </c>
      <c r="O251" s="16">
        <f>Table2[[#This Row],[mean_stderr]]/Table2[[#This Row],[mean_reward]]</f>
        <v>0.19096223130284273</v>
      </c>
    </row>
    <row r="252" spans="1:15" hidden="1" x14ac:dyDescent="0.2">
      <c r="A252">
        <v>150</v>
      </c>
      <c r="B252">
        <v>6000</v>
      </c>
      <c r="C252">
        <v>20000000</v>
      </c>
      <c r="D252">
        <v>2.5</v>
      </c>
      <c r="E252">
        <v>4</v>
      </c>
      <c r="F252">
        <v>300</v>
      </c>
      <c r="G252">
        <v>0</v>
      </c>
      <c r="H252">
        <v>0.01</v>
      </c>
      <c r="I252">
        <v>8.0000000000000004E-4</v>
      </c>
      <c r="J252">
        <v>8</v>
      </c>
      <c r="K252" t="b">
        <v>0</v>
      </c>
      <c r="L252">
        <f>INDEX(trials_and_results!B:B,MATCH($A252,trials_and_results!$A:$A,0))</f>
        <v>38.517274999999998</v>
      </c>
      <c r="M252">
        <f>INDEX(trials_and_results!C:C,MATCH($A252,trials_and_results!$A:$A,0))</f>
        <v>7.7540024041590101</v>
      </c>
      <c r="N252">
        <f>INDEX(trials_and_results!D:D,MATCH($A252,trials_and_results!$A:$A,0))</f>
        <v>30.763272595840988</v>
      </c>
      <c r="O252" s="16">
        <f>Table2[[#This Row],[mean_stderr]]/Table2[[#This Row],[mean_reward]]</f>
        <v>0.20131233074403657</v>
      </c>
    </row>
    <row r="253" spans="1:15" hidden="1" x14ac:dyDescent="0.2">
      <c r="A253">
        <v>726</v>
      </c>
      <c r="B253">
        <v>6000</v>
      </c>
      <c r="C253">
        <v>20000000</v>
      </c>
      <c r="D253">
        <v>2.5</v>
      </c>
      <c r="E253">
        <v>4</v>
      </c>
      <c r="F253">
        <v>300</v>
      </c>
      <c r="G253">
        <v>0</v>
      </c>
      <c r="H253">
        <v>0.01</v>
      </c>
      <c r="I253">
        <v>1.6000000000000001E-3</v>
      </c>
      <c r="J253">
        <v>16</v>
      </c>
      <c r="K253" t="b">
        <v>0</v>
      </c>
      <c r="L253">
        <f>INDEX(trials_and_results!B:B,MATCH($A253,trials_and_results!$A:$A,0))</f>
        <v>38.330649999999999</v>
      </c>
      <c r="M253">
        <f>INDEX(trials_and_results!C:C,MATCH($A253,trials_and_results!$A:$A,0))</f>
        <v>7.6043318290700697</v>
      </c>
      <c r="N253">
        <f>INDEX(trials_and_results!D:D,MATCH($A253,trials_and_results!$A:$A,0))</f>
        <v>30.726318170929929</v>
      </c>
      <c r="O253" s="16">
        <f>Table2[[#This Row],[mean_stderr]]/Table2[[#This Row],[mean_reward]]</f>
        <v>0.19838776094509405</v>
      </c>
    </row>
    <row r="254" spans="1:15" hidden="1" x14ac:dyDescent="0.2">
      <c r="A254">
        <v>93</v>
      </c>
      <c r="B254">
        <v>6000</v>
      </c>
      <c r="C254">
        <v>40000000</v>
      </c>
      <c r="D254">
        <v>2.5</v>
      </c>
      <c r="E254">
        <v>100</v>
      </c>
      <c r="F254">
        <v>300</v>
      </c>
      <c r="G254">
        <v>0</v>
      </c>
      <c r="H254">
        <v>4.0000000000000001E-3</v>
      </c>
      <c r="I254">
        <v>4.0000000000000002E-4</v>
      </c>
      <c r="J254">
        <v>8</v>
      </c>
      <c r="K254" t="b">
        <v>0</v>
      </c>
      <c r="L254">
        <f>INDEX(trials_and_results!B:B,MATCH($A254,trials_and_results!$A:$A,0))</f>
        <v>37.002849999999903</v>
      </c>
      <c r="M254">
        <f>INDEX(trials_and_results!C:C,MATCH($A254,trials_and_results!$A:$A,0))</f>
        <v>6.2863311649789999</v>
      </c>
      <c r="N254">
        <f>INDEX(trials_and_results!D:D,MATCH($A254,trials_and_results!$A:$A,0))</f>
        <v>30.716518835020903</v>
      </c>
      <c r="O254" s="16">
        <f>Table2[[#This Row],[mean_stderr]]/Table2[[#This Row],[mean_reward]]</f>
        <v>0.16988775634793041</v>
      </c>
    </row>
    <row r="255" spans="1:15" hidden="1" x14ac:dyDescent="0.2">
      <c r="A255">
        <v>380</v>
      </c>
      <c r="B255">
        <v>14000</v>
      </c>
      <c r="C255">
        <v>20000000</v>
      </c>
      <c r="D255">
        <v>2.5</v>
      </c>
      <c r="E255">
        <v>100</v>
      </c>
      <c r="F255">
        <v>300</v>
      </c>
      <c r="G255">
        <v>0</v>
      </c>
      <c r="H255">
        <v>4.0000000000000001E-3</v>
      </c>
      <c r="I255">
        <v>1.6000000000000001E-3</v>
      </c>
      <c r="J255">
        <v>8</v>
      </c>
      <c r="K255" t="b">
        <v>0</v>
      </c>
      <c r="L255">
        <f>INDEX(trials_and_results!B:B,MATCH($A255,trials_and_results!$A:$A,0))</f>
        <v>39.158200000000001</v>
      </c>
      <c r="M255">
        <f>INDEX(trials_and_results!C:C,MATCH($A255,trials_and_results!$A:$A,0))</f>
        <v>8.4573602376990493</v>
      </c>
      <c r="N255">
        <f>INDEX(trials_and_results!D:D,MATCH($A255,trials_and_results!$A:$A,0))</f>
        <v>30.700839762300951</v>
      </c>
      <c r="O255" s="16">
        <f>Table2[[#This Row],[mean_stderr]]/Table2[[#This Row],[mean_reward]]</f>
        <v>0.21597929010268729</v>
      </c>
    </row>
    <row r="256" spans="1:15" hidden="1" x14ac:dyDescent="0.2">
      <c r="A256">
        <v>695</v>
      </c>
      <c r="B256">
        <v>14000</v>
      </c>
      <c r="C256">
        <v>40000000</v>
      </c>
      <c r="D256">
        <v>2.5</v>
      </c>
      <c r="E256">
        <v>8</v>
      </c>
      <c r="F256">
        <v>300</v>
      </c>
      <c r="G256">
        <v>0</v>
      </c>
      <c r="H256">
        <v>1E-3</v>
      </c>
      <c r="I256">
        <v>8.0000000000000004E-4</v>
      </c>
      <c r="J256">
        <v>16</v>
      </c>
      <c r="K256" t="b">
        <v>0</v>
      </c>
      <c r="L256">
        <f>INDEX(trials_and_results!B:B,MATCH($A256,trials_and_results!$A:$A,0))</f>
        <v>35.865299999999998</v>
      </c>
      <c r="M256">
        <f>INDEX(trials_and_results!C:C,MATCH($A256,trials_and_results!$A:$A,0))</f>
        <v>5.1920818956110404</v>
      </c>
      <c r="N256">
        <f>INDEX(trials_and_results!D:D,MATCH($A256,trials_and_results!$A:$A,0))</f>
        <v>30.673218104388958</v>
      </c>
      <c r="O256" s="16">
        <f>Table2[[#This Row],[mean_stderr]]/Table2[[#This Row],[mean_reward]]</f>
        <v>0.14476616382997048</v>
      </c>
    </row>
    <row r="257" spans="1:15" hidden="1" x14ac:dyDescent="0.2">
      <c r="A257">
        <v>152</v>
      </c>
      <c r="B257">
        <v>14000</v>
      </c>
      <c r="C257">
        <v>20000000</v>
      </c>
      <c r="D257">
        <v>2.5</v>
      </c>
      <c r="E257">
        <v>4</v>
      </c>
      <c r="F257">
        <v>300</v>
      </c>
      <c r="G257">
        <v>0</v>
      </c>
      <c r="H257">
        <v>0.01</v>
      </c>
      <c r="I257">
        <v>8.0000000000000004E-4</v>
      </c>
      <c r="J257">
        <v>8</v>
      </c>
      <c r="K257" t="b">
        <v>0</v>
      </c>
      <c r="L257">
        <f>INDEX(trials_and_results!B:B,MATCH($A257,trials_and_results!$A:$A,0))</f>
        <v>39.899799999999999</v>
      </c>
      <c r="M257">
        <f>INDEX(trials_and_results!C:C,MATCH($A257,trials_and_results!$A:$A,0))</f>
        <v>9.2421320576362795</v>
      </c>
      <c r="N257">
        <f>INDEX(trials_and_results!D:D,MATCH($A257,trials_and_results!$A:$A,0))</f>
        <v>30.65766794236372</v>
      </c>
      <c r="O257" s="16">
        <f>Table2[[#This Row],[mean_stderr]]/Table2[[#This Row],[mean_reward]]</f>
        <v>0.23163354346729256</v>
      </c>
    </row>
    <row r="258" spans="1:15" hidden="1" x14ac:dyDescent="0.2">
      <c r="A258">
        <v>366</v>
      </c>
      <c r="B258">
        <v>6000</v>
      </c>
      <c r="C258">
        <v>20000000</v>
      </c>
      <c r="D258">
        <v>2.5</v>
      </c>
      <c r="E258">
        <v>25</v>
      </c>
      <c r="F258">
        <v>300</v>
      </c>
      <c r="G258">
        <v>0</v>
      </c>
      <c r="H258">
        <v>4.0000000000000001E-3</v>
      </c>
      <c r="I258">
        <v>1.6000000000000001E-3</v>
      </c>
      <c r="J258">
        <v>8</v>
      </c>
      <c r="K258" t="b">
        <v>0</v>
      </c>
      <c r="L258">
        <f>INDEX(trials_and_results!B:B,MATCH($A258,trials_and_results!$A:$A,0))</f>
        <v>39.100450000000002</v>
      </c>
      <c r="M258">
        <f>INDEX(trials_and_results!C:C,MATCH($A258,trials_and_results!$A:$A,0))</f>
        <v>8.4603953122873907</v>
      </c>
      <c r="N258">
        <f>INDEX(trials_and_results!D:D,MATCH($A258,trials_and_results!$A:$A,0))</f>
        <v>30.640054687712613</v>
      </c>
      <c r="O258" s="16">
        <f>Table2[[#This Row],[mean_stderr]]/Table2[[#This Row],[mean_reward]]</f>
        <v>0.21637590647389968</v>
      </c>
    </row>
    <row r="259" spans="1:15" hidden="1" x14ac:dyDescent="0.2">
      <c r="A259">
        <v>17</v>
      </c>
      <c r="B259">
        <v>14000</v>
      </c>
      <c r="C259">
        <v>5000000</v>
      </c>
      <c r="D259">
        <v>2.5</v>
      </c>
      <c r="E259">
        <v>8</v>
      </c>
      <c r="F259">
        <v>300</v>
      </c>
      <c r="G259">
        <v>0</v>
      </c>
      <c r="H259">
        <v>0.01</v>
      </c>
      <c r="I259">
        <v>4.0000000000000002E-4</v>
      </c>
      <c r="J259">
        <v>8</v>
      </c>
      <c r="K259" t="b">
        <v>0</v>
      </c>
      <c r="L259">
        <f>INDEX(trials_and_results!B:B,MATCH($A259,trials_and_results!$A:$A,0))</f>
        <v>36.911475000000003</v>
      </c>
      <c r="M259">
        <f>INDEX(trials_and_results!C:C,MATCH($A259,trials_and_results!$A:$A,0))</f>
        <v>6.2745995960947001</v>
      </c>
      <c r="N259">
        <f>INDEX(trials_and_results!D:D,MATCH($A259,trials_and_results!$A:$A,0))</f>
        <v>30.636875403905304</v>
      </c>
      <c r="O259" s="16">
        <f>Table2[[#This Row],[mean_stderr]]/Table2[[#This Row],[mean_reward]]</f>
        <v>0.16999048659244043</v>
      </c>
    </row>
    <row r="260" spans="1:15" hidden="1" x14ac:dyDescent="0.2">
      <c r="A260">
        <v>531</v>
      </c>
      <c r="B260">
        <v>6000</v>
      </c>
      <c r="C260">
        <v>5000000</v>
      </c>
      <c r="D260">
        <v>2.5</v>
      </c>
      <c r="E260">
        <v>4</v>
      </c>
      <c r="F260">
        <v>300</v>
      </c>
      <c r="G260">
        <v>0</v>
      </c>
      <c r="H260">
        <v>1E-3</v>
      </c>
      <c r="I260">
        <v>4.0000000000000002E-4</v>
      </c>
      <c r="J260">
        <v>16</v>
      </c>
      <c r="K260" t="b">
        <v>0</v>
      </c>
      <c r="L260">
        <f>INDEX(trials_and_results!B:B,MATCH($A260,trials_and_results!$A:$A,0))</f>
        <v>35.466574999999999</v>
      </c>
      <c r="M260">
        <f>INDEX(trials_and_results!C:C,MATCH($A260,trials_and_results!$A:$A,0))</f>
        <v>4.8653429371057397</v>
      </c>
      <c r="N260">
        <f>INDEX(trials_and_results!D:D,MATCH($A260,trials_and_results!$A:$A,0))</f>
        <v>30.601232062894258</v>
      </c>
      <c r="O260" s="16">
        <f>Table2[[#This Row],[mean_stderr]]/Table2[[#This Row],[mean_reward]]</f>
        <v>0.13718107646722977</v>
      </c>
    </row>
    <row r="261" spans="1:15" hidden="1" x14ac:dyDescent="0.2">
      <c r="A261">
        <v>826</v>
      </c>
      <c r="B261">
        <v>10000</v>
      </c>
      <c r="C261">
        <v>40000000</v>
      </c>
      <c r="D261">
        <v>2.5</v>
      </c>
      <c r="E261">
        <v>4</v>
      </c>
      <c r="F261">
        <v>300</v>
      </c>
      <c r="G261">
        <v>0</v>
      </c>
      <c r="H261">
        <v>1E-3</v>
      </c>
      <c r="I261">
        <v>1.6000000000000001E-3</v>
      </c>
      <c r="J261">
        <v>16</v>
      </c>
      <c r="K261" t="b">
        <v>0</v>
      </c>
      <c r="L261">
        <f>INDEX(trials_and_results!B:B,MATCH($A261,trials_and_results!$A:$A,0))</f>
        <v>37.241875</v>
      </c>
      <c r="M261">
        <f>INDEX(trials_and_results!C:C,MATCH($A261,trials_and_results!$A:$A,0))</f>
        <v>6.64894008468832</v>
      </c>
      <c r="N261">
        <f>INDEX(trials_and_results!D:D,MATCH($A261,trials_and_results!$A:$A,0))</f>
        <v>30.59293491531168</v>
      </c>
      <c r="O261" s="16">
        <f>Table2[[#This Row],[mean_stderr]]/Table2[[#This Row],[mean_reward]]</f>
        <v>0.17853397780558364</v>
      </c>
    </row>
    <row r="262" spans="1:15" hidden="1" x14ac:dyDescent="0.2">
      <c r="A262">
        <v>375</v>
      </c>
      <c r="B262">
        <v>6000</v>
      </c>
      <c r="C262">
        <v>5000000</v>
      </c>
      <c r="D262">
        <v>2.5</v>
      </c>
      <c r="E262">
        <v>100</v>
      </c>
      <c r="F262">
        <v>300</v>
      </c>
      <c r="G262">
        <v>0</v>
      </c>
      <c r="H262">
        <v>4.0000000000000001E-3</v>
      </c>
      <c r="I262">
        <v>1.6000000000000001E-3</v>
      </c>
      <c r="J262">
        <v>8</v>
      </c>
      <c r="K262" t="b">
        <v>0</v>
      </c>
      <c r="L262">
        <f>INDEX(trials_and_results!B:B,MATCH($A262,trials_and_results!$A:$A,0))</f>
        <v>36.639024999999997</v>
      </c>
      <c r="M262">
        <f>INDEX(trials_and_results!C:C,MATCH($A262,trials_and_results!$A:$A,0))</f>
        <v>6.0839603211044899</v>
      </c>
      <c r="N262">
        <f>INDEX(trials_and_results!D:D,MATCH($A262,trials_and_results!$A:$A,0))</f>
        <v>30.555064678895505</v>
      </c>
      <c r="O262" s="16">
        <f>Table2[[#This Row],[mean_stderr]]/Table2[[#This Row],[mean_reward]]</f>
        <v>0.16605137066569023</v>
      </c>
    </row>
    <row r="263" spans="1:15" hidden="1" x14ac:dyDescent="0.2">
      <c r="A263">
        <v>441</v>
      </c>
      <c r="B263">
        <v>6000</v>
      </c>
      <c r="C263">
        <v>40000000</v>
      </c>
      <c r="D263">
        <v>2.5</v>
      </c>
      <c r="E263">
        <v>4</v>
      </c>
      <c r="F263">
        <v>300</v>
      </c>
      <c r="G263">
        <v>0</v>
      </c>
      <c r="H263">
        <v>0.01</v>
      </c>
      <c r="I263">
        <v>4.0000000000000002E-4</v>
      </c>
      <c r="J263">
        <v>16</v>
      </c>
      <c r="K263" t="b">
        <v>0</v>
      </c>
      <c r="L263">
        <f>INDEX(trials_and_results!B:B,MATCH($A263,trials_and_results!$A:$A,0))</f>
        <v>36.536799999999999</v>
      </c>
      <c r="M263">
        <f>INDEX(trials_and_results!C:C,MATCH($A263,trials_and_results!$A:$A,0))</f>
        <v>5.9911500450252104</v>
      </c>
      <c r="N263">
        <f>INDEX(trials_and_results!D:D,MATCH($A263,trials_and_results!$A:$A,0))</f>
        <v>30.545649954974788</v>
      </c>
      <c r="O263" s="16">
        <f>Table2[[#This Row],[mean_stderr]]/Table2[[#This Row],[mean_reward]]</f>
        <v>0.16397577360428967</v>
      </c>
    </row>
    <row r="264" spans="1:15" hidden="1" x14ac:dyDescent="0.2">
      <c r="A264">
        <v>162</v>
      </c>
      <c r="B264">
        <v>6000</v>
      </c>
      <c r="C264">
        <v>20000000</v>
      </c>
      <c r="D264">
        <v>2.5</v>
      </c>
      <c r="E264">
        <v>8</v>
      </c>
      <c r="F264">
        <v>300</v>
      </c>
      <c r="G264">
        <v>0</v>
      </c>
      <c r="H264">
        <v>0.01</v>
      </c>
      <c r="I264">
        <v>8.0000000000000004E-4</v>
      </c>
      <c r="J264">
        <v>8</v>
      </c>
      <c r="K264" t="b">
        <v>0</v>
      </c>
      <c r="L264">
        <f>INDEX(trials_and_results!B:B,MATCH($A264,trials_and_results!$A:$A,0))</f>
        <v>39.244724999999903</v>
      </c>
      <c r="M264">
        <f>INDEX(trials_and_results!C:C,MATCH($A264,trials_and_results!$A:$A,0))</f>
        <v>8.7088507415618501</v>
      </c>
      <c r="N264">
        <f>INDEX(trials_and_results!D:D,MATCH($A264,trials_and_results!$A:$A,0))</f>
        <v>30.535874258438053</v>
      </c>
      <c r="O264" s="16">
        <f>Table2[[#This Row],[mean_stderr]]/Table2[[#This Row],[mean_reward]]</f>
        <v>0.22191137131326238</v>
      </c>
    </row>
    <row r="265" spans="1:15" hidden="1" x14ac:dyDescent="0.2">
      <c r="A265">
        <v>119</v>
      </c>
      <c r="B265">
        <v>14000</v>
      </c>
      <c r="C265">
        <v>40000000</v>
      </c>
      <c r="D265">
        <v>2.5</v>
      </c>
      <c r="E265">
        <v>8</v>
      </c>
      <c r="F265">
        <v>300</v>
      </c>
      <c r="G265">
        <v>0</v>
      </c>
      <c r="H265">
        <v>1E-3</v>
      </c>
      <c r="I265">
        <v>4.0000000000000002E-4</v>
      </c>
      <c r="J265">
        <v>8</v>
      </c>
      <c r="K265" t="b">
        <v>0</v>
      </c>
      <c r="L265">
        <f>INDEX(trials_and_results!B:B,MATCH($A265,trials_and_results!$A:$A,0))</f>
        <v>38.153824999999998</v>
      </c>
      <c r="M265">
        <f>INDEX(trials_and_results!C:C,MATCH($A265,trials_and_results!$A:$A,0))</f>
        <v>7.6270048487224704</v>
      </c>
      <c r="N265">
        <f>INDEX(trials_and_results!D:D,MATCH($A265,trials_and_results!$A:$A,0))</f>
        <v>30.526820151277526</v>
      </c>
      <c r="O265" s="16">
        <f>Table2[[#This Row],[mean_stderr]]/Table2[[#This Row],[mean_reward]]</f>
        <v>0.19990144759332704</v>
      </c>
    </row>
    <row r="266" spans="1:15" hidden="1" x14ac:dyDescent="0.2">
      <c r="A266">
        <v>389</v>
      </c>
      <c r="B266">
        <v>14000</v>
      </c>
      <c r="C266">
        <v>5000000</v>
      </c>
      <c r="D266">
        <v>2.5</v>
      </c>
      <c r="E266">
        <v>4</v>
      </c>
      <c r="F266">
        <v>300</v>
      </c>
      <c r="G266">
        <v>0</v>
      </c>
      <c r="H266">
        <v>1E-3</v>
      </c>
      <c r="I266">
        <v>1.6000000000000001E-3</v>
      </c>
      <c r="J266">
        <v>8</v>
      </c>
      <c r="K266" t="b">
        <v>0</v>
      </c>
      <c r="L266">
        <f>INDEX(trials_and_results!B:B,MATCH($A266,trials_and_results!$A:$A,0))</f>
        <v>37.021475000000002</v>
      </c>
      <c r="M266">
        <f>INDEX(trials_and_results!C:C,MATCH($A266,trials_and_results!$A:$A,0))</f>
        <v>6.4960600822054797</v>
      </c>
      <c r="N266">
        <f>INDEX(trials_and_results!D:D,MATCH($A266,trials_and_results!$A:$A,0))</f>
        <v>30.525414917794521</v>
      </c>
      <c r="O266" s="16">
        <f>Table2[[#This Row],[mean_stderr]]/Table2[[#This Row],[mean_reward]]</f>
        <v>0.17546734921300353</v>
      </c>
    </row>
    <row r="267" spans="1:15" hidden="1" x14ac:dyDescent="0.2">
      <c r="A267">
        <v>57</v>
      </c>
      <c r="B267">
        <v>6000</v>
      </c>
      <c r="C267">
        <v>40000000</v>
      </c>
      <c r="D267">
        <v>2.5</v>
      </c>
      <c r="E267">
        <v>4</v>
      </c>
      <c r="F267">
        <v>300</v>
      </c>
      <c r="G267">
        <v>0</v>
      </c>
      <c r="H267">
        <v>4.0000000000000001E-3</v>
      </c>
      <c r="I267">
        <v>4.0000000000000002E-4</v>
      </c>
      <c r="J267">
        <v>8</v>
      </c>
      <c r="K267" t="b">
        <v>0</v>
      </c>
      <c r="L267">
        <f>INDEX(trials_and_results!B:B,MATCH($A267,trials_and_results!$A:$A,0))</f>
        <v>38.106699999999996</v>
      </c>
      <c r="M267">
        <f>INDEX(trials_and_results!C:C,MATCH($A267,trials_and_results!$A:$A,0))</f>
        <v>7.5945581341521002</v>
      </c>
      <c r="N267">
        <f>INDEX(trials_and_results!D:D,MATCH($A267,trials_and_results!$A:$A,0))</f>
        <v>30.512141865847894</v>
      </c>
      <c r="O267" s="16">
        <f>Table2[[#This Row],[mean_stderr]]/Table2[[#This Row],[mean_reward]]</f>
        <v>0.19929718748020955</v>
      </c>
    </row>
    <row r="268" spans="1:15" hidden="1" x14ac:dyDescent="0.2">
      <c r="A268">
        <v>591</v>
      </c>
      <c r="B268">
        <v>6000</v>
      </c>
      <c r="C268">
        <v>5000000</v>
      </c>
      <c r="D268">
        <v>2.5</v>
      </c>
      <c r="E268">
        <v>8</v>
      </c>
      <c r="F268">
        <v>300</v>
      </c>
      <c r="G268">
        <v>0</v>
      </c>
      <c r="H268">
        <v>0.01</v>
      </c>
      <c r="I268">
        <v>8.0000000000000004E-4</v>
      </c>
      <c r="J268">
        <v>16</v>
      </c>
      <c r="K268" t="b">
        <v>0</v>
      </c>
      <c r="L268">
        <f>INDEX(trials_and_results!B:B,MATCH($A268,trials_and_results!$A:$A,0))</f>
        <v>37.870975000000001</v>
      </c>
      <c r="M268">
        <f>INDEX(trials_and_results!C:C,MATCH($A268,trials_and_results!$A:$A,0))</f>
        <v>7.3619493113895897</v>
      </c>
      <c r="N268">
        <f>INDEX(trials_and_results!D:D,MATCH($A268,trials_and_results!$A:$A,0))</f>
        <v>30.509025688610411</v>
      </c>
      <c r="O268" s="16">
        <f>Table2[[#This Row],[mean_stderr]]/Table2[[#This Row],[mean_reward]]</f>
        <v>0.19439555784844698</v>
      </c>
    </row>
    <row r="269" spans="1:15" hidden="1" x14ac:dyDescent="0.2">
      <c r="A269">
        <v>82</v>
      </c>
      <c r="B269">
        <v>10000</v>
      </c>
      <c r="C269">
        <v>40000000</v>
      </c>
      <c r="D269">
        <v>2.5</v>
      </c>
      <c r="E269">
        <v>25</v>
      </c>
      <c r="F269">
        <v>300</v>
      </c>
      <c r="G269">
        <v>0</v>
      </c>
      <c r="H269">
        <v>4.0000000000000001E-3</v>
      </c>
      <c r="I269">
        <v>4.0000000000000002E-4</v>
      </c>
      <c r="J269">
        <v>8</v>
      </c>
      <c r="K269" t="b">
        <v>0</v>
      </c>
      <c r="L269">
        <f>INDEX(trials_and_results!B:B,MATCH($A269,trials_and_results!$A:$A,0))</f>
        <v>38.486674999999998</v>
      </c>
      <c r="M269">
        <f>INDEX(trials_and_results!C:C,MATCH($A269,trials_and_results!$A:$A,0))</f>
        <v>8.0527168092914607</v>
      </c>
      <c r="N269">
        <f>INDEX(trials_and_results!D:D,MATCH($A269,trials_and_results!$A:$A,0))</f>
        <v>30.433958190708537</v>
      </c>
      <c r="O269" s="16">
        <f>Table2[[#This Row],[mean_stderr]]/Table2[[#This Row],[mean_reward]]</f>
        <v>0.20923389223131023</v>
      </c>
    </row>
    <row r="270" spans="1:15" hidden="1" x14ac:dyDescent="0.2">
      <c r="A270">
        <v>155</v>
      </c>
      <c r="B270">
        <v>14000</v>
      </c>
      <c r="C270">
        <v>40000000</v>
      </c>
      <c r="D270">
        <v>2.5</v>
      </c>
      <c r="E270">
        <v>4</v>
      </c>
      <c r="F270">
        <v>300</v>
      </c>
      <c r="G270">
        <v>0</v>
      </c>
      <c r="H270">
        <v>0.01</v>
      </c>
      <c r="I270">
        <v>8.0000000000000004E-4</v>
      </c>
      <c r="J270">
        <v>8</v>
      </c>
      <c r="K270" t="b">
        <v>0</v>
      </c>
      <c r="L270">
        <f>INDEX(trials_and_results!B:B,MATCH($A270,trials_and_results!$A:$A,0))</f>
        <v>40.190399999999997</v>
      </c>
      <c r="M270">
        <f>INDEX(trials_and_results!C:C,MATCH($A270,trials_and_results!$A:$A,0))</f>
        <v>9.7907384097708103</v>
      </c>
      <c r="N270">
        <f>INDEX(trials_and_results!D:D,MATCH($A270,trials_and_results!$A:$A,0))</f>
        <v>30.399661590229186</v>
      </c>
      <c r="O270" s="16">
        <f>Table2[[#This Row],[mean_stderr]]/Table2[[#This Row],[mean_reward]]</f>
        <v>0.24360888196611158</v>
      </c>
    </row>
    <row r="271" spans="1:15" hidden="1" x14ac:dyDescent="0.2">
      <c r="A271">
        <v>484</v>
      </c>
      <c r="B271">
        <v>10000</v>
      </c>
      <c r="C271">
        <v>5000000</v>
      </c>
      <c r="D271">
        <v>2.5</v>
      </c>
      <c r="E271">
        <v>4</v>
      </c>
      <c r="F271">
        <v>300</v>
      </c>
      <c r="G271">
        <v>0</v>
      </c>
      <c r="H271">
        <v>4.0000000000000001E-3</v>
      </c>
      <c r="I271">
        <v>4.0000000000000002E-4</v>
      </c>
      <c r="J271">
        <v>16</v>
      </c>
      <c r="K271" t="b">
        <v>0</v>
      </c>
      <c r="L271">
        <f>INDEX(trials_and_results!B:B,MATCH($A271,trials_and_results!$A:$A,0))</f>
        <v>35.13785</v>
      </c>
      <c r="M271">
        <f>INDEX(trials_and_results!C:C,MATCH($A271,trials_and_results!$A:$A,0))</f>
        <v>4.7419632670423297</v>
      </c>
      <c r="N271">
        <f>INDEX(trials_and_results!D:D,MATCH($A271,trials_and_results!$A:$A,0))</f>
        <v>30.395886732957671</v>
      </c>
      <c r="O271" s="16">
        <f>Table2[[#This Row],[mean_stderr]]/Table2[[#This Row],[mean_reward]]</f>
        <v>0.13495314218264151</v>
      </c>
    </row>
    <row r="272" spans="1:15" hidden="1" x14ac:dyDescent="0.2">
      <c r="A272">
        <v>123</v>
      </c>
      <c r="B272">
        <v>6000</v>
      </c>
      <c r="C272">
        <v>5000000</v>
      </c>
      <c r="D272">
        <v>2.5</v>
      </c>
      <c r="E272">
        <v>25</v>
      </c>
      <c r="F272">
        <v>300</v>
      </c>
      <c r="G272">
        <v>0</v>
      </c>
      <c r="H272">
        <v>1E-3</v>
      </c>
      <c r="I272">
        <v>4.0000000000000002E-4</v>
      </c>
      <c r="J272">
        <v>8</v>
      </c>
      <c r="K272" t="b">
        <v>0</v>
      </c>
      <c r="L272">
        <f>INDEX(trials_and_results!B:B,MATCH($A272,trials_and_results!$A:$A,0))</f>
        <v>35.256974999999997</v>
      </c>
      <c r="M272">
        <f>INDEX(trials_and_results!C:C,MATCH($A272,trials_and_results!$A:$A,0))</f>
        <v>4.8622454253627101</v>
      </c>
      <c r="N272">
        <f>INDEX(trials_and_results!D:D,MATCH($A272,trials_and_results!$A:$A,0))</f>
        <v>30.394729574637289</v>
      </c>
      <c r="O272" s="16">
        <f>Table2[[#This Row],[mean_stderr]]/Table2[[#This Row],[mean_reward]]</f>
        <v>0.13790875210827674</v>
      </c>
    </row>
    <row r="273" spans="1:15" hidden="1" x14ac:dyDescent="0.2">
      <c r="A273">
        <v>668</v>
      </c>
      <c r="B273">
        <v>14000</v>
      </c>
      <c r="C273">
        <v>20000000</v>
      </c>
      <c r="D273">
        <v>2.5</v>
      </c>
      <c r="E273">
        <v>100</v>
      </c>
      <c r="F273">
        <v>300</v>
      </c>
      <c r="G273">
        <v>0</v>
      </c>
      <c r="H273">
        <v>4.0000000000000001E-3</v>
      </c>
      <c r="I273">
        <v>8.0000000000000004E-4</v>
      </c>
      <c r="J273">
        <v>16</v>
      </c>
      <c r="K273" t="b">
        <v>0</v>
      </c>
      <c r="L273">
        <f>INDEX(trials_and_results!B:B,MATCH($A273,trials_and_results!$A:$A,0))</f>
        <v>37.7485</v>
      </c>
      <c r="M273">
        <f>INDEX(trials_and_results!C:C,MATCH($A273,trials_and_results!$A:$A,0))</f>
        <v>7.41399641314979</v>
      </c>
      <c r="N273">
        <f>INDEX(trials_and_results!D:D,MATCH($A273,trials_and_results!$A:$A,0))</f>
        <v>30.334503586850211</v>
      </c>
      <c r="O273" s="16">
        <f>Table2[[#This Row],[mean_stderr]]/Table2[[#This Row],[mean_reward]]</f>
        <v>0.19640506015205345</v>
      </c>
    </row>
    <row r="274" spans="1:15" hidden="1" x14ac:dyDescent="0.2">
      <c r="A274">
        <v>574</v>
      </c>
      <c r="B274">
        <v>10000</v>
      </c>
      <c r="C274">
        <v>40000000</v>
      </c>
      <c r="D274">
        <v>2.5</v>
      </c>
      <c r="E274">
        <v>100</v>
      </c>
      <c r="F274">
        <v>300</v>
      </c>
      <c r="G274">
        <v>0</v>
      </c>
      <c r="H274">
        <v>1E-3</v>
      </c>
      <c r="I274">
        <v>4.0000000000000002E-4</v>
      </c>
      <c r="J274">
        <v>16</v>
      </c>
      <c r="K274" t="b">
        <v>0</v>
      </c>
      <c r="L274">
        <f>INDEX(trials_and_results!B:B,MATCH($A274,trials_and_results!$A:$A,0))</f>
        <v>36.199525000000001</v>
      </c>
      <c r="M274">
        <f>INDEX(trials_and_results!C:C,MATCH($A274,trials_and_results!$A:$A,0))</f>
        <v>5.8704212371892099</v>
      </c>
      <c r="N274">
        <f>INDEX(trials_and_results!D:D,MATCH($A274,trials_and_results!$A:$A,0))</f>
        <v>30.329103762810792</v>
      </c>
      <c r="O274" s="16">
        <f>Table2[[#This Row],[mean_stderr]]/Table2[[#This Row],[mean_reward]]</f>
        <v>0.16216846042010799</v>
      </c>
    </row>
    <row r="275" spans="1:15" hidden="1" x14ac:dyDescent="0.2">
      <c r="A275">
        <v>379</v>
      </c>
      <c r="B275">
        <v>10000</v>
      </c>
      <c r="C275">
        <v>20000000</v>
      </c>
      <c r="D275">
        <v>2.5</v>
      </c>
      <c r="E275">
        <v>100</v>
      </c>
      <c r="F275">
        <v>300</v>
      </c>
      <c r="G275">
        <v>0</v>
      </c>
      <c r="H275">
        <v>4.0000000000000001E-3</v>
      </c>
      <c r="I275">
        <v>1.6000000000000001E-3</v>
      </c>
      <c r="J275">
        <v>8</v>
      </c>
      <c r="K275" t="b">
        <v>0</v>
      </c>
      <c r="L275">
        <f>INDEX(trials_and_results!B:B,MATCH($A275,trials_and_results!$A:$A,0))</f>
        <v>38.090350000000001</v>
      </c>
      <c r="M275">
        <f>INDEX(trials_and_results!C:C,MATCH($A275,trials_and_results!$A:$A,0))</f>
        <v>7.8729477239619303</v>
      </c>
      <c r="N275">
        <f>INDEX(trials_and_results!D:D,MATCH($A275,trials_and_results!$A:$A,0))</f>
        <v>30.217402276038072</v>
      </c>
      <c r="O275" s="16">
        <f>Table2[[#This Row],[mean_stderr]]/Table2[[#This Row],[mean_reward]]</f>
        <v>0.20669139884411486</v>
      </c>
    </row>
    <row r="276" spans="1:15" hidden="1" x14ac:dyDescent="0.2">
      <c r="A276">
        <v>245</v>
      </c>
      <c r="B276">
        <v>14000</v>
      </c>
      <c r="C276">
        <v>5000000</v>
      </c>
      <c r="D276">
        <v>2.5</v>
      </c>
      <c r="E276">
        <v>4</v>
      </c>
      <c r="F276">
        <v>300</v>
      </c>
      <c r="G276">
        <v>0</v>
      </c>
      <c r="H276">
        <v>1E-3</v>
      </c>
      <c r="I276">
        <v>8.0000000000000004E-4</v>
      </c>
      <c r="J276">
        <v>8</v>
      </c>
      <c r="K276" t="b">
        <v>0</v>
      </c>
      <c r="L276">
        <f>INDEX(trials_and_results!B:B,MATCH($A276,trials_and_results!$A:$A,0))</f>
        <v>36.525449999999999</v>
      </c>
      <c r="M276">
        <f>INDEX(trials_and_results!C:C,MATCH($A276,trials_and_results!$A:$A,0))</f>
        <v>6.3441548864447004</v>
      </c>
      <c r="N276">
        <f>INDEX(trials_and_results!D:D,MATCH($A276,trials_and_results!$A:$A,0))</f>
        <v>30.181295113555301</v>
      </c>
      <c r="O276" s="16">
        <f>Table2[[#This Row],[mean_stderr]]/Table2[[#This Row],[mean_reward]]</f>
        <v>0.1736913545608528</v>
      </c>
    </row>
    <row r="277" spans="1:15" hidden="1" x14ac:dyDescent="0.2">
      <c r="A277">
        <v>75</v>
      </c>
      <c r="B277">
        <v>6000</v>
      </c>
      <c r="C277">
        <v>5000000</v>
      </c>
      <c r="D277">
        <v>2.5</v>
      </c>
      <c r="E277">
        <v>25</v>
      </c>
      <c r="F277">
        <v>300</v>
      </c>
      <c r="G277">
        <v>0</v>
      </c>
      <c r="H277">
        <v>4.0000000000000001E-3</v>
      </c>
      <c r="I277">
        <v>4.0000000000000002E-4</v>
      </c>
      <c r="J277">
        <v>8</v>
      </c>
      <c r="K277" t="b">
        <v>0</v>
      </c>
      <c r="L277">
        <f>INDEX(trials_and_results!B:B,MATCH($A277,trials_and_results!$A:$A,0))</f>
        <v>38.514849999999903</v>
      </c>
      <c r="M277">
        <f>INDEX(trials_and_results!C:C,MATCH($A277,trials_and_results!$A:$A,0))</f>
        <v>8.3472413049734495</v>
      </c>
      <c r="N277">
        <f>INDEX(trials_and_results!D:D,MATCH($A277,trials_and_results!$A:$A,0))</f>
        <v>30.167608695026452</v>
      </c>
      <c r="O277" s="16">
        <f>Table2[[#This Row],[mean_stderr]]/Table2[[#This Row],[mean_reward]]</f>
        <v>0.21672786743226238</v>
      </c>
    </row>
    <row r="278" spans="1:15" hidden="1" x14ac:dyDescent="0.2">
      <c r="A278">
        <v>298</v>
      </c>
      <c r="B278">
        <v>10000</v>
      </c>
      <c r="C278">
        <v>40000000</v>
      </c>
      <c r="D278">
        <v>2.5</v>
      </c>
      <c r="E278">
        <v>4</v>
      </c>
      <c r="F278">
        <v>300</v>
      </c>
      <c r="G278">
        <v>0</v>
      </c>
      <c r="H278">
        <v>0.01</v>
      </c>
      <c r="I278">
        <v>1.6000000000000001E-3</v>
      </c>
      <c r="J278">
        <v>8</v>
      </c>
      <c r="K278" t="b">
        <v>0</v>
      </c>
      <c r="L278">
        <f>INDEX(trials_and_results!B:B,MATCH($A278,trials_and_results!$A:$A,0))</f>
        <v>39.507725000000001</v>
      </c>
      <c r="M278">
        <f>INDEX(trials_and_results!C:C,MATCH($A278,trials_and_results!$A:$A,0))</f>
        <v>9.3605155873022898</v>
      </c>
      <c r="N278">
        <f>INDEX(trials_and_results!D:D,MATCH($A278,trials_and_results!$A:$A,0))</f>
        <v>30.147209412697713</v>
      </c>
      <c r="O278" s="16">
        <f>Table2[[#This Row],[mean_stderr]]/Table2[[#This Row],[mean_reward]]</f>
        <v>0.23692874209543296</v>
      </c>
    </row>
    <row r="279" spans="1:15" hidden="1" x14ac:dyDescent="0.2">
      <c r="A279">
        <v>112</v>
      </c>
      <c r="B279">
        <v>10000</v>
      </c>
      <c r="C279">
        <v>5000000</v>
      </c>
      <c r="D279">
        <v>2.5</v>
      </c>
      <c r="E279">
        <v>8</v>
      </c>
      <c r="F279">
        <v>300</v>
      </c>
      <c r="G279">
        <v>0</v>
      </c>
      <c r="H279">
        <v>1E-3</v>
      </c>
      <c r="I279">
        <v>4.0000000000000002E-4</v>
      </c>
      <c r="J279">
        <v>8</v>
      </c>
      <c r="K279" t="b">
        <v>0</v>
      </c>
      <c r="L279">
        <f>INDEX(trials_and_results!B:B,MATCH($A279,trials_and_results!$A:$A,0))</f>
        <v>37.748474999999999</v>
      </c>
      <c r="M279">
        <f>INDEX(trials_and_results!C:C,MATCH($A279,trials_and_results!$A:$A,0))</f>
        <v>7.7019865430511301</v>
      </c>
      <c r="N279">
        <f>INDEX(trials_and_results!D:D,MATCH($A279,trials_and_results!$A:$A,0))</f>
        <v>30.046488456948868</v>
      </c>
      <c r="O279" s="16">
        <f>Table2[[#This Row],[mean_stderr]]/Table2[[#This Row],[mean_reward]]</f>
        <v>0.20403437603906199</v>
      </c>
    </row>
    <row r="280" spans="1:15" hidden="1" x14ac:dyDescent="0.2">
      <c r="A280">
        <v>101</v>
      </c>
      <c r="B280">
        <v>14000</v>
      </c>
      <c r="C280">
        <v>5000000</v>
      </c>
      <c r="D280">
        <v>2.5</v>
      </c>
      <c r="E280">
        <v>4</v>
      </c>
      <c r="F280">
        <v>300</v>
      </c>
      <c r="G280">
        <v>0</v>
      </c>
      <c r="H280">
        <v>1E-3</v>
      </c>
      <c r="I280">
        <v>4.0000000000000002E-4</v>
      </c>
      <c r="J280">
        <v>8</v>
      </c>
      <c r="K280" t="b">
        <v>0</v>
      </c>
      <c r="L280">
        <f>INDEX(trials_and_results!B:B,MATCH($A280,trials_and_results!$A:$A,0))</f>
        <v>36.890500000000003</v>
      </c>
      <c r="M280">
        <f>INDEX(trials_and_results!C:C,MATCH($A280,trials_and_results!$A:$A,0))</f>
        <v>6.8531605026754496</v>
      </c>
      <c r="N280">
        <f>INDEX(trials_and_results!D:D,MATCH($A280,trials_and_results!$A:$A,0))</f>
        <v>30.037339497324552</v>
      </c>
      <c r="O280" s="16">
        <f>Table2[[#This Row],[mean_stderr]]/Table2[[#This Row],[mean_reward]]</f>
        <v>0.18577033389830577</v>
      </c>
    </row>
    <row r="281" spans="1:15" hidden="1" x14ac:dyDescent="0.2">
      <c r="A281">
        <v>115</v>
      </c>
      <c r="B281">
        <v>10000</v>
      </c>
      <c r="C281">
        <v>20000000</v>
      </c>
      <c r="D281">
        <v>2.5</v>
      </c>
      <c r="E281">
        <v>8</v>
      </c>
      <c r="F281">
        <v>300</v>
      </c>
      <c r="G281">
        <v>0</v>
      </c>
      <c r="H281">
        <v>1E-3</v>
      </c>
      <c r="I281">
        <v>4.0000000000000002E-4</v>
      </c>
      <c r="J281">
        <v>8</v>
      </c>
      <c r="K281" t="b">
        <v>0</v>
      </c>
      <c r="L281">
        <f>INDEX(trials_and_results!B:B,MATCH($A281,trials_and_results!$A:$A,0))</f>
        <v>38.159324999999903</v>
      </c>
      <c r="M281">
        <f>INDEX(trials_and_results!C:C,MATCH($A281,trials_and_results!$A:$A,0))</f>
        <v>8.15257792676422</v>
      </c>
      <c r="N281">
        <f>INDEX(trials_and_results!D:D,MATCH($A281,trials_and_results!$A:$A,0))</f>
        <v>30.006747073235683</v>
      </c>
      <c r="O281" s="16">
        <f>Table2[[#This Row],[mean_stderr]]/Table2[[#This Row],[mean_reward]]</f>
        <v>0.2136457583241905</v>
      </c>
    </row>
    <row r="282" spans="1:15" hidden="1" x14ac:dyDescent="0.2">
      <c r="A282">
        <v>653</v>
      </c>
      <c r="B282">
        <v>14000</v>
      </c>
      <c r="C282">
        <v>5000000</v>
      </c>
      <c r="D282">
        <v>2.5</v>
      </c>
      <c r="E282">
        <v>25</v>
      </c>
      <c r="F282">
        <v>300</v>
      </c>
      <c r="G282">
        <v>0</v>
      </c>
      <c r="H282">
        <v>4.0000000000000001E-3</v>
      </c>
      <c r="I282">
        <v>8.0000000000000004E-4</v>
      </c>
      <c r="J282">
        <v>16</v>
      </c>
      <c r="K282" t="b">
        <v>0</v>
      </c>
      <c r="L282">
        <f>INDEX(trials_and_results!B:B,MATCH($A282,trials_and_results!$A:$A,0))</f>
        <v>35.03895</v>
      </c>
      <c r="M282">
        <f>INDEX(trials_and_results!C:C,MATCH($A282,trials_and_results!$A:$A,0))</f>
        <v>5.0357839817410204</v>
      </c>
      <c r="N282">
        <f>INDEX(trials_and_results!D:D,MATCH($A282,trials_and_results!$A:$A,0))</f>
        <v>30.00316601825898</v>
      </c>
      <c r="O282" s="16">
        <f>Table2[[#This Row],[mean_stderr]]/Table2[[#This Row],[mean_reward]]</f>
        <v>0.14371960294874761</v>
      </c>
    </row>
    <row r="283" spans="1:15" hidden="1" x14ac:dyDescent="0.2">
      <c r="A283">
        <v>568</v>
      </c>
      <c r="B283">
        <v>10000</v>
      </c>
      <c r="C283">
        <v>5000000</v>
      </c>
      <c r="D283">
        <v>2.5</v>
      </c>
      <c r="E283">
        <v>100</v>
      </c>
      <c r="F283">
        <v>300</v>
      </c>
      <c r="G283">
        <v>0</v>
      </c>
      <c r="H283">
        <v>1E-3</v>
      </c>
      <c r="I283">
        <v>4.0000000000000002E-4</v>
      </c>
      <c r="J283">
        <v>16</v>
      </c>
      <c r="K283" t="b">
        <v>0</v>
      </c>
      <c r="L283">
        <f>INDEX(trials_and_results!B:B,MATCH($A283,trials_and_results!$A:$A,0))</f>
        <v>35.933700000000002</v>
      </c>
      <c r="M283">
        <f>INDEX(trials_and_results!C:C,MATCH($A283,trials_and_results!$A:$A,0))</f>
        <v>5.9535612876528896</v>
      </c>
      <c r="N283">
        <f>INDEX(trials_and_results!D:D,MATCH($A283,trials_and_results!$A:$A,0))</f>
        <v>29.980138712347113</v>
      </c>
      <c r="O283" s="16">
        <f>Table2[[#This Row],[mean_stderr]]/Table2[[#This Row],[mean_reward]]</f>
        <v>0.16568183314417634</v>
      </c>
    </row>
    <row r="284" spans="1:15" hidden="1" x14ac:dyDescent="0.2">
      <c r="A284">
        <v>104</v>
      </c>
      <c r="B284">
        <v>14000</v>
      </c>
      <c r="C284">
        <v>20000000</v>
      </c>
      <c r="D284">
        <v>2.5</v>
      </c>
      <c r="E284">
        <v>4</v>
      </c>
      <c r="F284">
        <v>300</v>
      </c>
      <c r="G284">
        <v>0</v>
      </c>
      <c r="H284">
        <v>1E-3</v>
      </c>
      <c r="I284">
        <v>4.0000000000000002E-4</v>
      </c>
      <c r="J284">
        <v>8</v>
      </c>
      <c r="K284" t="b">
        <v>0</v>
      </c>
      <c r="L284">
        <f>INDEX(trials_and_results!B:B,MATCH($A284,trials_and_results!$A:$A,0))</f>
        <v>35.705725000000001</v>
      </c>
      <c r="M284">
        <f>INDEX(trials_and_results!C:C,MATCH($A284,trials_and_results!$A:$A,0))</f>
        <v>5.7379360261883896</v>
      </c>
      <c r="N284">
        <f>INDEX(trials_and_results!D:D,MATCH($A284,trials_and_results!$A:$A,0))</f>
        <v>29.967788973811611</v>
      </c>
      <c r="O284" s="16">
        <f>Table2[[#This Row],[mean_stderr]]/Table2[[#This Row],[mean_reward]]</f>
        <v>0.1607007286979438</v>
      </c>
    </row>
    <row r="285" spans="1:15" hidden="1" x14ac:dyDescent="0.2">
      <c r="A285">
        <v>10</v>
      </c>
      <c r="B285">
        <v>10000</v>
      </c>
      <c r="C285">
        <v>40000000</v>
      </c>
      <c r="D285">
        <v>2.5</v>
      </c>
      <c r="E285">
        <v>4</v>
      </c>
      <c r="F285">
        <v>300</v>
      </c>
      <c r="G285">
        <v>0</v>
      </c>
      <c r="H285">
        <v>0.01</v>
      </c>
      <c r="I285">
        <v>4.0000000000000002E-4</v>
      </c>
      <c r="J285">
        <v>8</v>
      </c>
      <c r="K285" t="b">
        <v>0</v>
      </c>
      <c r="L285">
        <f>INDEX(trials_and_results!B:B,MATCH($A285,trials_and_results!$A:$A,0))</f>
        <v>35.869250000000001</v>
      </c>
      <c r="M285">
        <f>INDEX(trials_and_results!C:C,MATCH($A285,trials_and_results!$A:$A,0))</f>
        <v>5.9184325290450603</v>
      </c>
      <c r="N285">
        <f>INDEX(trials_and_results!D:D,MATCH($A285,trials_and_results!$A:$A,0))</f>
        <v>29.950817470954942</v>
      </c>
      <c r="O285" s="16">
        <f>Table2[[#This Row],[mean_stderr]]/Table2[[#This Row],[mean_reward]]</f>
        <v>0.16500017505370365</v>
      </c>
    </row>
    <row r="286" spans="1:15" hidden="1" x14ac:dyDescent="0.2">
      <c r="A286">
        <v>280</v>
      </c>
      <c r="B286">
        <v>10000</v>
      </c>
      <c r="C286">
        <v>5000000</v>
      </c>
      <c r="D286">
        <v>2.5</v>
      </c>
      <c r="E286">
        <v>100</v>
      </c>
      <c r="F286">
        <v>300</v>
      </c>
      <c r="G286">
        <v>0</v>
      </c>
      <c r="H286">
        <v>1E-3</v>
      </c>
      <c r="I286">
        <v>8.0000000000000004E-4</v>
      </c>
      <c r="J286">
        <v>8</v>
      </c>
      <c r="K286" t="b">
        <v>0</v>
      </c>
      <c r="L286">
        <f>INDEX(trials_and_results!B:B,MATCH($A286,trials_and_results!$A:$A,0))</f>
        <v>35.724800000000002</v>
      </c>
      <c r="M286">
        <f>INDEX(trials_and_results!C:C,MATCH($A286,trials_and_results!$A:$A,0))</f>
        <v>5.8100949029487499</v>
      </c>
      <c r="N286">
        <f>INDEX(trials_and_results!D:D,MATCH($A286,trials_and_results!$A:$A,0))</f>
        <v>29.914705097051254</v>
      </c>
      <c r="O286" s="16">
        <f>Table2[[#This Row],[mean_stderr]]/Table2[[#This Row],[mean_reward]]</f>
        <v>0.16263477760403836</v>
      </c>
    </row>
    <row r="287" spans="1:15" hidden="1" x14ac:dyDescent="0.2">
      <c r="A287">
        <v>765</v>
      </c>
      <c r="B287">
        <v>6000</v>
      </c>
      <c r="C287">
        <v>40000000</v>
      </c>
      <c r="D287">
        <v>2.5</v>
      </c>
      <c r="E287">
        <v>100</v>
      </c>
      <c r="F287">
        <v>300</v>
      </c>
      <c r="G287">
        <v>0</v>
      </c>
      <c r="H287">
        <v>0.01</v>
      </c>
      <c r="I287">
        <v>1.6000000000000001E-3</v>
      </c>
      <c r="J287">
        <v>16</v>
      </c>
      <c r="K287" t="b">
        <v>0</v>
      </c>
      <c r="L287">
        <f>INDEX(trials_and_results!B:B,MATCH($A287,trials_and_results!$A:$A,0))</f>
        <v>35.251575000000003</v>
      </c>
      <c r="M287">
        <f>INDEX(trials_and_results!C:C,MATCH($A287,trials_and_results!$A:$A,0))</f>
        <v>5.3733092083740503</v>
      </c>
      <c r="N287">
        <f>INDEX(trials_and_results!D:D,MATCH($A287,trials_and_results!$A:$A,0))</f>
        <v>29.878265791625953</v>
      </c>
      <c r="O287" s="16">
        <f>Table2[[#This Row],[mean_stderr]]/Table2[[#This Row],[mean_reward]]</f>
        <v>0.15242749319353957</v>
      </c>
    </row>
    <row r="288" spans="1:15" hidden="1" x14ac:dyDescent="0.2">
      <c r="A288">
        <v>306</v>
      </c>
      <c r="B288">
        <v>6000</v>
      </c>
      <c r="C288">
        <v>20000000</v>
      </c>
      <c r="D288">
        <v>2.5</v>
      </c>
      <c r="E288">
        <v>8</v>
      </c>
      <c r="F288">
        <v>300</v>
      </c>
      <c r="G288">
        <v>0</v>
      </c>
      <c r="H288">
        <v>0.01</v>
      </c>
      <c r="I288">
        <v>1.6000000000000001E-3</v>
      </c>
      <c r="J288">
        <v>8</v>
      </c>
      <c r="K288" t="b">
        <v>0</v>
      </c>
      <c r="L288">
        <f>INDEX(trials_and_results!B:B,MATCH($A288,trials_and_results!$A:$A,0))</f>
        <v>37.411375</v>
      </c>
      <c r="M288">
        <f>INDEX(trials_and_results!C:C,MATCH($A288,trials_and_results!$A:$A,0))</f>
        <v>7.5736240382996503</v>
      </c>
      <c r="N288">
        <f>INDEX(trials_and_results!D:D,MATCH($A288,trials_and_results!$A:$A,0))</f>
        <v>29.837750961700351</v>
      </c>
      <c r="O288" s="16">
        <f>Table2[[#This Row],[mean_stderr]]/Table2[[#This Row],[mean_reward]]</f>
        <v>0.2024417450120358</v>
      </c>
    </row>
    <row r="289" spans="1:15" hidden="1" x14ac:dyDescent="0.2">
      <c r="A289">
        <v>706</v>
      </c>
      <c r="B289">
        <v>10000</v>
      </c>
      <c r="C289">
        <v>40000000</v>
      </c>
      <c r="D289">
        <v>2.5</v>
      </c>
      <c r="E289">
        <v>25</v>
      </c>
      <c r="F289">
        <v>300</v>
      </c>
      <c r="G289">
        <v>0</v>
      </c>
      <c r="H289">
        <v>1E-3</v>
      </c>
      <c r="I289">
        <v>8.0000000000000004E-4</v>
      </c>
      <c r="J289">
        <v>16</v>
      </c>
      <c r="K289" t="b">
        <v>0</v>
      </c>
      <c r="L289">
        <f>INDEX(trials_and_results!B:B,MATCH($A289,trials_and_results!$A:$A,0))</f>
        <v>35.728074999999997</v>
      </c>
      <c r="M289">
        <f>INDEX(trials_and_results!C:C,MATCH($A289,trials_and_results!$A:$A,0))</f>
        <v>5.8988143443500496</v>
      </c>
      <c r="N289">
        <f>INDEX(trials_and_results!D:D,MATCH($A289,trials_and_results!$A:$A,0))</f>
        <v>29.829260655649946</v>
      </c>
      <c r="O289" s="16">
        <f>Table2[[#This Row],[mean_stderr]]/Table2[[#This Row],[mean_reward]]</f>
        <v>0.16510305535212993</v>
      </c>
    </row>
    <row r="290" spans="1:15" hidden="1" x14ac:dyDescent="0.2">
      <c r="A290">
        <v>21</v>
      </c>
      <c r="B290">
        <v>6000</v>
      </c>
      <c r="C290">
        <v>40000000</v>
      </c>
      <c r="D290">
        <v>2.5</v>
      </c>
      <c r="E290">
        <v>8</v>
      </c>
      <c r="F290">
        <v>300</v>
      </c>
      <c r="G290">
        <v>0</v>
      </c>
      <c r="H290">
        <v>0.01</v>
      </c>
      <c r="I290">
        <v>4.0000000000000002E-4</v>
      </c>
      <c r="J290">
        <v>8</v>
      </c>
      <c r="K290" t="b">
        <v>0</v>
      </c>
      <c r="L290">
        <f>INDEX(trials_and_results!B:B,MATCH($A290,trials_and_results!$A:$A,0))</f>
        <v>36.116300000000003</v>
      </c>
      <c r="M290">
        <f>INDEX(trials_and_results!C:C,MATCH($A290,trials_and_results!$A:$A,0))</f>
        <v>6.28812485113533</v>
      </c>
      <c r="N290">
        <f>INDEX(trials_and_results!D:D,MATCH($A290,trials_and_results!$A:$A,0))</f>
        <v>29.828175148864673</v>
      </c>
      <c r="O290" s="16">
        <f>Table2[[#This Row],[mean_stderr]]/Table2[[#This Row],[mean_reward]]</f>
        <v>0.17410767025236057</v>
      </c>
    </row>
    <row r="291" spans="1:15" hidden="1" x14ac:dyDescent="0.2">
      <c r="A291">
        <v>583</v>
      </c>
      <c r="B291">
        <v>10000</v>
      </c>
      <c r="C291">
        <v>20000000</v>
      </c>
      <c r="D291">
        <v>2.5</v>
      </c>
      <c r="E291">
        <v>4</v>
      </c>
      <c r="F291">
        <v>300</v>
      </c>
      <c r="G291">
        <v>0</v>
      </c>
      <c r="H291">
        <v>0.01</v>
      </c>
      <c r="I291">
        <v>8.0000000000000004E-4</v>
      </c>
      <c r="J291">
        <v>16</v>
      </c>
      <c r="K291" t="b">
        <v>0</v>
      </c>
      <c r="L291">
        <f>INDEX(trials_and_results!B:B,MATCH($A291,trials_and_results!$A:$A,0))</f>
        <v>37.453599999999902</v>
      </c>
      <c r="M291">
        <f>INDEX(trials_and_results!C:C,MATCH($A291,trials_and_results!$A:$A,0))</f>
        <v>7.6421513139793902</v>
      </c>
      <c r="N291">
        <f>INDEX(trials_and_results!D:D,MATCH($A291,trials_and_results!$A:$A,0))</f>
        <v>29.811448686020512</v>
      </c>
      <c r="O291" s="16">
        <f>Table2[[#This Row],[mean_stderr]]/Table2[[#This Row],[mean_reward]]</f>
        <v>0.20404317112318737</v>
      </c>
    </row>
    <row r="292" spans="1:15" hidden="1" x14ac:dyDescent="0.2">
      <c r="A292">
        <v>209</v>
      </c>
      <c r="B292">
        <v>14000</v>
      </c>
      <c r="C292">
        <v>5000000</v>
      </c>
      <c r="D292">
        <v>2.5</v>
      </c>
      <c r="E292">
        <v>8</v>
      </c>
      <c r="F292">
        <v>300</v>
      </c>
      <c r="G292">
        <v>0</v>
      </c>
      <c r="H292">
        <v>4.0000000000000001E-3</v>
      </c>
      <c r="I292">
        <v>8.0000000000000004E-4</v>
      </c>
      <c r="J292">
        <v>8</v>
      </c>
      <c r="K292" t="b">
        <v>0</v>
      </c>
      <c r="L292">
        <f>INDEX(trials_and_results!B:B,MATCH($A292,trials_and_results!$A:$A,0))</f>
        <v>36.281824999999998</v>
      </c>
      <c r="M292">
        <f>INDEX(trials_and_results!C:C,MATCH($A292,trials_and_results!$A:$A,0))</f>
        <v>6.4776596025342599</v>
      </c>
      <c r="N292">
        <f>INDEX(trials_and_results!D:D,MATCH($A292,trials_and_results!$A:$A,0))</f>
        <v>29.804165397465738</v>
      </c>
      <c r="O292" s="16">
        <f>Table2[[#This Row],[mean_stderr]]/Table2[[#This Row],[mean_reward]]</f>
        <v>0.17853731455168698</v>
      </c>
    </row>
    <row r="293" spans="1:15" hidden="1" x14ac:dyDescent="0.2">
      <c r="A293">
        <v>582</v>
      </c>
      <c r="B293">
        <v>6000</v>
      </c>
      <c r="C293">
        <v>20000000</v>
      </c>
      <c r="D293">
        <v>2.5</v>
      </c>
      <c r="E293">
        <v>4</v>
      </c>
      <c r="F293">
        <v>300</v>
      </c>
      <c r="G293">
        <v>0</v>
      </c>
      <c r="H293">
        <v>0.01</v>
      </c>
      <c r="I293">
        <v>8.0000000000000004E-4</v>
      </c>
      <c r="J293">
        <v>16</v>
      </c>
      <c r="K293" t="b">
        <v>0</v>
      </c>
      <c r="L293">
        <f>INDEX(trials_and_results!B:B,MATCH($A293,trials_and_results!$A:$A,0))</f>
        <v>35.70975</v>
      </c>
      <c r="M293">
        <f>INDEX(trials_and_results!C:C,MATCH($A293,trials_and_results!$A:$A,0))</f>
        <v>5.9326178694980696</v>
      </c>
      <c r="N293">
        <f>INDEX(trials_and_results!D:D,MATCH($A293,trials_and_results!$A:$A,0))</f>
        <v>29.777132130501929</v>
      </c>
      <c r="O293" s="16">
        <f>Table2[[#This Row],[mean_stderr]]/Table2[[#This Row],[mean_reward]]</f>
        <v>0.16613439941467162</v>
      </c>
    </row>
    <row r="294" spans="1:15" hidden="1" x14ac:dyDescent="0.2">
      <c r="A294">
        <v>243</v>
      </c>
      <c r="B294">
        <v>6000</v>
      </c>
      <c r="C294">
        <v>5000000</v>
      </c>
      <c r="D294">
        <v>2.5</v>
      </c>
      <c r="E294">
        <v>4</v>
      </c>
      <c r="F294">
        <v>300</v>
      </c>
      <c r="G294">
        <v>0</v>
      </c>
      <c r="H294">
        <v>1E-3</v>
      </c>
      <c r="I294">
        <v>8.0000000000000004E-4</v>
      </c>
      <c r="J294">
        <v>8</v>
      </c>
      <c r="K294" t="b">
        <v>0</v>
      </c>
      <c r="L294">
        <f>INDEX(trials_and_results!B:B,MATCH($A294,trials_and_results!$A:$A,0))</f>
        <v>35.519725000000001</v>
      </c>
      <c r="M294">
        <f>INDEX(trials_and_results!C:C,MATCH($A294,trials_and_results!$A:$A,0))</f>
        <v>5.7448624737343597</v>
      </c>
      <c r="N294">
        <f>INDEX(trials_and_results!D:D,MATCH($A294,trials_and_results!$A:$A,0))</f>
        <v>29.774862526265643</v>
      </c>
      <c r="O294" s="16">
        <f>Table2[[#This Row],[mean_stderr]]/Table2[[#This Row],[mean_reward]]</f>
        <v>0.16173724525554067</v>
      </c>
    </row>
    <row r="295" spans="1:15" hidden="1" x14ac:dyDescent="0.2">
      <c r="A295">
        <v>598</v>
      </c>
      <c r="B295">
        <v>10000</v>
      </c>
      <c r="C295">
        <v>40000000</v>
      </c>
      <c r="D295">
        <v>2.5</v>
      </c>
      <c r="E295">
        <v>8</v>
      </c>
      <c r="F295">
        <v>300</v>
      </c>
      <c r="G295">
        <v>0</v>
      </c>
      <c r="H295">
        <v>0.01</v>
      </c>
      <c r="I295">
        <v>8.0000000000000004E-4</v>
      </c>
      <c r="J295">
        <v>16</v>
      </c>
      <c r="K295" t="b">
        <v>0</v>
      </c>
      <c r="L295">
        <f>INDEX(trials_and_results!B:B,MATCH($A295,trials_and_results!$A:$A,0))</f>
        <v>38.540099999999903</v>
      </c>
      <c r="M295">
        <f>INDEX(trials_and_results!C:C,MATCH($A295,trials_and_results!$A:$A,0))</f>
        <v>8.7658811947072603</v>
      </c>
      <c r="N295">
        <f>INDEX(trials_and_results!D:D,MATCH($A295,trials_and_results!$A:$A,0))</f>
        <v>29.774218805292641</v>
      </c>
      <c r="O295" s="16">
        <f>Table2[[#This Row],[mean_stderr]]/Table2[[#This Row],[mean_reward]]</f>
        <v>0.22744832511351248</v>
      </c>
    </row>
    <row r="296" spans="1:15" hidden="1" x14ac:dyDescent="0.2">
      <c r="A296">
        <v>465</v>
      </c>
      <c r="B296">
        <v>6000</v>
      </c>
      <c r="C296">
        <v>40000000</v>
      </c>
      <c r="D296">
        <v>2.5</v>
      </c>
      <c r="E296">
        <v>25</v>
      </c>
      <c r="F296">
        <v>300</v>
      </c>
      <c r="G296">
        <v>0</v>
      </c>
      <c r="H296">
        <v>0.01</v>
      </c>
      <c r="I296">
        <v>4.0000000000000002E-4</v>
      </c>
      <c r="J296">
        <v>16</v>
      </c>
      <c r="K296" t="b">
        <v>0</v>
      </c>
      <c r="L296">
        <f>INDEX(trials_and_results!B:B,MATCH($A296,trials_and_results!$A:$A,0))</f>
        <v>36.766624999999998</v>
      </c>
      <c r="M296">
        <f>INDEX(trials_and_results!C:C,MATCH($A296,trials_and_results!$A:$A,0))</f>
        <v>7.0074900150747998</v>
      </c>
      <c r="N296">
        <f>INDEX(trials_and_results!D:D,MATCH($A296,trials_and_results!$A:$A,0))</f>
        <v>29.759134984925197</v>
      </c>
      <c r="O296" s="16">
        <f>Table2[[#This Row],[mean_stderr]]/Table2[[#This Row],[mean_reward]]</f>
        <v>0.19059377941474911</v>
      </c>
    </row>
    <row r="297" spans="1:15" hidden="1" x14ac:dyDescent="0.2">
      <c r="A297">
        <v>666</v>
      </c>
      <c r="B297">
        <v>6000</v>
      </c>
      <c r="C297">
        <v>20000000</v>
      </c>
      <c r="D297">
        <v>2.5</v>
      </c>
      <c r="E297">
        <v>100</v>
      </c>
      <c r="F297">
        <v>300</v>
      </c>
      <c r="G297">
        <v>0</v>
      </c>
      <c r="H297">
        <v>4.0000000000000001E-3</v>
      </c>
      <c r="I297">
        <v>8.0000000000000004E-4</v>
      </c>
      <c r="J297">
        <v>16</v>
      </c>
      <c r="K297" t="b">
        <v>0</v>
      </c>
      <c r="L297">
        <f>INDEX(trials_and_results!B:B,MATCH($A297,trials_and_results!$A:$A,0))</f>
        <v>36.406975000000003</v>
      </c>
      <c r="M297">
        <f>INDEX(trials_and_results!C:C,MATCH($A297,trials_and_results!$A:$A,0))</f>
        <v>6.6744685221219404</v>
      </c>
      <c r="N297">
        <f>INDEX(trials_and_results!D:D,MATCH($A297,trials_and_results!$A:$A,0))</f>
        <v>29.732506477878061</v>
      </c>
      <c r="O297" s="16">
        <f>Table2[[#This Row],[mean_stderr]]/Table2[[#This Row],[mean_reward]]</f>
        <v>0.18332939009961524</v>
      </c>
    </row>
    <row r="298" spans="1:15" hidden="1" x14ac:dyDescent="0.2">
      <c r="A298">
        <v>202</v>
      </c>
      <c r="B298">
        <v>10000</v>
      </c>
      <c r="C298">
        <v>40000000</v>
      </c>
      <c r="D298">
        <v>2.5</v>
      </c>
      <c r="E298">
        <v>4</v>
      </c>
      <c r="F298">
        <v>300</v>
      </c>
      <c r="G298">
        <v>0</v>
      </c>
      <c r="H298">
        <v>4.0000000000000001E-3</v>
      </c>
      <c r="I298">
        <v>8.0000000000000004E-4</v>
      </c>
      <c r="J298">
        <v>8</v>
      </c>
      <c r="K298" t="b">
        <v>0</v>
      </c>
      <c r="L298">
        <f>INDEX(trials_and_results!B:B,MATCH($A298,trials_and_results!$A:$A,0))</f>
        <v>37.572299999999998</v>
      </c>
      <c r="M298">
        <f>INDEX(trials_and_results!C:C,MATCH($A298,trials_and_results!$A:$A,0))</f>
        <v>7.8652271577668103</v>
      </c>
      <c r="N298">
        <f>INDEX(trials_and_results!D:D,MATCH($A298,trials_and_results!$A:$A,0))</f>
        <v>29.707072842233188</v>
      </c>
      <c r="O298" s="16">
        <f>Table2[[#This Row],[mean_stderr]]/Table2[[#This Row],[mean_reward]]</f>
        <v>0.20933579146783163</v>
      </c>
    </row>
    <row r="299" spans="1:15" hidden="1" x14ac:dyDescent="0.2">
      <c r="A299">
        <v>227</v>
      </c>
      <c r="B299">
        <v>14000</v>
      </c>
      <c r="C299">
        <v>40000000</v>
      </c>
      <c r="D299">
        <v>2.5</v>
      </c>
      <c r="E299">
        <v>25</v>
      </c>
      <c r="F299">
        <v>300</v>
      </c>
      <c r="G299">
        <v>0</v>
      </c>
      <c r="H299">
        <v>4.0000000000000001E-3</v>
      </c>
      <c r="I299">
        <v>8.0000000000000004E-4</v>
      </c>
      <c r="J299">
        <v>8</v>
      </c>
      <c r="K299" t="b">
        <v>0</v>
      </c>
      <c r="L299">
        <f>INDEX(trials_and_results!B:B,MATCH($A299,trials_and_results!$A:$A,0))</f>
        <v>35.660375000000002</v>
      </c>
      <c r="M299">
        <f>INDEX(trials_and_results!C:C,MATCH($A299,trials_and_results!$A:$A,0))</f>
        <v>5.9645541226835004</v>
      </c>
      <c r="N299">
        <f>INDEX(trials_and_results!D:D,MATCH($A299,trials_and_results!$A:$A,0))</f>
        <v>29.6958208773165</v>
      </c>
      <c r="O299" s="16">
        <f>Table2[[#This Row],[mean_stderr]]/Table2[[#This Row],[mean_reward]]</f>
        <v>0.1672599943966798</v>
      </c>
    </row>
    <row r="300" spans="1:15" hidden="1" x14ac:dyDescent="0.2">
      <c r="A300">
        <v>331</v>
      </c>
      <c r="B300">
        <v>10000</v>
      </c>
      <c r="C300">
        <v>20000000</v>
      </c>
      <c r="D300">
        <v>2.5</v>
      </c>
      <c r="E300">
        <v>100</v>
      </c>
      <c r="F300">
        <v>300</v>
      </c>
      <c r="G300">
        <v>0</v>
      </c>
      <c r="H300">
        <v>0.01</v>
      </c>
      <c r="I300">
        <v>1.6000000000000001E-3</v>
      </c>
      <c r="J300">
        <v>8</v>
      </c>
      <c r="K300" t="b">
        <v>0</v>
      </c>
      <c r="L300">
        <f>INDEX(trials_and_results!B:B,MATCH($A300,trials_and_results!$A:$A,0))</f>
        <v>37.836950000000002</v>
      </c>
      <c r="M300">
        <f>INDEX(trials_and_results!C:C,MATCH($A300,trials_and_results!$A:$A,0))</f>
        <v>8.1499165735394001</v>
      </c>
      <c r="N300">
        <f>INDEX(trials_and_results!D:D,MATCH($A300,trials_and_results!$A:$A,0))</f>
        <v>29.687033426460602</v>
      </c>
      <c r="O300" s="16">
        <f>Table2[[#This Row],[mean_stderr]]/Table2[[#This Row],[mean_reward]]</f>
        <v>0.21539570640708092</v>
      </c>
    </row>
    <row r="301" spans="1:15" hidden="1" x14ac:dyDescent="0.2">
      <c r="A301">
        <v>641</v>
      </c>
      <c r="B301">
        <v>14000</v>
      </c>
      <c r="C301">
        <v>5000000</v>
      </c>
      <c r="D301">
        <v>2.5</v>
      </c>
      <c r="E301">
        <v>8</v>
      </c>
      <c r="F301">
        <v>300</v>
      </c>
      <c r="G301">
        <v>0</v>
      </c>
      <c r="H301">
        <v>4.0000000000000001E-3</v>
      </c>
      <c r="I301">
        <v>8.0000000000000004E-4</v>
      </c>
      <c r="J301">
        <v>16</v>
      </c>
      <c r="K301" t="b">
        <v>0</v>
      </c>
      <c r="L301">
        <f>INDEX(trials_and_results!B:B,MATCH($A301,trials_and_results!$A:$A,0))</f>
        <v>35.446950000000001</v>
      </c>
      <c r="M301">
        <f>INDEX(trials_and_results!C:C,MATCH($A301,trials_and_results!$A:$A,0))</f>
        <v>5.7676092184787997</v>
      </c>
      <c r="N301">
        <f>INDEX(trials_and_results!D:D,MATCH($A301,trials_and_results!$A:$A,0))</f>
        <v>29.679340781521201</v>
      </c>
      <c r="O301" s="16">
        <f>Table2[[#This Row],[mean_stderr]]/Table2[[#This Row],[mean_reward]]</f>
        <v>0.16271101515021177</v>
      </c>
    </row>
    <row r="302" spans="1:15" hidden="1" x14ac:dyDescent="0.2">
      <c r="A302">
        <v>473</v>
      </c>
      <c r="B302">
        <v>14000</v>
      </c>
      <c r="C302">
        <v>5000000</v>
      </c>
      <c r="D302">
        <v>2.5</v>
      </c>
      <c r="E302">
        <v>100</v>
      </c>
      <c r="F302">
        <v>300</v>
      </c>
      <c r="G302">
        <v>0</v>
      </c>
      <c r="H302">
        <v>0.01</v>
      </c>
      <c r="I302">
        <v>4.0000000000000002E-4</v>
      </c>
      <c r="J302">
        <v>16</v>
      </c>
      <c r="K302" t="b">
        <v>0</v>
      </c>
      <c r="L302">
        <f>INDEX(trials_and_results!B:B,MATCH($A302,trials_and_results!$A:$A,0))</f>
        <v>34.882799999999897</v>
      </c>
      <c r="M302">
        <f>INDEX(trials_and_results!C:C,MATCH($A302,trials_and_results!$A:$A,0))</f>
        <v>5.2256410574367198</v>
      </c>
      <c r="N302">
        <f>INDEX(trials_and_results!D:D,MATCH($A302,trials_and_results!$A:$A,0))</f>
        <v>29.657158942563179</v>
      </c>
      <c r="O302" s="16">
        <f>Table2[[#This Row],[mean_stderr]]/Table2[[#This Row],[mean_reward]]</f>
        <v>0.14980566518274724</v>
      </c>
    </row>
    <row r="303" spans="1:15" hidden="1" x14ac:dyDescent="0.2">
      <c r="A303">
        <v>29</v>
      </c>
      <c r="B303">
        <v>14000</v>
      </c>
      <c r="C303">
        <v>5000000</v>
      </c>
      <c r="D303">
        <v>2.5</v>
      </c>
      <c r="E303">
        <v>25</v>
      </c>
      <c r="F303">
        <v>300</v>
      </c>
      <c r="G303">
        <v>0</v>
      </c>
      <c r="H303">
        <v>0.01</v>
      </c>
      <c r="I303">
        <v>4.0000000000000002E-4</v>
      </c>
      <c r="J303">
        <v>8</v>
      </c>
      <c r="K303" t="b">
        <v>0</v>
      </c>
      <c r="L303">
        <f>INDEX(trials_and_results!B:B,MATCH($A303,trials_and_results!$A:$A,0))</f>
        <v>36.924174999999998</v>
      </c>
      <c r="M303">
        <f>INDEX(trials_and_results!C:C,MATCH($A303,trials_and_results!$A:$A,0))</f>
        <v>7.27803557147391</v>
      </c>
      <c r="N303">
        <f>INDEX(trials_and_results!D:D,MATCH($A303,trials_and_results!$A:$A,0))</f>
        <v>29.646139428526087</v>
      </c>
      <c r="O303" s="16">
        <f>Table2[[#This Row],[mean_stderr]]/Table2[[#This Row],[mean_reward]]</f>
        <v>0.19710760149614476</v>
      </c>
    </row>
    <row r="304" spans="1:15" hidden="1" x14ac:dyDescent="0.2">
      <c r="A304">
        <v>330</v>
      </c>
      <c r="B304">
        <v>6000</v>
      </c>
      <c r="C304">
        <v>20000000</v>
      </c>
      <c r="D304">
        <v>2.5</v>
      </c>
      <c r="E304">
        <v>100</v>
      </c>
      <c r="F304">
        <v>300</v>
      </c>
      <c r="G304">
        <v>0</v>
      </c>
      <c r="H304">
        <v>0.01</v>
      </c>
      <c r="I304">
        <v>1.6000000000000001E-3</v>
      </c>
      <c r="J304">
        <v>8</v>
      </c>
      <c r="K304" t="b">
        <v>0</v>
      </c>
      <c r="L304">
        <f>INDEX(trials_and_results!B:B,MATCH($A304,trials_and_results!$A:$A,0))</f>
        <v>37.869349999999997</v>
      </c>
      <c r="M304">
        <f>INDEX(trials_and_results!C:C,MATCH($A304,trials_and_results!$A:$A,0))</f>
        <v>8.2436624858429202</v>
      </c>
      <c r="N304">
        <f>INDEX(trials_and_results!D:D,MATCH($A304,trials_and_results!$A:$A,0))</f>
        <v>29.625687514157079</v>
      </c>
      <c r="O304" s="16">
        <f>Table2[[#This Row],[mean_stderr]]/Table2[[#This Row],[mean_reward]]</f>
        <v>0.21768692850135851</v>
      </c>
    </row>
    <row r="305" spans="1:15" hidden="1" x14ac:dyDescent="0.2">
      <c r="A305">
        <v>376</v>
      </c>
      <c r="B305">
        <v>10000</v>
      </c>
      <c r="C305">
        <v>5000000</v>
      </c>
      <c r="D305">
        <v>2.5</v>
      </c>
      <c r="E305">
        <v>100</v>
      </c>
      <c r="F305">
        <v>300</v>
      </c>
      <c r="G305">
        <v>0</v>
      </c>
      <c r="H305">
        <v>4.0000000000000001E-3</v>
      </c>
      <c r="I305">
        <v>1.6000000000000001E-3</v>
      </c>
      <c r="J305">
        <v>8</v>
      </c>
      <c r="K305" t="b">
        <v>0</v>
      </c>
      <c r="L305">
        <f>INDEX(trials_and_results!B:B,MATCH($A305,trials_and_results!$A:$A,0))</f>
        <v>36.884924999999903</v>
      </c>
      <c r="M305">
        <f>INDEX(trials_and_results!C:C,MATCH($A305,trials_and_results!$A:$A,0))</f>
        <v>7.2606538315237898</v>
      </c>
      <c r="N305">
        <f>INDEX(trials_and_results!D:D,MATCH($A305,trials_and_results!$A:$A,0))</f>
        <v>29.624271168476113</v>
      </c>
      <c r="O305" s="16">
        <f>Table2[[#This Row],[mean_stderr]]/Table2[[#This Row],[mean_reward]]</f>
        <v>0.19684610532687294</v>
      </c>
    </row>
    <row r="306" spans="1:15" hidden="1" x14ac:dyDescent="0.2">
      <c r="A306">
        <v>11</v>
      </c>
      <c r="B306">
        <v>14000</v>
      </c>
      <c r="C306">
        <v>40000000</v>
      </c>
      <c r="D306">
        <v>2.5</v>
      </c>
      <c r="E306">
        <v>4</v>
      </c>
      <c r="F306">
        <v>300</v>
      </c>
      <c r="G306">
        <v>0</v>
      </c>
      <c r="H306">
        <v>0.01</v>
      </c>
      <c r="I306">
        <v>4.0000000000000002E-4</v>
      </c>
      <c r="J306">
        <v>8</v>
      </c>
      <c r="K306" t="b">
        <v>0</v>
      </c>
      <c r="L306">
        <f>INDEX(trials_and_results!B:B,MATCH($A306,trials_and_results!$A:$A,0))</f>
        <v>39.795699999999997</v>
      </c>
      <c r="M306">
        <f>INDEX(trials_and_results!C:C,MATCH($A306,trials_and_results!$A:$A,0))</f>
        <v>10.1767853823218</v>
      </c>
      <c r="N306">
        <f>INDEX(trials_and_results!D:D,MATCH($A306,trials_and_results!$A:$A,0))</f>
        <v>29.618914617678197</v>
      </c>
      <c r="O306" s="16">
        <f>Table2[[#This Row],[mean_stderr]]/Table2[[#This Row],[mean_reward]]</f>
        <v>0.25572575384581248</v>
      </c>
    </row>
    <row r="307" spans="1:15" hidden="1" x14ac:dyDescent="0.2">
      <c r="A307">
        <v>459</v>
      </c>
      <c r="B307">
        <v>6000</v>
      </c>
      <c r="C307">
        <v>5000000</v>
      </c>
      <c r="D307">
        <v>2.5</v>
      </c>
      <c r="E307">
        <v>25</v>
      </c>
      <c r="F307">
        <v>300</v>
      </c>
      <c r="G307">
        <v>0</v>
      </c>
      <c r="H307">
        <v>0.01</v>
      </c>
      <c r="I307">
        <v>4.0000000000000002E-4</v>
      </c>
      <c r="J307">
        <v>16</v>
      </c>
      <c r="K307" t="b">
        <v>0</v>
      </c>
      <c r="L307">
        <f>INDEX(trials_and_results!B:B,MATCH($A307,trials_and_results!$A:$A,0))</f>
        <v>35.346649999999997</v>
      </c>
      <c r="M307">
        <f>INDEX(trials_and_results!C:C,MATCH($A307,trials_and_results!$A:$A,0))</f>
        <v>5.7373224786381796</v>
      </c>
      <c r="N307">
        <f>INDEX(trials_and_results!D:D,MATCH($A307,trials_and_results!$A:$A,0))</f>
        <v>29.609327521361816</v>
      </c>
      <c r="O307" s="16">
        <f>Table2[[#This Row],[mean_stderr]]/Table2[[#This Row],[mean_reward]]</f>
        <v>0.1623158765721272</v>
      </c>
    </row>
    <row r="308" spans="1:15" hidden="1" x14ac:dyDescent="0.2">
      <c r="A308">
        <v>700</v>
      </c>
      <c r="B308">
        <v>10000</v>
      </c>
      <c r="C308">
        <v>5000000</v>
      </c>
      <c r="D308">
        <v>2.5</v>
      </c>
      <c r="E308">
        <v>25</v>
      </c>
      <c r="F308">
        <v>300</v>
      </c>
      <c r="G308">
        <v>0</v>
      </c>
      <c r="H308">
        <v>1E-3</v>
      </c>
      <c r="I308">
        <v>8.0000000000000004E-4</v>
      </c>
      <c r="J308">
        <v>16</v>
      </c>
      <c r="K308" t="b">
        <v>0</v>
      </c>
      <c r="L308">
        <f>INDEX(trials_and_results!B:B,MATCH($A308,trials_and_results!$A:$A,0))</f>
        <v>34.835175</v>
      </c>
      <c r="M308">
        <f>INDEX(trials_and_results!C:C,MATCH($A308,trials_and_results!$A:$A,0))</f>
        <v>5.25242351932192</v>
      </c>
      <c r="N308">
        <f>INDEX(trials_and_results!D:D,MATCH($A308,trials_and_results!$A:$A,0))</f>
        <v>29.58275148067808</v>
      </c>
      <c r="O308" s="16">
        <f>Table2[[#This Row],[mean_stderr]]/Table2[[#This Row],[mean_reward]]</f>
        <v>0.15077930624209351</v>
      </c>
    </row>
    <row r="309" spans="1:15" hidden="1" x14ac:dyDescent="0.2">
      <c r="A309">
        <v>368</v>
      </c>
      <c r="B309">
        <v>14000</v>
      </c>
      <c r="C309">
        <v>20000000</v>
      </c>
      <c r="D309">
        <v>2.5</v>
      </c>
      <c r="E309">
        <v>25</v>
      </c>
      <c r="F309">
        <v>300</v>
      </c>
      <c r="G309">
        <v>0</v>
      </c>
      <c r="H309">
        <v>4.0000000000000001E-3</v>
      </c>
      <c r="I309">
        <v>1.6000000000000001E-3</v>
      </c>
      <c r="J309">
        <v>8</v>
      </c>
      <c r="K309" t="b">
        <v>0</v>
      </c>
      <c r="L309">
        <f>INDEX(trials_and_results!B:B,MATCH($A309,trials_and_results!$A:$A,0))</f>
        <v>36.505625000000002</v>
      </c>
      <c r="M309">
        <f>INDEX(trials_and_results!C:C,MATCH($A309,trials_and_results!$A:$A,0))</f>
        <v>6.9626420152681803</v>
      </c>
      <c r="N309">
        <f>INDEX(trials_and_results!D:D,MATCH($A309,trials_and_results!$A:$A,0))</f>
        <v>29.542982984731822</v>
      </c>
      <c r="O309" s="16">
        <f>Table2[[#This Row],[mean_stderr]]/Table2[[#This Row],[mean_reward]]</f>
        <v>0.19072792248504661</v>
      </c>
    </row>
    <row r="310" spans="1:15" hidden="1" x14ac:dyDescent="0.2">
      <c r="A310">
        <v>707</v>
      </c>
      <c r="B310">
        <v>14000</v>
      </c>
      <c r="C310">
        <v>40000000</v>
      </c>
      <c r="D310">
        <v>2.5</v>
      </c>
      <c r="E310">
        <v>25</v>
      </c>
      <c r="F310">
        <v>300</v>
      </c>
      <c r="G310">
        <v>0</v>
      </c>
      <c r="H310">
        <v>1E-3</v>
      </c>
      <c r="I310">
        <v>8.0000000000000004E-4</v>
      </c>
      <c r="J310">
        <v>16</v>
      </c>
      <c r="K310" t="b">
        <v>0</v>
      </c>
      <c r="L310">
        <f>INDEX(trials_and_results!B:B,MATCH($A310,trials_and_results!$A:$A,0))</f>
        <v>37.375774999999997</v>
      </c>
      <c r="M310">
        <f>INDEX(trials_and_results!C:C,MATCH($A310,trials_and_results!$A:$A,0))</f>
        <v>7.8337916031601997</v>
      </c>
      <c r="N310">
        <f>INDEX(trials_and_results!D:D,MATCH($A310,trials_and_results!$A:$A,0))</f>
        <v>29.541983396839797</v>
      </c>
      <c r="O310" s="16">
        <f>Table2[[#This Row],[mean_stderr]]/Table2[[#This Row],[mean_reward]]</f>
        <v>0.20959542920943314</v>
      </c>
    </row>
    <row r="311" spans="1:15" hidden="1" x14ac:dyDescent="0.2">
      <c r="A311">
        <v>83</v>
      </c>
      <c r="B311">
        <v>14000</v>
      </c>
      <c r="C311">
        <v>40000000</v>
      </c>
      <c r="D311">
        <v>2.5</v>
      </c>
      <c r="E311">
        <v>25</v>
      </c>
      <c r="F311">
        <v>300</v>
      </c>
      <c r="G311">
        <v>0</v>
      </c>
      <c r="H311">
        <v>4.0000000000000001E-3</v>
      </c>
      <c r="I311">
        <v>4.0000000000000002E-4</v>
      </c>
      <c r="J311">
        <v>8</v>
      </c>
      <c r="K311" t="b">
        <v>0</v>
      </c>
      <c r="L311">
        <f>INDEX(trials_and_results!B:B,MATCH($A311,trials_and_results!$A:$A,0))</f>
        <v>37.096150000000002</v>
      </c>
      <c r="M311">
        <f>INDEX(trials_and_results!C:C,MATCH($A311,trials_and_results!$A:$A,0))</f>
        <v>7.5572019119503198</v>
      </c>
      <c r="N311">
        <f>INDEX(trials_and_results!D:D,MATCH($A311,trials_and_results!$A:$A,0))</f>
        <v>29.538948088049683</v>
      </c>
      <c r="O311" s="16">
        <f>Table2[[#This Row],[mean_stderr]]/Table2[[#This Row],[mean_reward]]</f>
        <v>0.20371930542523467</v>
      </c>
    </row>
    <row r="312" spans="1:15" hidden="1" x14ac:dyDescent="0.2">
      <c r="A312">
        <v>100</v>
      </c>
      <c r="B312">
        <v>10000</v>
      </c>
      <c r="C312">
        <v>5000000</v>
      </c>
      <c r="D312">
        <v>2.5</v>
      </c>
      <c r="E312">
        <v>4</v>
      </c>
      <c r="F312">
        <v>300</v>
      </c>
      <c r="G312">
        <v>0</v>
      </c>
      <c r="H312">
        <v>1E-3</v>
      </c>
      <c r="I312">
        <v>4.0000000000000002E-4</v>
      </c>
      <c r="J312">
        <v>8</v>
      </c>
      <c r="K312" t="b">
        <v>0</v>
      </c>
      <c r="L312">
        <f>INDEX(trials_and_results!B:B,MATCH($A312,trials_and_results!$A:$A,0))</f>
        <v>36.439</v>
      </c>
      <c r="M312">
        <f>INDEX(trials_and_results!C:C,MATCH($A312,trials_and_results!$A:$A,0))</f>
        <v>6.9490907214770496</v>
      </c>
      <c r="N312">
        <f>INDEX(trials_and_results!D:D,MATCH($A312,trials_and_results!$A:$A,0))</f>
        <v>29.489909278522951</v>
      </c>
      <c r="O312" s="16">
        <f>Table2[[#This Row],[mean_stderr]]/Table2[[#This Row],[mean_reward]]</f>
        <v>0.19070475922712066</v>
      </c>
    </row>
    <row r="313" spans="1:15" hidden="1" x14ac:dyDescent="0.2">
      <c r="A313">
        <v>658</v>
      </c>
      <c r="B313">
        <v>10000</v>
      </c>
      <c r="C313">
        <v>40000000</v>
      </c>
      <c r="D313">
        <v>2.5</v>
      </c>
      <c r="E313">
        <v>25</v>
      </c>
      <c r="F313">
        <v>300</v>
      </c>
      <c r="G313">
        <v>0</v>
      </c>
      <c r="H313">
        <v>4.0000000000000001E-3</v>
      </c>
      <c r="I313">
        <v>8.0000000000000004E-4</v>
      </c>
      <c r="J313">
        <v>16</v>
      </c>
      <c r="K313" t="b">
        <v>0</v>
      </c>
      <c r="L313">
        <f>INDEX(trials_and_results!B:B,MATCH($A313,trials_and_results!$A:$A,0))</f>
        <v>38.116574999999997</v>
      </c>
      <c r="M313">
        <f>INDEX(trials_and_results!C:C,MATCH($A313,trials_and_results!$A:$A,0))</f>
        <v>8.6515410023670292</v>
      </c>
      <c r="N313">
        <f>INDEX(trials_and_results!D:D,MATCH($A313,trials_and_results!$A:$A,0))</f>
        <v>29.465033997632968</v>
      </c>
      <c r="O313" s="16">
        <f>Table2[[#This Row],[mean_stderr]]/Table2[[#This Row],[mean_reward]]</f>
        <v>0.22697582357195079</v>
      </c>
    </row>
    <row r="314" spans="1:15" hidden="1" x14ac:dyDescent="0.2">
      <c r="A314">
        <v>705</v>
      </c>
      <c r="B314">
        <v>6000</v>
      </c>
      <c r="C314">
        <v>40000000</v>
      </c>
      <c r="D314">
        <v>2.5</v>
      </c>
      <c r="E314">
        <v>25</v>
      </c>
      <c r="F314">
        <v>300</v>
      </c>
      <c r="G314">
        <v>0</v>
      </c>
      <c r="H314">
        <v>1E-3</v>
      </c>
      <c r="I314">
        <v>8.0000000000000004E-4</v>
      </c>
      <c r="J314">
        <v>16</v>
      </c>
      <c r="K314" t="b">
        <v>0</v>
      </c>
      <c r="L314">
        <f>INDEX(trials_and_results!B:B,MATCH($A314,trials_and_results!$A:$A,0))</f>
        <v>36.393050000000002</v>
      </c>
      <c r="M314">
        <f>INDEX(trials_and_results!C:C,MATCH($A314,trials_and_results!$A:$A,0))</f>
        <v>6.93106492211919</v>
      </c>
      <c r="N314">
        <f>INDEX(trials_and_results!D:D,MATCH($A314,trials_and_results!$A:$A,0))</f>
        <v>29.461985077880811</v>
      </c>
      <c r="O314" s="16">
        <f>Table2[[#This Row],[mean_stderr]]/Table2[[#This Row],[mean_reward]]</f>
        <v>0.19045023492450316</v>
      </c>
    </row>
    <row r="315" spans="1:15" hidden="1" x14ac:dyDescent="0.2">
      <c r="A315">
        <v>802</v>
      </c>
      <c r="B315">
        <v>10000</v>
      </c>
      <c r="C315">
        <v>40000000</v>
      </c>
      <c r="D315">
        <v>2.5</v>
      </c>
      <c r="E315">
        <v>25</v>
      </c>
      <c r="F315">
        <v>300</v>
      </c>
      <c r="G315">
        <v>0</v>
      </c>
      <c r="H315">
        <v>4.0000000000000001E-3</v>
      </c>
      <c r="I315">
        <v>1.6000000000000001E-3</v>
      </c>
      <c r="J315">
        <v>16</v>
      </c>
      <c r="K315" t="b">
        <v>0</v>
      </c>
      <c r="L315">
        <f>INDEX(trials_and_results!B:B,MATCH($A315,trials_and_results!$A:$A,0))</f>
        <v>35.832025000000002</v>
      </c>
      <c r="M315">
        <f>INDEX(trials_and_results!C:C,MATCH($A315,trials_and_results!$A:$A,0))</f>
        <v>6.4362353126087797</v>
      </c>
      <c r="N315">
        <f>INDEX(trials_and_results!D:D,MATCH($A315,trials_and_results!$A:$A,0))</f>
        <v>29.395789687391222</v>
      </c>
      <c r="O315" s="16">
        <f>Table2[[#This Row],[mean_stderr]]/Table2[[#This Row],[mean_reward]]</f>
        <v>0.17962242749631871</v>
      </c>
    </row>
    <row r="316" spans="1:15" hidden="1" x14ac:dyDescent="0.2">
      <c r="A316">
        <v>402</v>
      </c>
      <c r="B316">
        <v>6000</v>
      </c>
      <c r="C316">
        <v>20000000</v>
      </c>
      <c r="D316">
        <v>2.5</v>
      </c>
      <c r="E316">
        <v>8</v>
      </c>
      <c r="F316">
        <v>300</v>
      </c>
      <c r="G316">
        <v>0</v>
      </c>
      <c r="H316">
        <v>1E-3</v>
      </c>
      <c r="I316">
        <v>1.6000000000000001E-3</v>
      </c>
      <c r="J316">
        <v>8</v>
      </c>
      <c r="K316" t="b">
        <v>0</v>
      </c>
      <c r="L316">
        <f>INDEX(trials_and_results!B:B,MATCH($A316,trials_and_results!$A:$A,0))</f>
        <v>36.546500000000002</v>
      </c>
      <c r="M316">
        <f>INDEX(trials_and_results!C:C,MATCH($A316,trials_and_results!$A:$A,0))</f>
        <v>7.1726850756736802</v>
      </c>
      <c r="N316">
        <f>INDEX(trials_and_results!D:D,MATCH($A316,trials_and_results!$A:$A,0))</f>
        <v>29.373814924326322</v>
      </c>
      <c r="O316" s="16">
        <f>Table2[[#This Row],[mean_stderr]]/Table2[[#This Row],[mean_reward]]</f>
        <v>0.19626188761368885</v>
      </c>
    </row>
    <row r="317" spans="1:15" hidden="1" x14ac:dyDescent="0.2">
      <c r="A317">
        <v>321</v>
      </c>
      <c r="B317">
        <v>6000</v>
      </c>
      <c r="C317">
        <v>40000000</v>
      </c>
      <c r="D317">
        <v>2.5</v>
      </c>
      <c r="E317">
        <v>25</v>
      </c>
      <c r="F317">
        <v>300</v>
      </c>
      <c r="G317">
        <v>0</v>
      </c>
      <c r="H317">
        <v>0.01</v>
      </c>
      <c r="I317">
        <v>1.6000000000000001E-3</v>
      </c>
      <c r="J317">
        <v>8</v>
      </c>
      <c r="K317" t="b">
        <v>0</v>
      </c>
      <c r="L317">
        <f>INDEX(trials_and_results!B:B,MATCH($A317,trials_and_results!$A:$A,0))</f>
        <v>38.447774999999901</v>
      </c>
      <c r="M317">
        <f>INDEX(trials_and_results!C:C,MATCH($A317,trials_and_results!$A:$A,0))</f>
        <v>9.0805111945199695</v>
      </c>
      <c r="N317">
        <f>INDEX(trials_and_results!D:D,MATCH($A317,trials_and_results!$A:$A,0))</f>
        <v>29.367263805479929</v>
      </c>
      <c r="O317" s="16">
        <f>Table2[[#This Row],[mean_stderr]]/Table2[[#This Row],[mean_reward]]</f>
        <v>0.23617780728585705</v>
      </c>
    </row>
    <row r="318" spans="1:15" hidden="1" x14ac:dyDescent="0.2">
      <c r="A318">
        <v>809</v>
      </c>
      <c r="B318">
        <v>14000</v>
      </c>
      <c r="C318">
        <v>5000000</v>
      </c>
      <c r="D318">
        <v>2.5</v>
      </c>
      <c r="E318">
        <v>100</v>
      </c>
      <c r="F318">
        <v>300</v>
      </c>
      <c r="G318">
        <v>0</v>
      </c>
      <c r="H318">
        <v>4.0000000000000001E-3</v>
      </c>
      <c r="I318">
        <v>1.6000000000000001E-3</v>
      </c>
      <c r="J318">
        <v>16</v>
      </c>
      <c r="K318" t="b">
        <v>0</v>
      </c>
      <c r="L318">
        <f>INDEX(trials_and_results!B:B,MATCH($A318,trials_and_results!$A:$A,0))</f>
        <v>34.552675000000001</v>
      </c>
      <c r="M318">
        <f>INDEX(trials_and_results!C:C,MATCH($A318,trials_and_results!$A:$A,0))</f>
        <v>5.1964635279048297</v>
      </c>
      <c r="N318">
        <f>INDEX(trials_and_results!D:D,MATCH($A318,trials_and_results!$A:$A,0))</f>
        <v>29.356211472095172</v>
      </c>
      <c r="O318" s="16">
        <f>Table2[[#This Row],[mean_stderr]]/Table2[[#This Row],[mean_reward]]</f>
        <v>0.1503925102153402</v>
      </c>
    </row>
    <row r="319" spans="1:15" hidden="1" x14ac:dyDescent="0.2">
      <c r="A319">
        <v>654</v>
      </c>
      <c r="B319">
        <v>6000</v>
      </c>
      <c r="C319">
        <v>20000000</v>
      </c>
      <c r="D319">
        <v>2.5</v>
      </c>
      <c r="E319">
        <v>25</v>
      </c>
      <c r="F319">
        <v>300</v>
      </c>
      <c r="G319">
        <v>0</v>
      </c>
      <c r="H319">
        <v>4.0000000000000001E-3</v>
      </c>
      <c r="I319">
        <v>8.0000000000000004E-4</v>
      </c>
      <c r="J319">
        <v>16</v>
      </c>
      <c r="K319" t="b">
        <v>0</v>
      </c>
      <c r="L319">
        <f>INDEX(trials_and_results!B:B,MATCH($A319,trials_and_results!$A:$A,0))</f>
        <v>36.496924999999997</v>
      </c>
      <c r="M319">
        <f>INDEX(trials_and_results!C:C,MATCH($A319,trials_and_results!$A:$A,0))</f>
        <v>7.1439490463098103</v>
      </c>
      <c r="N319">
        <f>INDEX(trials_and_results!D:D,MATCH($A319,trials_and_results!$A:$A,0))</f>
        <v>29.352975953690187</v>
      </c>
      <c r="O319" s="16">
        <f>Table2[[#This Row],[mean_stderr]]/Table2[[#This Row],[mean_reward]]</f>
        <v>0.1957411219249241</v>
      </c>
    </row>
    <row r="320" spans="1:15" hidden="1" x14ac:dyDescent="0.2">
      <c r="A320">
        <v>358</v>
      </c>
      <c r="B320">
        <v>10000</v>
      </c>
      <c r="C320">
        <v>40000000</v>
      </c>
      <c r="D320">
        <v>2.5</v>
      </c>
      <c r="E320">
        <v>8</v>
      </c>
      <c r="F320">
        <v>300</v>
      </c>
      <c r="G320">
        <v>0</v>
      </c>
      <c r="H320">
        <v>4.0000000000000001E-3</v>
      </c>
      <c r="I320">
        <v>1.6000000000000001E-3</v>
      </c>
      <c r="J320">
        <v>8</v>
      </c>
      <c r="K320" t="b">
        <v>0</v>
      </c>
      <c r="L320">
        <f>INDEX(trials_and_results!B:B,MATCH($A320,trials_and_results!$A:$A,0))</f>
        <v>36.203800000000001</v>
      </c>
      <c r="M320">
        <f>INDEX(trials_and_results!C:C,MATCH($A320,trials_and_results!$A:$A,0))</f>
        <v>6.8548076840574899</v>
      </c>
      <c r="N320">
        <f>INDEX(trials_and_results!D:D,MATCH($A320,trials_and_results!$A:$A,0))</f>
        <v>29.34899231594251</v>
      </c>
      <c r="O320" s="16">
        <f>Table2[[#This Row],[mean_stderr]]/Table2[[#This Row],[mean_reward]]</f>
        <v>0.18933945287670051</v>
      </c>
    </row>
    <row r="321" spans="1:15" hidden="1" x14ac:dyDescent="0.2">
      <c r="A321">
        <v>464</v>
      </c>
      <c r="B321">
        <v>14000</v>
      </c>
      <c r="C321">
        <v>20000000</v>
      </c>
      <c r="D321">
        <v>2.5</v>
      </c>
      <c r="E321">
        <v>25</v>
      </c>
      <c r="F321">
        <v>300</v>
      </c>
      <c r="G321">
        <v>0</v>
      </c>
      <c r="H321">
        <v>0.01</v>
      </c>
      <c r="I321">
        <v>4.0000000000000002E-4</v>
      </c>
      <c r="J321">
        <v>16</v>
      </c>
      <c r="K321" t="b">
        <v>0</v>
      </c>
      <c r="L321">
        <f>INDEX(trials_and_results!B:B,MATCH($A321,trials_and_results!$A:$A,0))</f>
        <v>34.716349999999998</v>
      </c>
      <c r="M321">
        <f>INDEX(trials_and_results!C:C,MATCH($A321,trials_and_results!$A:$A,0))</f>
        <v>5.3912857118897701</v>
      </c>
      <c r="N321">
        <f>INDEX(trials_and_results!D:D,MATCH($A321,trials_and_results!$A:$A,0))</f>
        <v>29.325064288110227</v>
      </c>
      <c r="O321" s="16">
        <f>Table2[[#This Row],[mean_stderr]]/Table2[[#This Row],[mean_reward]]</f>
        <v>0.15529529204221557</v>
      </c>
    </row>
    <row r="322" spans="1:15" hidden="1" x14ac:dyDescent="0.2">
      <c r="A322">
        <v>587</v>
      </c>
      <c r="B322">
        <v>14000</v>
      </c>
      <c r="C322">
        <v>40000000</v>
      </c>
      <c r="D322">
        <v>2.5</v>
      </c>
      <c r="E322">
        <v>4</v>
      </c>
      <c r="F322">
        <v>300</v>
      </c>
      <c r="G322">
        <v>0</v>
      </c>
      <c r="H322">
        <v>0.01</v>
      </c>
      <c r="I322">
        <v>8.0000000000000004E-4</v>
      </c>
      <c r="J322">
        <v>16</v>
      </c>
      <c r="K322" t="b">
        <v>0</v>
      </c>
      <c r="L322">
        <f>INDEX(trials_and_results!B:B,MATCH($A322,trials_and_results!$A:$A,0))</f>
        <v>37.499775</v>
      </c>
      <c r="M322">
        <f>INDEX(trials_and_results!C:C,MATCH($A322,trials_and_results!$A:$A,0))</f>
        <v>8.2020231025893295</v>
      </c>
      <c r="N322">
        <f>INDEX(trials_and_results!D:D,MATCH($A322,trials_and_results!$A:$A,0))</f>
        <v>29.29775189741067</v>
      </c>
      <c r="O322" s="16">
        <f>Table2[[#This Row],[mean_stderr]]/Table2[[#This Row],[mean_reward]]</f>
        <v>0.21872192840061919</v>
      </c>
    </row>
    <row r="323" spans="1:15" hidden="1" x14ac:dyDescent="0.2">
      <c r="A323">
        <v>788</v>
      </c>
      <c r="B323">
        <v>14000</v>
      </c>
      <c r="C323">
        <v>20000000</v>
      </c>
      <c r="D323">
        <v>2.5</v>
      </c>
      <c r="E323">
        <v>8</v>
      </c>
      <c r="F323">
        <v>300</v>
      </c>
      <c r="G323">
        <v>0</v>
      </c>
      <c r="H323">
        <v>4.0000000000000001E-3</v>
      </c>
      <c r="I323">
        <v>1.6000000000000001E-3</v>
      </c>
      <c r="J323">
        <v>16</v>
      </c>
      <c r="K323" t="b">
        <v>0</v>
      </c>
      <c r="L323">
        <f>INDEX(trials_and_results!B:B,MATCH($A323,trials_and_results!$A:$A,0))</f>
        <v>37.09545</v>
      </c>
      <c r="M323">
        <f>INDEX(trials_and_results!C:C,MATCH($A323,trials_and_results!$A:$A,0))</f>
        <v>7.81067298141837</v>
      </c>
      <c r="N323">
        <f>INDEX(trials_and_results!D:D,MATCH($A323,trials_and_results!$A:$A,0))</f>
        <v>29.284777018581629</v>
      </c>
      <c r="O323" s="16">
        <f>Table2[[#This Row],[mean_stderr]]/Table2[[#This Row],[mean_reward]]</f>
        <v>0.21055609195786465</v>
      </c>
    </row>
    <row r="324" spans="1:15" hidden="1" x14ac:dyDescent="0.2">
      <c r="A324">
        <v>471</v>
      </c>
      <c r="B324">
        <v>6000</v>
      </c>
      <c r="C324">
        <v>5000000</v>
      </c>
      <c r="D324">
        <v>2.5</v>
      </c>
      <c r="E324">
        <v>100</v>
      </c>
      <c r="F324">
        <v>300</v>
      </c>
      <c r="G324">
        <v>0</v>
      </c>
      <c r="H324">
        <v>0.01</v>
      </c>
      <c r="I324">
        <v>4.0000000000000002E-4</v>
      </c>
      <c r="J324">
        <v>16</v>
      </c>
      <c r="K324" t="b">
        <v>0</v>
      </c>
      <c r="L324">
        <f>INDEX(trials_and_results!B:B,MATCH($A324,trials_and_results!$A:$A,0))</f>
        <v>35.685650000000003</v>
      </c>
      <c r="M324">
        <f>INDEX(trials_and_results!C:C,MATCH($A324,trials_and_results!$A:$A,0))</f>
        <v>6.4107893619133796</v>
      </c>
      <c r="N324">
        <f>INDEX(trials_and_results!D:D,MATCH($A324,trials_and_results!$A:$A,0))</f>
        <v>29.274860638086622</v>
      </c>
      <c r="O324" s="16">
        <f>Table2[[#This Row],[mean_stderr]]/Table2[[#This Row],[mean_reward]]</f>
        <v>0.1796461424105594</v>
      </c>
    </row>
    <row r="325" spans="1:15" hidden="1" x14ac:dyDescent="0.2">
      <c r="A325">
        <v>748</v>
      </c>
      <c r="B325">
        <v>10000</v>
      </c>
      <c r="C325">
        <v>5000000</v>
      </c>
      <c r="D325">
        <v>2.5</v>
      </c>
      <c r="E325">
        <v>25</v>
      </c>
      <c r="F325">
        <v>300</v>
      </c>
      <c r="G325">
        <v>0</v>
      </c>
      <c r="H325">
        <v>0.01</v>
      </c>
      <c r="I325">
        <v>1.6000000000000001E-3</v>
      </c>
      <c r="J325">
        <v>16</v>
      </c>
      <c r="K325" t="b">
        <v>0</v>
      </c>
      <c r="L325">
        <f>INDEX(trials_and_results!B:B,MATCH($A325,trials_and_results!$A:$A,0))</f>
        <v>36.098300000000002</v>
      </c>
      <c r="M325">
        <f>INDEX(trials_and_results!C:C,MATCH($A325,trials_and_results!$A:$A,0))</f>
        <v>6.8443150208454497</v>
      </c>
      <c r="N325">
        <f>INDEX(trials_and_results!D:D,MATCH($A325,trials_and_results!$A:$A,0))</f>
        <v>29.253984979154552</v>
      </c>
      <c r="O325" s="16">
        <f>Table2[[#This Row],[mean_stderr]]/Table2[[#This Row],[mean_reward]]</f>
        <v>0.18960214250658478</v>
      </c>
    </row>
    <row r="326" spans="1:15" hidden="1" x14ac:dyDescent="0.2">
      <c r="A326">
        <v>508</v>
      </c>
      <c r="B326">
        <v>10000</v>
      </c>
      <c r="C326">
        <v>5000000</v>
      </c>
      <c r="D326">
        <v>2.5</v>
      </c>
      <c r="E326">
        <v>25</v>
      </c>
      <c r="F326">
        <v>300</v>
      </c>
      <c r="G326">
        <v>0</v>
      </c>
      <c r="H326">
        <v>4.0000000000000001E-3</v>
      </c>
      <c r="I326">
        <v>4.0000000000000002E-4</v>
      </c>
      <c r="J326">
        <v>16</v>
      </c>
      <c r="K326" t="b">
        <v>0</v>
      </c>
      <c r="L326">
        <f>INDEX(trials_and_results!B:B,MATCH($A326,trials_and_results!$A:$A,0))</f>
        <v>35.392499999999998</v>
      </c>
      <c r="M326">
        <f>INDEX(trials_and_results!C:C,MATCH($A326,trials_and_results!$A:$A,0))</f>
        <v>6.1770842403452697</v>
      </c>
      <c r="N326">
        <f>INDEX(trials_and_results!D:D,MATCH($A326,trials_and_results!$A:$A,0))</f>
        <v>29.215415759654729</v>
      </c>
      <c r="O326" s="16">
        <f>Table2[[#This Row],[mean_stderr]]/Table2[[#This Row],[mean_reward]]</f>
        <v>0.17453088197627378</v>
      </c>
    </row>
    <row r="327" spans="1:15" hidden="1" x14ac:dyDescent="0.2">
      <c r="A327">
        <v>94</v>
      </c>
      <c r="B327">
        <v>10000</v>
      </c>
      <c r="C327">
        <v>40000000</v>
      </c>
      <c r="D327">
        <v>2.5</v>
      </c>
      <c r="E327">
        <v>100</v>
      </c>
      <c r="F327">
        <v>300</v>
      </c>
      <c r="G327">
        <v>0</v>
      </c>
      <c r="H327">
        <v>4.0000000000000001E-3</v>
      </c>
      <c r="I327">
        <v>4.0000000000000002E-4</v>
      </c>
      <c r="J327">
        <v>8</v>
      </c>
      <c r="K327" t="b">
        <v>0</v>
      </c>
      <c r="L327">
        <f>INDEX(trials_and_results!B:B,MATCH($A327,trials_and_results!$A:$A,0))</f>
        <v>37.568174999999997</v>
      </c>
      <c r="M327">
        <f>INDEX(trials_and_results!C:C,MATCH($A327,trials_and_results!$A:$A,0))</f>
        <v>8.3631877448529792</v>
      </c>
      <c r="N327">
        <f>INDEX(trials_and_results!D:D,MATCH($A327,trials_and_results!$A:$A,0))</f>
        <v>29.204987255147017</v>
      </c>
      <c r="O327" s="16">
        <f>Table2[[#This Row],[mean_stderr]]/Table2[[#This Row],[mean_reward]]</f>
        <v>0.22261362828652123</v>
      </c>
    </row>
    <row r="328" spans="1:15" hidden="1" x14ac:dyDescent="0.2">
      <c r="A328">
        <v>820</v>
      </c>
      <c r="B328">
        <v>10000</v>
      </c>
      <c r="C328">
        <v>5000000</v>
      </c>
      <c r="D328">
        <v>2.5</v>
      </c>
      <c r="E328">
        <v>4</v>
      </c>
      <c r="F328">
        <v>300</v>
      </c>
      <c r="G328">
        <v>0</v>
      </c>
      <c r="H328">
        <v>1E-3</v>
      </c>
      <c r="I328">
        <v>1.6000000000000001E-3</v>
      </c>
      <c r="J328">
        <v>16</v>
      </c>
      <c r="K328" t="b">
        <v>0</v>
      </c>
      <c r="L328">
        <f>INDEX(trials_and_results!B:B,MATCH($A328,trials_and_results!$A:$A,0))</f>
        <v>34.821599999999997</v>
      </c>
      <c r="M328">
        <f>INDEX(trials_and_results!C:C,MATCH($A328,trials_and_results!$A:$A,0))</f>
        <v>5.6278462466949497</v>
      </c>
      <c r="N328">
        <f>INDEX(trials_and_results!D:D,MATCH($A328,trials_and_results!$A:$A,0))</f>
        <v>29.193753753305046</v>
      </c>
      <c r="O328" s="16">
        <f>Table2[[#This Row],[mean_stderr]]/Table2[[#This Row],[mean_reward]]</f>
        <v>0.16161940424032642</v>
      </c>
    </row>
    <row r="329" spans="1:15" hidden="1" x14ac:dyDescent="0.2">
      <c r="A329">
        <v>187</v>
      </c>
      <c r="B329">
        <v>10000</v>
      </c>
      <c r="C329">
        <v>20000000</v>
      </c>
      <c r="D329">
        <v>2.5</v>
      </c>
      <c r="E329">
        <v>100</v>
      </c>
      <c r="F329">
        <v>300</v>
      </c>
      <c r="G329">
        <v>0</v>
      </c>
      <c r="H329">
        <v>0.01</v>
      </c>
      <c r="I329">
        <v>8.0000000000000004E-4</v>
      </c>
      <c r="J329">
        <v>8</v>
      </c>
      <c r="K329" t="b">
        <v>0</v>
      </c>
      <c r="L329">
        <f>INDEX(trials_and_results!B:B,MATCH($A329,trials_and_results!$A:$A,0))</f>
        <v>36.869549999999997</v>
      </c>
      <c r="M329">
        <f>INDEX(trials_and_results!C:C,MATCH($A329,trials_and_results!$A:$A,0))</f>
        <v>7.6869573547485501</v>
      </c>
      <c r="N329">
        <f>INDEX(trials_and_results!D:D,MATCH($A329,trials_and_results!$A:$A,0))</f>
        <v>29.182592645251447</v>
      </c>
      <c r="O329" s="16">
        <f>Table2[[#This Row],[mean_stderr]]/Table2[[#This Row],[mean_reward]]</f>
        <v>0.20849067468272736</v>
      </c>
    </row>
    <row r="330" spans="1:15" hidden="1" x14ac:dyDescent="0.2">
      <c r="A330">
        <v>861</v>
      </c>
      <c r="B330">
        <v>6000</v>
      </c>
      <c r="C330">
        <v>40000000</v>
      </c>
      <c r="D330">
        <v>2.5</v>
      </c>
      <c r="E330">
        <v>100</v>
      </c>
      <c r="F330">
        <v>300</v>
      </c>
      <c r="G330">
        <v>0</v>
      </c>
      <c r="H330">
        <v>1E-3</v>
      </c>
      <c r="I330">
        <v>1.6000000000000001E-3</v>
      </c>
      <c r="J330">
        <v>16</v>
      </c>
      <c r="K330" t="b">
        <v>0</v>
      </c>
      <c r="L330">
        <f>INDEX(trials_and_results!B:B,MATCH($A330,trials_and_results!$A:$A,0))</f>
        <v>36.589525000000002</v>
      </c>
      <c r="M330">
        <f>INDEX(trials_and_results!C:C,MATCH($A330,trials_and_results!$A:$A,0))</f>
        <v>7.4106842994091702</v>
      </c>
      <c r="N330">
        <f>INDEX(trials_and_results!D:D,MATCH($A330,trials_and_results!$A:$A,0))</f>
        <v>29.178840700590833</v>
      </c>
      <c r="O330" s="16">
        <f>Table2[[#This Row],[mean_stderr]]/Table2[[#This Row],[mean_reward]]</f>
        <v>0.20253567925271426</v>
      </c>
    </row>
    <row r="331" spans="1:15" hidden="1" x14ac:dyDescent="0.2">
      <c r="A331">
        <v>59</v>
      </c>
      <c r="B331">
        <v>14000</v>
      </c>
      <c r="C331">
        <v>40000000</v>
      </c>
      <c r="D331">
        <v>2.5</v>
      </c>
      <c r="E331">
        <v>4</v>
      </c>
      <c r="F331">
        <v>300</v>
      </c>
      <c r="G331">
        <v>0</v>
      </c>
      <c r="H331">
        <v>4.0000000000000001E-3</v>
      </c>
      <c r="I331">
        <v>4.0000000000000002E-4</v>
      </c>
      <c r="J331">
        <v>8</v>
      </c>
      <c r="K331" t="b">
        <v>0</v>
      </c>
      <c r="L331">
        <f>INDEX(trials_and_results!B:B,MATCH($A331,trials_and_results!$A:$A,0))</f>
        <v>36.386650000000003</v>
      </c>
      <c r="M331">
        <f>INDEX(trials_and_results!C:C,MATCH($A331,trials_and_results!$A:$A,0))</f>
        <v>7.2234431204832399</v>
      </c>
      <c r="N331">
        <f>INDEX(trials_and_results!D:D,MATCH($A331,trials_and_results!$A:$A,0))</f>
        <v>29.163206879516764</v>
      </c>
      <c r="O331" s="16">
        <f>Table2[[#This Row],[mean_stderr]]/Table2[[#This Row],[mean_reward]]</f>
        <v>0.19851904807074131</v>
      </c>
    </row>
    <row r="332" spans="1:15" hidden="1" x14ac:dyDescent="0.2">
      <c r="A332">
        <v>401</v>
      </c>
      <c r="B332">
        <v>14000</v>
      </c>
      <c r="C332">
        <v>5000000</v>
      </c>
      <c r="D332">
        <v>2.5</v>
      </c>
      <c r="E332">
        <v>8</v>
      </c>
      <c r="F332">
        <v>300</v>
      </c>
      <c r="G332">
        <v>0</v>
      </c>
      <c r="H332">
        <v>1E-3</v>
      </c>
      <c r="I332">
        <v>1.6000000000000001E-3</v>
      </c>
      <c r="J332">
        <v>8</v>
      </c>
      <c r="K332" t="b">
        <v>0</v>
      </c>
      <c r="L332">
        <f>INDEX(trials_and_results!B:B,MATCH($A332,trials_and_results!$A:$A,0))</f>
        <v>37.392150000000001</v>
      </c>
      <c r="M332">
        <f>INDEX(trials_and_results!C:C,MATCH($A332,trials_and_results!$A:$A,0))</f>
        <v>8.2583031930163102</v>
      </c>
      <c r="N332">
        <f>INDEX(trials_and_results!D:D,MATCH($A332,trials_and_results!$A:$A,0))</f>
        <v>29.133846806983691</v>
      </c>
      <c r="O332" s="16">
        <f>Table2[[#This Row],[mean_stderr]]/Table2[[#This Row],[mean_reward]]</f>
        <v>0.22085660206798244</v>
      </c>
    </row>
    <row r="333" spans="1:15" hidden="1" x14ac:dyDescent="0.2">
      <c r="A333">
        <v>798</v>
      </c>
      <c r="B333">
        <v>6000</v>
      </c>
      <c r="C333">
        <v>20000000</v>
      </c>
      <c r="D333">
        <v>2.5</v>
      </c>
      <c r="E333">
        <v>25</v>
      </c>
      <c r="F333">
        <v>300</v>
      </c>
      <c r="G333">
        <v>0</v>
      </c>
      <c r="H333">
        <v>4.0000000000000001E-3</v>
      </c>
      <c r="I333">
        <v>1.6000000000000001E-3</v>
      </c>
      <c r="J333">
        <v>16</v>
      </c>
      <c r="K333" t="b">
        <v>0</v>
      </c>
      <c r="L333">
        <f>INDEX(trials_and_results!B:B,MATCH($A333,trials_and_results!$A:$A,0))</f>
        <v>34.599399999999903</v>
      </c>
      <c r="M333">
        <f>INDEX(trials_and_results!C:C,MATCH($A333,trials_and_results!$A:$A,0))</f>
        <v>5.4753906588034598</v>
      </c>
      <c r="N333">
        <f>INDEX(trials_and_results!D:D,MATCH($A333,trials_and_results!$A:$A,0))</f>
        <v>29.124009341196444</v>
      </c>
      <c r="O333" s="16">
        <f>Table2[[#This Row],[mean_stderr]]/Table2[[#This Row],[mean_reward]]</f>
        <v>0.15825102917401676</v>
      </c>
    </row>
    <row r="334" spans="1:15" hidden="1" x14ac:dyDescent="0.2">
      <c r="A334">
        <v>138</v>
      </c>
      <c r="B334">
        <v>6000</v>
      </c>
      <c r="C334">
        <v>20000000</v>
      </c>
      <c r="D334">
        <v>2.5</v>
      </c>
      <c r="E334">
        <v>100</v>
      </c>
      <c r="F334">
        <v>300</v>
      </c>
      <c r="G334">
        <v>0</v>
      </c>
      <c r="H334">
        <v>1E-3</v>
      </c>
      <c r="I334">
        <v>4.0000000000000002E-4</v>
      </c>
      <c r="J334">
        <v>8</v>
      </c>
      <c r="K334" t="b">
        <v>0</v>
      </c>
      <c r="L334">
        <f>INDEX(trials_and_results!B:B,MATCH($A334,trials_and_results!$A:$A,0))</f>
        <v>38.697524999999999</v>
      </c>
      <c r="M334">
        <f>INDEX(trials_and_results!C:C,MATCH($A334,trials_and_results!$A:$A,0))</f>
        <v>9.5849026713325998</v>
      </c>
      <c r="N334">
        <f>INDEX(trials_and_results!D:D,MATCH($A334,trials_and_results!$A:$A,0))</f>
        <v>29.112622328667399</v>
      </c>
      <c r="O334" s="16">
        <f>Table2[[#This Row],[mean_stderr]]/Table2[[#This Row],[mean_reward]]</f>
        <v>0.24768774414727041</v>
      </c>
    </row>
    <row r="335" spans="1:15" hidden="1" x14ac:dyDescent="0.2">
      <c r="A335">
        <v>500</v>
      </c>
      <c r="B335">
        <v>14000</v>
      </c>
      <c r="C335">
        <v>20000000</v>
      </c>
      <c r="D335">
        <v>2.5</v>
      </c>
      <c r="E335">
        <v>8</v>
      </c>
      <c r="F335">
        <v>300</v>
      </c>
      <c r="G335">
        <v>0</v>
      </c>
      <c r="H335">
        <v>4.0000000000000001E-3</v>
      </c>
      <c r="I335">
        <v>4.0000000000000002E-4</v>
      </c>
      <c r="J335">
        <v>16</v>
      </c>
      <c r="K335" t="b">
        <v>0</v>
      </c>
      <c r="L335">
        <f>INDEX(trials_and_results!B:B,MATCH($A335,trials_and_results!$A:$A,0))</f>
        <v>35.480024999999998</v>
      </c>
      <c r="M335">
        <f>INDEX(trials_and_results!C:C,MATCH($A335,trials_and_results!$A:$A,0))</f>
        <v>6.3693499307771901</v>
      </c>
      <c r="N335">
        <f>INDEX(trials_and_results!D:D,MATCH($A335,trials_and_results!$A:$A,0))</f>
        <v>29.110675069222808</v>
      </c>
      <c r="O335" s="16">
        <f>Table2[[#This Row],[mean_stderr]]/Table2[[#This Row],[mean_reward]]</f>
        <v>0.17951931913174218</v>
      </c>
    </row>
    <row r="336" spans="1:15" hidden="1" x14ac:dyDescent="0.2">
      <c r="A336">
        <v>454</v>
      </c>
      <c r="B336">
        <v>10000</v>
      </c>
      <c r="C336">
        <v>40000000</v>
      </c>
      <c r="D336">
        <v>2.5</v>
      </c>
      <c r="E336">
        <v>8</v>
      </c>
      <c r="F336">
        <v>300</v>
      </c>
      <c r="G336">
        <v>0</v>
      </c>
      <c r="H336">
        <v>0.01</v>
      </c>
      <c r="I336">
        <v>4.0000000000000002E-4</v>
      </c>
      <c r="J336">
        <v>16</v>
      </c>
      <c r="K336" t="b">
        <v>0</v>
      </c>
      <c r="L336">
        <f>INDEX(trials_and_results!B:B,MATCH($A336,trials_and_results!$A:$A,0))</f>
        <v>33.949775000000002</v>
      </c>
      <c r="M336">
        <f>INDEX(trials_and_results!C:C,MATCH($A336,trials_and_results!$A:$A,0))</f>
        <v>4.86742012607042</v>
      </c>
      <c r="N336">
        <f>INDEX(trials_and_results!D:D,MATCH($A336,trials_and_results!$A:$A,0))</f>
        <v>29.082354873929582</v>
      </c>
      <c r="O336" s="16">
        <f>Table2[[#This Row],[mean_stderr]]/Table2[[#This Row],[mean_reward]]</f>
        <v>0.14337120425895075</v>
      </c>
    </row>
    <row r="337" spans="1:15" hidden="1" x14ac:dyDescent="0.2">
      <c r="A337">
        <v>81</v>
      </c>
      <c r="B337">
        <v>6000</v>
      </c>
      <c r="C337">
        <v>40000000</v>
      </c>
      <c r="D337">
        <v>2.5</v>
      </c>
      <c r="E337">
        <v>25</v>
      </c>
      <c r="F337">
        <v>300</v>
      </c>
      <c r="G337">
        <v>0</v>
      </c>
      <c r="H337">
        <v>4.0000000000000001E-3</v>
      </c>
      <c r="I337">
        <v>4.0000000000000002E-4</v>
      </c>
      <c r="J337">
        <v>8</v>
      </c>
      <c r="K337" t="b">
        <v>0</v>
      </c>
      <c r="L337">
        <f>INDEX(trials_and_results!B:B,MATCH($A337,trials_and_results!$A:$A,0))</f>
        <v>38.585099999999997</v>
      </c>
      <c r="M337">
        <f>INDEX(trials_and_results!C:C,MATCH($A337,trials_and_results!$A:$A,0))</f>
        <v>9.5145409952883497</v>
      </c>
      <c r="N337">
        <f>INDEX(trials_and_results!D:D,MATCH($A337,trials_and_results!$A:$A,0))</f>
        <v>29.070559004711647</v>
      </c>
      <c r="O337" s="16">
        <f>Table2[[#This Row],[mean_stderr]]/Table2[[#This Row],[mean_reward]]</f>
        <v>0.24658588406634557</v>
      </c>
    </row>
    <row r="338" spans="1:15" hidden="1" x14ac:dyDescent="0.2">
      <c r="A338">
        <v>124</v>
      </c>
      <c r="B338">
        <v>10000</v>
      </c>
      <c r="C338">
        <v>5000000</v>
      </c>
      <c r="D338">
        <v>2.5</v>
      </c>
      <c r="E338">
        <v>25</v>
      </c>
      <c r="F338">
        <v>300</v>
      </c>
      <c r="G338">
        <v>0</v>
      </c>
      <c r="H338">
        <v>1E-3</v>
      </c>
      <c r="I338">
        <v>4.0000000000000002E-4</v>
      </c>
      <c r="J338">
        <v>8</v>
      </c>
      <c r="K338" t="b">
        <v>0</v>
      </c>
      <c r="L338">
        <f>INDEX(trials_and_results!B:B,MATCH($A338,trials_and_results!$A:$A,0))</f>
        <v>34.773000000000003</v>
      </c>
      <c r="M338">
        <f>INDEX(trials_and_results!C:C,MATCH($A338,trials_and_results!$A:$A,0))</f>
        <v>5.7141990093643402</v>
      </c>
      <c r="N338">
        <f>INDEX(trials_and_results!D:D,MATCH($A338,trials_and_results!$A:$A,0))</f>
        <v>29.058800990635664</v>
      </c>
      <c r="O338" s="16">
        <f>Table2[[#This Row],[mean_stderr]]/Table2[[#This Row],[mean_reward]]</f>
        <v>0.16432861729975382</v>
      </c>
    </row>
    <row r="339" spans="1:15" hidden="1" x14ac:dyDescent="0.2">
      <c r="A339">
        <v>449</v>
      </c>
      <c r="B339">
        <v>14000</v>
      </c>
      <c r="C339">
        <v>5000000</v>
      </c>
      <c r="D339">
        <v>2.5</v>
      </c>
      <c r="E339">
        <v>8</v>
      </c>
      <c r="F339">
        <v>300</v>
      </c>
      <c r="G339">
        <v>0</v>
      </c>
      <c r="H339">
        <v>0.01</v>
      </c>
      <c r="I339">
        <v>4.0000000000000002E-4</v>
      </c>
      <c r="J339">
        <v>16</v>
      </c>
      <c r="K339" t="b">
        <v>0</v>
      </c>
      <c r="L339">
        <f>INDEX(trials_and_results!B:B,MATCH($A339,trials_and_results!$A:$A,0))</f>
        <v>34.457749999999997</v>
      </c>
      <c r="M339">
        <f>INDEX(trials_and_results!C:C,MATCH($A339,trials_and_results!$A:$A,0))</f>
        <v>5.4036518593640501</v>
      </c>
      <c r="N339">
        <f>INDEX(trials_and_results!D:D,MATCH($A339,trials_and_results!$A:$A,0))</f>
        <v>29.054098140635947</v>
      </c>
      <c r="O339" s="16">
        <f>Table2[[#This Row],[mean_stderr]]/Table2[[#This Row],[mean_reward]]</f>
        <v>0.15681963736355539</v>
      </c>
    </row>
    <row r="340" spans="1:15" hidden="1" x14ac:dyDescent="0.2">
      <c r="A340">
        <v>655</v>
      </c>
      <c r="B340">
        <v>10000</v>
      </c>
      <c r="C340">
        <v>20000000</v>
      </c>
      <c r="D340">
        <v>2.5</v>
      </c>
      <c r="E340">
        <v>25</v>
      </c>
      <c r="F340">
        <v>300</v>
      </c>
      <c r="G340">
        <v>0</v>
      </c>
      <c r="H340">
        <v>4.0000000000000001E-3</v>
      </c>
      <c r="I340">
        <v>8.0000000000000004E-4</v>
      </c>
      <c r="J340">
        <v>16</v>
      </c>
      <c r="K340" t="b">
        <v>0</v>
      </c>
      <c r="L340">
        <f>INDEX(trials_and_results!B:B,MATCH($A340,trials_and_results!$A:$A,0))</f>
        <v>33.696575000000003</v>
      </c>
      <c r="M340">
        <f>INDEX(trials_and_results!C:C,MATCH($A340,trials_and_results!$A:$A,0))</f>
        <v>4.6671870383780298</v>
      </c>
      <c r="N340">
        <f>INDEX(trials_and_results!D:D,MATCH($A340,trials_and_results!$A:$A,0))</f>
        <v>29.029387961621971</v>
      </c>
      <c r="O340" s="16">
        <f>Table2[[#This Row],[mean_stderr]]/Table2[[#This Row],[mean_reward]]</f>
        <v>0.1385062736606919</v>
      </c>
    </row>
    <row r="341" spans="1:15" hidden="1" x14ac:dyDescent="0.2">
      <c r="A341">
        <v>664</v>
      </c>
      <c r="B341">
        <v>10000</v>
      </c>
      <c r="C341">
        <v>5000000</v>
      </c>
      <c r="D341">
        <v>2.5</v>
      </c>
      <c r="E341">
        <v>100</v>
      </c>
      <c r="F341">
        <v>300</v>
      </c>
      <c r="G341">
        <v>0</v>
      </c>
      <c r="H341">
        <v>4.0000000000000001E-3</v>
      </c>
      <c r="I341">
        <v>8.0000000000000004E-4</v>
      </c>
      <c r="J341">
        <v>16</v>
      </c>
      <c r="K341" t="b">
        <v>0</v>
      </c>
      <c r="L341">
        <f>INDEX(trials_and_results!B:B,MATCH($A341,trials_and_results!$A:$A,0))</f>
        <v>33.742174999999897</v>
      </c>
      <c r="M341">
        <f>INDEX(trials_and_results!C:C,MATCH($A341,trials_and_results!$A:$A,0))</f>
        <v>4.7717731723963697</v>
      </c>
      <c r="N341">
        <f>INDEX(trials_and_results!D:D,MATCH($A341,trials_and_results!$A:$A,0))</f>
        <v>28.970401827603528</v>
      </c>
      <c r="O341" s="16">
        <f>Table2[[#This Row],[mean_stderr]]/Table2[[#This Row],[mean_reward]]</f>
        <v>0.14141865995290417</v>
      </c>
    </row>
    <row r="342" spans="1:15" hidden="1" x14ac:dyDescent="0.2">
      <c r="A342">
        <v>297</v>
      </c>
      <c r="B342">
        <v>6000</v>
      </c>
      <c r="C342">
        <v>40000000</v>
      </c>
      <c r="D342">
        <v>2.5</v>
      </c>
      <c r="E342">
        <v>4</v>
      </c>
      <c r="F342">
        <v>300</v>
      </c>
      <c r="G342">
        <v>0</v>
      </c>
      <c r="H342">
        <v>0.01</v>
      </c>
      <c r="I342">
        <v>1.6000000000000001E-3</v>
      </c>
      <c r="J342">
        <v>8</v>
      </c>
      <c r="K342" t="b">
        <v>0</v>
      </c>
      <c r="L342">
        <f>INDEX(trials_and_results!B:B,MATCH($A342,trials_and_results!$A:$A,0))</f>
        <v>38.41525</v>
      </c>
      <c r="M342">
        <f>INDEX(trials_and_results!C:C,MATCH($A342,trials_and_results!$A:$A,0))</f>
        <v>9.4679099900977306</v>
      </c>
      <c r="N342">
        <f>INDEX(trials_and_results!D:D,MATCH($A342,trials_and_results!$A:$A,0))</f>
        <v>28.94734000990227</v>
      </c>
      <c r="O342" s="16">
        <f>Table2[[#This Row],[mean_stderr]]/Table2[[#This Row],[mean_reward]]</f>
        <v>0.24646227709302246</v>
      </c>
    </row>
    <row r="343" spans="1:15" hidden="1" x14ac:dyDescent="0.2">
      <c r="A343">
        <v>599</v>
      </c>
      <c r="B343">
        <v>14000</v>
      </c>
      <c r="C343">
        <v>40000000</v>
      </c>
      <c r="D343">
        <v>2.5</v>
      </c>
      <c r="E343">
        <v>8</v>
      </c>
      <c r="F343">
        <v>300</v>
      </c>
      <c r="G343">
        <v>0</v>
      </c>
      <c r="H343">
        <v>0.01</v>
      </c>
      <c r="I343">
        <v>8.0000000000000004E-4</v>
      </c>
      <c r="J343">
        <v>16</v>
      </c>
      <c r="K343" t="b">
        <v>0</v>
      </c>
      <c r="L343">
        <f>INDEX(trials_and_results!B:B,MATCH($A343,trials_and_results!$A:$A,0))</f>
        <v>35.299025</v>
      </c>
      <c r="M343">
        <f>INDEX(trials_and_results!C:C,MATCH($A343,trials_and_results!$A:$A,0))</f>
        <v>6.35753081842656</v>
      </c>
      <c r="N343">
        <f>INDEX(trials_and_results!D:D,MATCH($A343,trials_and_results!$A:$A,0))</f>
        <v>28.941494181573439</v>
      </c>
      <c r="O343" s="16">
        <f>Table2[[#This Row],[mean_stderr]]/Table2[[#This Row],[mean_reward]]</f>
        <v>0.18010499775635616</v>
      </c>
    </row>
    <row r="344" spans="1:15" hidden="1" x14ac:dyDescent="0.2">
      <c r="A344">
        <v>103</v>
      </c>
      <c r="B344">
        <v>10000</v>
      </c>
      <c r="C344">
        <v>20000000</v>
      </c>
      <c r="D344">
        <v>2.5</v>
      </c>
      <c r="E344">
        <v>4</v>
      </c>
      <c r="F344">
        <v>300</v>
      </c>
      <c r="G344">
        <v>0</v>
      </c>
      <c r="H344">
        <v>1E-3</v>
      </c>
      <c r="I344">
        <v>4.0000000000000002E-4</v>
      </c>
      <c r="J344">
        <v>8</v>
      </c>
      <c r="K344" t="b">
        <v>0</v>
      </c>
      <c r="L344">
        <f>INDEX(trials_and_results!B:B,MATCH($A344,trials_and_results!$A:$A,0))</f>
        <v>35.759425</v>
      </c>
      <c r="M344">
        <f>INDEX(trials_and_results!C:C,MATCH($A344,trials_and_results!$A:$A,0))</f>
        <v>6.8273047686079096</v>
      </c>
      <c r="N344">
        <f>INDEX(trials_and_results!D:D,MATCH($A344,trials_and_results!$A:$A,0))</f>
        <v>28.932120231392091</v>
      </c>
      <c r="O344" s="16">
        <f>Table2[[#This Row],[mean_stderr]]/Table2[[#This Row],[mean_reward]]</f>
        <v>0.19092322565611469</v>
      </c>
    </row>
    <row r="345" spans="1:15" hidden="1" x14ac:dyDescent="0.2">
      <c r="A345">
        <v>28</v>
      </c>
      <c r="B345">
        <v>10000</v>
      </c>
      <c r="C345">
        <v>5000000</v>
      </c>
      <c r="D345">
        <v>2.5</v>
      </c>
      <c r="E345">
        <v>25</v>
      </c>
      <c r="F345">
        <v>300</v>
      </c>
      <c r="G345">
        <v>0</v>
      </c>
      <c r="H345">
        <v>0.01</v>
      </c>
      <c r="I345">
        <v>4.0000000000000002E-4</v>
      </c>
      <c r="J345">
        <v>8</v>
      </c>
      <c r="K345" t="b">
        <v>0</v>
      </c>
      <c r="L345">
        <f>INDEX(trials_and_results!B:B,MATCH($A345,trials_and_results!$A:$A,0))</f>
        <v>35.333275</v>
      </c>
      <c r="M345">
        <f>INDEX(trials_and_results!C:C,MATCH($A345,trials_and_results!$A:$A,0))</f>
        <v>6.40422657956214</v>
      </c>
      <c r="N345">
        <f>INDEX(trials_and_results!D:D,MATCH($A345,trials_and_results!$A:$A,0))</f>
        <v>28.929048420437859</v>
      </c>
      <c r="O345" s="16">
        <f>Table2[[#This Row],[mean_stderr]]/Table2[[#This Row],[mean_reward]]</f>
        <v>0.18125199488476909</v>
      </c>
    </row>
    <row r="346" spans="1:15" hidden="1" x14ac:dyDescent="0.2">
      <c r="A346">
        <v>808</v>
      </c>
      <c r="B346">
        <v>10000</v>
      </c>
      <c r="C346">
        <v>5000000</v>
      </c>
      <c r="D346">
        <v>2.5</v>
      </c>
      <c r="E346">
        <v>100</v>
      </c>
      <c r="F346">
        <v>300</v>
      </c>
      <c r="G346">
        <v>0</v>
      </c>
      <c r="H346">
        <v>4.0000000000000001E-3</v>
      </c>
      <c r="I346">
        <v>1.6000000000000001E-3</v>
      </c>
      <c r="J346">
        <v>16</v>
      </c>
      <c r="K346" t="b">
        <v>0</v>
      </c>
      <c r="L346">
        <f>INDEX(trials_and_results!B:B,MATCH($A346,trials_and_results!$A:$A,0))</f>
        <v>35.5458</v>
      </c>
      <c r="M346">
        <f>INDEX(trials_and_results!C:C,MATCH($A346,trials_and_results!$A:$A,0))</f>
        <v>6.6172228514291502</v>
      </c>
      <c r="N346">
        <f>INDEX(trials_and_results!D:D,MATCH($A346,trials_and_results!$A:$A,0))</f>
        <v>28.928577148570849</v>
      </c>
      <c r="O346" s="16">
        <f>Table2[[#This Row],[mean_stderr]]/Table2[[#This Row],[mean_reward]]</f>
        <v>0.18616047047553158</v>
      </c>
    </row>
    <row r="347" spans="1:15" hidden="1" x14ac:dyDescent="0.2">
      <c r="A347">
        <v>395</v>
      </c>
      <c r="B347">
        <v>14000</v>
      </c>
      <c r="C347">
        <v>40000000</v>
      </c>
      <c r="D347">
        <v>2.5</v>
      </c>
      <c r="E347">
        <v>4</v>
      </c>
      <c r="F347">
        <v>300</v>
      </c>
      <c r="G347">
        <v>0</v>
      </c>
      <c r="H347">
        <v>1E-3</v>
      </c>
      <c r="I347">
        <v>1.6000000000000001E-3</v>
      </c>
      <c r="J347">
        <v>8</v>
      </c>
      <c r="K347" t="b">
        <v>0</v>
      </c>
      <c r="L347">
        <f>INDEX(trials_and_results!B:B,MATCH($A347,trials_and_results!$A:$A,0))</f>
        <v>37.350900000000003</v>
      </c>
      <c r="M347">
        <f>INDEX(trials_and_results!C:C,MATCH($A347,trials_and_results!$A:$A,0))</f>
        <v>8.50977038240217</v>
      </c>
      <c r="N347">
        <f>INDEX(trials_and_results!D:D,MATCH($A347,trials_and_results!$A:$A,0))</f>
        <v>28.841129617597833</v>
      </c>
      <c r="O347" s="16">
        <f>Table2[[#This Row],[mean_stderr]]/Table2[[#This Row],[mean_reward]]</f>
        <v>0.22783307450160958</v>
      </c>
    </row>
    <row r="348" spans="1:15" hidden="1" x14ac:dyDescent="0.2">
      <c r="A348">
        <v>735</v>
      </c>
      <c r="B348">
        <v>6000</v>
      </c>
      <c r="C348">
        <v>5000000</v>
      </c>
      <c r="D348">
        <v>2.5</v>
      </c>
      <c r="E348">
        <v>8</v>
      </c>
      <c r="F348">
        <v>300</v>
      </c>
      <c r="G348">
        <v>0</v>
      </c>
      <c r="H348">
        <v>0.01</v>
      </c>
      <c r="I348">
        <v>1.6000000000000001E-3</v>
      </c>
      <c r="J348">
        <v>16</v>
      </c>
      <c r="K348" t="b">
        <v>0</v>
      </c>
      <c r="L348">
        <f>INDEX(trials_and_results!B:B,MATCH($A348,trials_and_results!$A:$A,0))</f>
        <v>35.274324999999997</v>
      </c>
      <c r="M348">
        <f>INDEX(trials_and_results!C:C,MATCH($A348,trials_and_results!$A:$A,0))</f>
        <v>6.4345654675422201</v>
      </c>
      <c r="N348">
        <f>INDEX(trials_and_results!D:D,MATCH($A348,trials_and_results!$A:$A,0))</f>
        <v>28.839759532457776</v>
      </c>
      <c r="O348" s="16">
        <f>Table2[[#This Row],[mean_stderr]]/Table2[[#This Row],[mean_reward]]</f>
        <v>0.18241498505052103</v>
      </c>
    </row>
    <row r="349" spans="1:15" hidden="1" x14ac:dyDescent="0.2">
      <c r="A349">
        <v>455</v>
      </c>
      <c r="B349">
        <v>14000</v>
      </c>
      <c r="C349">
        <v>40000000</v>
      </c>
      <c r="D349">
        <v>2.5</v>
      </c>
      <c r="E349">
        <v>8</v>
      </c>
      <c r="F349">
        <v>300</v>
      </c>
      <c r="G349">
        <v>0</v>
      </c>
      <c r="H349">
        <v>0.01</v>
      </c>
      <c r="I349">
        <v>4.0000000000000002E-4</v>
      </c>
      <c r="J349">
        <v>16</v>
      </c>
      <c r="K349" t="b">
        <v>0</v>
      </c>
      <c r="L349">
        <f>INDEX(trials_and_results!B:B,MATCH($A349,trials_and_results!$A:$A,0))</f>
        <v>34.259899999999902</v>
      </c>
      <c r="M349">
        <f>INDEX(trials_and_results!C:C,MATCH($A349,trials_and_results!$A:$A,0))</f>
        <v>5.4320492730285697</v>
      </c>
      <c r="N349">
        <f>INDEX(trials_and_results!D:D,MATCH($A349,trials_and_results!$A:$A,0))</f>
        <v>28.827850726971334</v>
      </c>
      <c r="O349" s="16">
        <f>Table2[[#This Row],[mean_stderr]]/Table2[[#This Row],[mean_reward]]</f>
        <v>0.15855414852432684</v>
      </c>
    </row>
    <row r="350" spans="1:15" hidden="1" x14ac:dyDescent="0.2">
      <c r="A350">
        <v>857</v>
      </c>
      <c r="B350">
        <v>14000</v>
      </c>
      <c r="C350">
        <v>5000000</v>
      </c>
      <c r="D350">
        <v>2.5</v>
      </c>
      <c r="E350">
        <v>100</v>
      </c>
      <c r="F350">
        <v>300</v>
      </c>
      <c r="G350">
        <v>0</v>
      </c>
      <c r="H350">
        <v>1E-3</v>
      </c>
      <c r="I350">
        <v>1.6000000000000001E-3</v>
      </c>
      <c r="J350">
        <v>16</v>
      </c>
      <c r="K350" t="b">
        <v>0</v>
      </c>
      <c r="L350">
        <f>INDEX(trials_and_results!B:B,MATCH($A350,trials_and_results!$A:$A,0))</f>
        <v>34.387124999999997</v>
      </c>
      <c r="M350">
        <f>INDEX(trials_and_results!C:C,MATCH($A350,trials_and_results!$A:$A,0))</f>
        <v>5.5726522988066103</v>
      </c>
      <c r="N350">
        <f>INDEX(trials_and_results!D:D,MATCH($A350,trials_and_results!$A:$A,0))</f>
        <v>28.814472701193388</v>
      </c>
      <c r="O350" s="16">
        <f>Table2[[#This Row],[mean_stderr]]/Table2[[#This Row],[mean_reward]]</f>
        <v>0.1620563597220358</v>
      </c>
    </row>
    <row r="351" spans="1:15" hidden="1" x14ac:dyDescent="0.2">
      <c r="A351">
        <v>247</v>
      </c>
      <c r="B351">
        <v>10000</v>
      </c>
      <c r="C351">
        <v>20000000</v>
      </c>
      <c r="D351">
        <v>2.5</v>
      </c>
      <c r="E351">
        <v>4</v>
      </c>
      <c r="F351">
        <v>300</v>
      </c>
      <c r="G351">
        <v>0</v>
      </c>
      <c r="H351">
        <v>1E-3</v>
      </c>
      <c r="I351">
        <v>8.0000000000000004E-4</v>
      </c>
      <c r="J351">
        <v>8</v>
      </c>
      <c r="K351" t="b">
        <v>0</v>
      </c>
      <c r="L351">
        <f>INDEX(trials_and_results!B:B,MATCH($A351,trials_and_results!$A:$A,0))</f>
        <v>36.921525000000003</v>
      </c>
      <c r="M351">
        <f>INDEX(trials_and_results!C:C,MATCH($A351,trials_and_results!$A:$A,0))</f>
        <v>8.1110429410133804</v>
      </c>
      <c r="N351">
        <f>INDEX(trials_and_results!D:D,MATCH($A351,trials_and_results!$A:$A,0))</f>
        <v>28.810482058986622</v>
      </c>
      <c r="O351" s="16">
        <f>Table2[[#This Row],[mean_stderr]]/Table2[[#This Row],[mean_reward]]</f>
        <v>0.21968331321670434</v>
      </c>
    </row>
    <row r="352" spans="1:15" hidden="1" x14ac:dyDescent="0.2">
      <c r="A352">
        <v>846</v>
      </c>
      <c r="B352">
        <v>6000</v>
      </c>
      <c r="C352">
        <v>20000000</v>
      </c>
      <c r="D352">
        <v>2.5</v>
      </c>
      <c r="E352">
        <v>25</v>
      </c>
      <c r="F352">
        <v>300</v>
      </c>
      <c r="G352">
        <v>0</v>
      </c>
      <c r="H352">
        <v>1E-3</v>
      </c>
      <c r="I352">
        <v>1.6000000000000001E-3</v>
      </c>
      <c r="J352">
        <v>16</v>
      </c>
      <c r="K352" t="b">
        <v>0</v>
      </c>
      <c r="L352">
        <f>INDEX(trials_and_results!B:B,MATCH($A352,trials_and_results!$A:$A,0))</f>
        <v>35.023499999999999</v>
      </c>
      <c r="M352">
        <f>INDEX(trials_and_results!C:C,MATCH($A352,trials_and_results!$A:$A,0))</f>
        <v>6.2624539581997301</v>
      </c>
      <c r="N352">
        <f>INDEX(trials_and_results!D:D,MATCH($A352,trials_and_results!$A:$A,0))</f>
        <v>28.76104604180027</v>
      </c>
      <c r="O352" s="16">
        <f>Table2[[#This Row],[mean_stderr]]/Table2[[#This Row],[mean_reward]]</f>
        <v>0.17880719968591746</v>
      </c>
    </row>
    <row r="353" spans="1:15" hidden="1" x14ac:dyDescent="0.2">
      <c r="A353">
        <v>835</v>
      </c>
      <c r="B353">
        <v>10000</v>
      </c>
      <c r="C353">
        <v>20000000</v>
      </c>
      <c r="D353">
        <v>2.5</v>
      </c>
      <c r="E353">
        <v>8</v>
      </c>
      <c r="F353">
        <v>300</v>
      </c>
      <c r="G353">
        <v>0</v>
      </c>
      <c r="H353">
        <v>1E-3</v>
      </c>
      <c r="I353">
        <v>1.6000000000000001E-3</v>
      </c>
      <c r="J353">
        <v>16</v>
      </c>
      <c r="K353" t="b">
        <v>0</v>
      </c>
      <c r="L353">
        <f>INDEX(trials_and_results!B:B,MATCH($A353,trials_and_results!$A:$A,0))</f>
        <v>36.298699999999997</v>
      </c>
      <c r="M353">
        <f>INDEX(trials_and_results!C:C,MATCH($A353,trials_and_results!$A:$A,0))</f>
        <v>7.5585744172608003</v>
      </c>
      <c r="N353">
        <f>INDEX(trials_and_results!D:D,MATCH($A353,trials_and_results!$A:$A,0))</f>
        <v>28.740125582739196</v>
      </c>
      <c r="O353" s="16">
        <f>Table2[[#This Row],[mean_stderr]]/Table2[[#This Row],[mean_reward]]</f>
        <v>0.20823264792570537</v>
      </c>
    </row>
    <row r="354" spans="1:15" hidden="1" x14ac:dyDescent="0.2">
      <c r="A354">
        <v>665</v>
      </c>
      <c r="B354">
        <v>14000</v>
      </c>
      <c r="C354">
        <v>5000000</v>
      </c>
      <c r="D354">
        <v>2.5</v>
      </c>
      <c r="E354">
        <v>100</v>
      </c>
      <c r="F354">
        <v>300</v>
      </c>
      <c r="G354">
        <v>0</v>
      </c>
      <c r="H354">
        <v>4.0000000000000001E-3</v>
      </c>
      <c r="I354">
        <v>8.0000000000000004E-4</v>
      </c>
      <c r="J354">
        <v>16</v>
      </c>
      <c r="K354" t="b">
        <v>0</v>
      </c>
      <c r="L354">
        <f>INDEX(trials_and_results!B:B,MATCH($A354,trials_and_results!$A:$A,0))</f>
        <v>32.9</v>
      </c>
      <c r="M354">
        <f>INDEX(trials_and_results!C:C,MATCH($A354,trials_and_results!$A:$A,0))</f>
        <v>4.1786149663429102</v>
      </c>
      <c r="N354">
        <f>INDEX(trials_and_results!D:D,MATCH($A354,trials_and_results!$A:$A,0))</f>
        <v>28.721385033657089</v>
      </c>
      <c r="O354" s="16">
        <f>Table2[[#This Row],[mean_stderr]]/Table2[[#This Row],[mean_reward]]</f>
        <v>0.12700957344507327</v>
      </c>
    </row>
    <row r="355" spans="1:15" hidden="1" x14ac:dyDescent="0.2">
      <c r="A355">
        <v>77</v>
      </c>
      <c r="B355">
        <v>14000</v>
      </c>
      <c r="C355">
        <v>5000000</v>
      </c>
      <c r="D355">
        <v>2.5</v>
      </c>
      <c r="E355">
        <v>25</v>
      </c>
      <c r="F355">
        <v>300</v>
      </c>
      <c r="G355">
        <v>0</v>
      </c>
      <c r="H355">
        <v>4.0000000000000001E-3</v>
      </c>
      <c r="I355">
        <v>4.0000000000000002E-4</v>
      </c>
      <c r="J355">
        <v>8</v>
      </c>
      <c r="K355" t="b">
        <v>0</v>
      </c>
      <c r="L355">
        <f>INDEX(trials_and_results!B:B,MATCH($A355,trials_and_results!$A:$A,0))</f>
        <v>34.527574999999999</v>
      </c>
      <c r="M355">
        <f>INDEX(trials_and_results!C:C,MATCH($A355,trials_and_results!$A:$A,0))</f>
        <v>5.8274331315958898</v>
      </c>
      <c r="N355">
        <f>INDEX(trials_and_results!D:D,MATCH($A355,trials_and_results!$A:$A,0))</f>
        <v>28.70014186840411</v>
      </c>
      <c r="O355" s="16">
        <f>Table2[[#This Row],[mean_stderr]]/Table2[[#This Row],[mean_reward]]</f>
        <v>0.168776206599968</v>
      </c>
    </row>
    <row r="356" spans="1:15" hidden="1" x14ac:dyDescent="0.2">
      <c r="A356">
        <v>127</v>
      </c>
      <c r="B356">
        <v>10000</v>
      </c>
      <c r="C356">
        <v>20000000</v>
      </c>
      <c r="D356">
        <v>2.5</v>
      </c>
      <c r="E356">
        <v>25</v>
      </c>
      <c r="F356">
        <v>300</v>
      </c>
      <c r="G356">
        <v>0</v>
      </c>
      <c r="H356">
        <v>1E-3</v>
      </c>
      <c r="I356">
        <v>4.0000000000000002E-4</v>
      </c>
      <c r="J356">
        <v>8</v>
      </c>
      <c r="K356" t="b">
        <v>0</v>
      </c>
      <c r="L356">
        <f>INDEX(trials_and_results!B:B,MATCH($A356,trials_and_results!$A:$A,0))</f>
        <v>35.285274999999999</v>
      </c>
      <c r="M356">
        <f>INDEX(trials_and_results!C:C,MATCH($A356,trials_and_results!$A:$A,0))</f>
        <v>6.6265560571970701</v>
      </c>
      <c r="N356">
        <f>INDEX(trials_and_results!D:D,MATCH($A356,trials_and_results!$A:$A,0))</f>
        <v>28.658718942802928</v>
      </c>
      <c r="O356" s="16">
        <f>Table2[[#This Row],[mean_stderr]]/Table2[[#This Row],[mean_reward]]</f>
        <v>0.18779947321360171</v>
      </c>
    </row>
    <row r="357" spans="1:15" hidden="1" x14ac:dyDescent="0.2">
      <c r="A357">
        <v>562</v>
      </c>
      <c r="B357">
        <v>10000</v>
      </c>
      <c r="C357">
        <v>40000000</v>
      </c>
      <c r="D357">
        <v>2.5</v>
      </c>
      <c r="E357">
        <v>25</v>
      </c>
      <c r="F357">
        <v>300</v>
      </c>
      <c r="G357">
        <v>0</v>
      </c>
      <c r="H357">
        <v>1E-3</v>
      </c>
      <c r="I357">
        <v>4.0000000000000002E-4</v>
      </c>
      <c r="J357">
        <v>16</v>
      </c>
      <c r="K357" t="b">
        <v>0</v>
      </c>
      <c r="L357">
        <f>INDEX(trials_and_results!B:B,MATCH($A357,trials_and_results!$A:$A,0))</f>
        <v>34.456024999999997</v>
      </c>
      <c r="M357">
        <f>INDEX(trials_and_results!C:C,MATCH($A357,trials_and_results!$A:$A,0))</f>
        <v>5.8469681885815401</v>
      </c>
      <c r="N357">
        <f>INDEX(trials_and_results!D:D,MATCH($A357,trials_and_results!$A:$A,0))</f>
        <v>28.609056811418455</v>
      </c>
      <c r="O357" s="16">
        <f>Table2[[#This Row],[mean_stderr]]/Table2[[#This Row],[mean_reward]]</f>
        <v>0.16969363670305965</v>
      </c>
    </row>
    <row r="358" spans="1:15" hidden="1" x14ac:dyDescent="0.2">
      <c r="A358">
        <v>359</v>
      </c>
      <c r="B358">
        <v>14000</v>
      </c>
      <c r="C358">
        <v>40000000</v>
      </c>
      <c r="D358">
        <v>2.5</v>
      </c>
      <c r="E358">
        <v>8</v>
      </c>
      <c r="F358">
        <v>300</v>
      </c>
      <c r="G358">
        <v>0</v>
      </c>
      <c r="H358">
        <v>4.0000000000000001E-3</v>
      </c>
      <c r="I358">
        <v>1.6000000000000001E-3</v>
      </c>
      <c r="J358">
        <v>8</v>
      </c>
      <c r="K358" t="b">
        <v>0</v>
      </c>
      <c r="L358">
        <f>INDEX(trials_and_results!B:B,MATCH($A358,trials_and_results!$A:$A,0))</f>
        <v>37.073</v>
      </c>
      <c r="M358">
        <f>INDEX(trials_and_results!C:C,MATCH($A358,trials_and_results!$A:$A,0))</f>
        <v>8.4661187417424593</v>
      </c>
      <c r="N358">
        <f>INDEX(trials_and_results!D:D,MATCH($A358,trials_and_results!$A:$A,0))</f>
        <v>28.606881258257541</v>
      </c>
      <c r="O358" s="16">
        <f>Table2[[#This Row],[mean_stderr]]/Table2[[#This Row],[mean_reward]]</f>
        <v>0.22836346510243194</v>
      </c>
    </row>
    <row r="359" spans="1:15" hidden="1" x14ac:dyDescent="0.2">
      <c r="A359">
        <v>189</v>
      </c>
      <c r="B359">
        <v>6000</v>
      </c>
      <c r="C359">
        <v>40000000</v>
      </c>
      <c r="D359">
        <v>2.5</v>
      </c>
      <c r="E359">
        <v>100</v>
      </c>
      <c r="F359">
        <v>300</v>
      </c>
      <c r="G359">
        <v>0</v>
      </c>
      <c r="H359">
        <v>0.01</v>
      </c>
      <c r="I359">
        <v>8.0000000000000004E-4</v>
      </c>
      <c r="J359">
        <v>8</v>
      </c>
      <c r="K359" t="b">
        <v>0</v>
      </c>
      <c r="L359">
        <f>INDEX(trials_and_results!B:B,MATCH($A359,trials_and_results!$A:$A,0))</f>
        <v>35.166799999999903</v>
      </c>
      <c r="M359">
        <f>INDEX(trials_and_results!C:C,MATCH($A359,trials_and_results!$A:$A,0))</f>
        <v>6.5917948896653096</v>
      </c>
      <c r="N359">
        <f>INDEX(trials_and_results!D:D,MATCH($A359,trials_and_results!$A:$A,0))</f>
        <v>28.575005110334594</v>
      </c>
      <c r="O359" s="16">
        <f>Table2[[#This Row],[mean_stderr]]/Table2[[#This Row],[mean_reward]]</f>
        <v>0.187443693758469</v>
      </c>
    </row>
    <row r="360" spans="1:15" hidden="1" x14ac:dyDescent="0.2">
      <c r="A360">
        <v>718</v>
      </c>
      <c r="B360">
        <v>10000</v>
      </c>
      <c r="C360">
        <v>40000000</v>
      </c>
      <c r="D360">
        <v>2.5</v>
      </c>
      <c r="E360">
        <v>100</v>
      </c>
      <c r="F360">
        <v>300</v>
      </c>
      <c r="G360">
        <v>0</v>
      </c>
      <c r="H360">
        <v>1E-3</v>
      </c>
      <c r="I360">
        <v>8.0000000000000004E-4</v>
      </c>
      <c r="J360">
        <v>16</v>
      </c>
      <c r="K360" t="b">
        <v>0</v>
      </c>
      <c r="L360">
        <f>INDEX(trials_and_results!B:B,MATCH($A360,trials_and_results!$A:$A,0))</f>
        <v>33.943624999999997</v>
      </c>
      <c r="M360">
        <f>INDEX(trials_and_results!C:C,MATCH($A360,trials_and_results!$A:$A,0))</f>
        <v>5.3831357888797697</v>
      </c>
      <c r="N360">
        <f>INDEX(trials_and_results!D:D,MATCH($A360,trials_and_results!$A:$A,0))</f>
        <v>28.560489211120228</v>
      </c>
      <c r="O360" s="16">
        <f>Table2[[#This Row],[mean_stderr]]/Table2[[#This Row],[mean_reward]]</f>
        <v>0.15859048021181504</v>
      </c>
    </row>
    <row r="361" spans="1:15" hidden="1" x14ac:dyDescent="0.2">
      <c r="A361">
        <v>486</v>
      </c>
      <c r="B361">
        <v>6000</v>
      </c>
      <c r="C361">
        <v>20000000</v>
      </c>
      <c r="D361">
        <v>2.5</v>
      </c>
      <c r="E361">
        <v>4</v>
      </c>
      <c r="F361">
        <v>300</v>
      </c>
      <c r="G361">
        <v>0</v>
      </c>
      <c r="H361">
        <v>4.0000000000000001E-3</v>
      </c>
      <c r="I361">
        <v>4.0000000000000002E-4</v>
      </c>
      <c r="J361">
        <v>16</v>
      </c>
      <c r="K361" t="b">
        <v>0</v>
      </c>
      <c r="L361">
        <f>INDEX(trials_and_results!B:B,MATCH($A361,trials_and_results!$A:$A,0))</f>
        <v>35.102474999999998</v>
      </c>
      <c r="M361">
        <f>INDEX(trials_and_results!C:C,MATCH($A361,trials_and_results!$A:$A,0))</f>
        <v>6.5438030637215103</v>
      </c>
      <c r="N361">
        <f>INDEX(trials_and_results!D:D,MATCH($A361,trials_and_results!$A:$A,0))</f>
        <v>28.558671936278486</v>
      </c>
      <c r="O361" s="16">
        <f>Table2[[#This Row],[mean_stderr]]/Table2[[#This Row],[mean_reward]]</f>
        <v>0.18641999071921597</v>
      </c>
    </row>
    <row r="362" spans="1:15" hidden="1" x14ac:dyDescent="0.2">
      <c r="A362">
        <v>222</v>
      </c>
      <c r="B362">
        <v>6000</v>
      </c>
      <c r="C362">
        <v>20000000</v>
      </c>
      <c r="D362">
        <v>2.5</v>
      </c>
      <c r="E362">
        <v>25</v>
      </c>
      <c r="F362">
        <v>300</v>
      </c>
      <c r="G362">
        <v>0</v>
      </c>
      <c r="H362">
        <v>4.0000000000000001E-3</v>
      </c>
      <c r="I362">
        <v>8.0000000000000004E-4</v>
      </c>
      <c r="J362">
        <v>8</v>
      </c>
      <c r="K362" t="b">
        <v>0</v>
      </c>
      <c r="L362">
        <f>INDEX(trials_and_results!B:B,MATCH($A362,trials_and_results!$A:$A,0))</f>
        <v>36.958325000000002</v>
      </c>
      <c r="M362">
        <f>INDEX(trials_and_results!C:C,MATCH($A362,trials_and_results!$A:$A,0))</f>
        <v>8.4144906922448008</v>
      </c>
      <c r="N362">
        <f>INDEX(trials_and_results!D:D,MATCH($A362,trials_and_results!$A:$A,0))</f>
        <v>28.543834307755201</v>
      </c>
      <c r="O362" s="16">
        <f>Table2[[#This Row],[mean_stderr]]/Table2[[#This Row],[mean_reward]]</f>
        <v>0.22767510952525041</v>
      </c>
    </row>
    <row r="363" spans="1:15" hidden="1" x14ac:dyDescent="0.2">
      <c r="A363">
        <v>466</v>
      </c>
      <c r="B363">
        <v>10000</v>
      </c>
      <c r="C363">
        <v>40000000</v>
      </c>
      <c r="D363">
        <v>2.5</v>
      </c>
      <c r="E363">
        <v>25</v>
      </c>
      <c r="F363">
        <v>300</v>
      </c>
      <c r="G363">
        <v>0</v>
      </c>
      <c r="H363">
        <v>0.01</v>
      </c>
      <c r="I363">
        <v>4.0000000000000002E-4</v>
      </c>
      <c r="J363">
        <v>16</v>
      </c>
      <c r="K363" t="b">
        <v>0</v>
      </c>
      <c r="L363">
        <f>INDEX(trials_and_results!B:B,MATCH($A363,trials_and_results!$A:$A,0))</f>
        <v>34.453824999999902</v>
      </c>
      <c r="M363">
        <f>INDEX(trials_and_results!C:C,MATCH($A363,trials_and_results!$A:$A,0))</f>
        <v>5.9397352978299498</v>
      </c>
      <c r="N363">
        <f>INDEX(trials_and_results!D:D,MATCH($A363,trials_and_results!$A:$A,0))</f>
        <v>28.514089702169954</v>
      </c>
      <c r="O363" s="16">
        <f>Table2[[#This Row],[mean_stderr]]/Table2[[#This Row],[mean_reward]]</f>
        <v>0.17239697763107484</v>
      </c>
    </row>
    <row r="364" spans="1:15" hidden="1" x14ac:dyDescent="0.2">
      <c r="A364">
        <v>153</v>
      </c>
      <c r="B364">
        <v>6000</v>
      </c>
      <c r="C364">
        <v>40000000</v>
      </c>
      <c r="D364">
        <v>2.5</v>
      </c>
      <c r="E364">
        <v>4</v>
      </c>
      <c r="F364">
        <v>300</v>
      </c>
      <c r="G364">
        <v>0</v>
      </c>
      <c r="H364">
        <v>0.01</v>
      </c>
      <c r="I364">
        <v>8.0000000000000004E-4</v>
      </c>
      <c r="J364">
        <v>8</v>
      </c>
      <c r="K364" t="b">
        <v>0</v>
      </c>
      <c r="L364">
        <f>INDEX(trials_and_results!B:B,MATCH($A364,trials_and_results!$A:$A,0))</f>
        <v>35.025149999999996</v>
      </c>
      <c r="M364">
        <f>INDEX(trials_and_results!C:C,MATCH($A364,trials_and_results!$A:$A,0))</f>
        <v>6.5136137103771601</v>
      </c>
      <c r="N364">
        <f>INDEX(trials_and_results!D:D,MATCH($A364,trials_and_results!$A:$A,0))</f>
        <v>28.511536289622835</v>
      </c>
      <c r="O364" s="16">
        <f>Table2[[#This Row],[mean_stderr]]/Table2[[#This Row],[mean_reward]]</f>
        <v>0.18596961641498069</v>
      </c>
    </row>
    <row r="365" spans="1:15" hidden="1" x14ac:dyDescent="0.2">
      <c r="A365">
        <v>616</v>
      </c>
      <c r="B365">
        <v>10000</v>
      </c>
      <c r="C365">
        <v>5000000</v>
      </c>
      <c r="D365">
        <v>2.5</v>
      </c>
      <c r="E365">
        <v>100</v>
      </c>
      <c r="F365">
        <v>300</v>
      </c>
      <c r="G365">
        <v>0</v>
      </c>
      <c r="H365">
        <v>0.01</v>
      </c>
      <c r="I365">
        <v>8.0000000000000004E-4</v>
      </c>
      <c r="J365">
        <v>16</v>
      </c>
      <c r="K365" t="b">
        <v>0</v>
      </c>
      <c r="L365">
        <f>INDEX(trials_and_results!B:B,MATCH($A365,trials_and_results!$A:$A,0))</f>
        <v>35.256124999999997</v>
      </c>
      <c r="M365">
        <f>INDEX(trials_and_results!C:C,MATCH($A365,trials_and_results!$A:$A,0))</f>
        <v>6.7459055290343004</v>
      </c>
      <c r="N365">
        <f>INDEX(trials_and_results!D:D,MATCH($A365,trials_and_results!$A:$A,0))</f>
        <v>28.510219470965698</v>
      </c>
      <c r="O365" s="16">
        <f>Table2[[#This Row],[mean_stderr]]/Table2[[#This Row],[mean_reward]]</f>
        <v>0.19133995948319055</v>
      </c>
    </row>
    <row r="366" spans="1:15" hidden="1" x14ac:dyDescent="0.2">
      <c r="A366">
        <v>631</v>
      </c>
      <c r="B366">
        <v>10000</v>
      </c>
      <c r="C366">
        <v>20000000</v>
      </c>
      <c r="D366">
        <v>2.5</v>
      </c>
      <c r="E366">
        <v>4</v>
      </c>
      <c r="F366">
        <v>300</v>
      </c>
      <c r="G366">
        <v>0</v>
      </c>
      <c r="H366">
        <v>4.0000000000000001E-3</v>
      </c>
      <c r="I366">
        <v>8.0000000000000004E-4</v>
      </c>
      <c r="J366">
        <v>16</v>
      </c>
      <c r="K366" t="b">
        <v>0</v>
      </c>
      <c r="L366">
        <f>INDEX(trials_and_results!B:B,MATCH($A366,trials_and_results!$A:$A,0))</f>
        <v>34.277549999999998</v>
      </c>
      <c r="M366">
        <f>INDEX(trials_and_results!C:C,MATCH($A366,trials_and_results!$A:$A,0))</f>
        <v>5.7988605307879801</v>
      </c>
      <c r="N366">
        <f>INDEX(trials_and_results!D:D,MATCH($A366,trials_and_results!$A:$A,0))</f>
        <v>28.478689469212018</v>
      </c>
      <c r="O366" s="16">
        <f>Table2[[#This Row],[mean_stderr]]/Table2[[#This Row],[mean_reward]]</f>
        <v>0.16917371663925748</v>
      </c>
    </row>
    <row r="367" spans="1:15" hidden="1" x14ac:dyDescent="0.2">
      <c r="A367">
        <v>507</v>
      </c>
      <c r="B367">
        <v>6000</v>
      </c>
      <c r="C367">
        <v>5000000</v>
      </c>
      <c r="D367">
        <v>2.5</v>
      </c>
      <c r="E367">
        <v>25</v>
      </c>
      <c r="F367">
        <v>300</v>
      </c>
      <c r="G367">
        <v>0</v>
      </c>
      <c r="H367">
        <v>4.0000000000000001E-3</v>
      </c>
      <c r="I367">
        <v>4.0000000000000002E-4</v>
      </c>
      <c r="J367">
        <v>16</v>
      </c>
      <c r="K367" t="b">
        <v>0</v>
      </c>
      <c r="L367">
        <f>INDEX(trials_and_results!B:B,MATCH($A367,trials_and_results!$A:$A,0))</f>
        <v>33.924875</v>
      </c>
      <c r="M367">
        <f>INDEX(trials_and_results!C:C,MATCH($A367,trials_and_results!$A:$A,0))</f>
        <v>5.4735936532632996</v>
      </c>
      <c r="N367">
        <f>INDEX(trials_and_results!D:D,MATCH($A367,trials_and_results!$A:$A,0))</f>
        <v>28.4512813467367</v>
      </c>
      <c r="O367" s="16">
        <f>Table2[[#This Row],[mean_stderr]]/Table2[[#This Row],[mean_reward]]</f>
        <v>0.16134454889703498</v>
      </c>
    </row>
    <row r="368" spans="1:15" hidden="1" x14ac:dyDescent="0.2">
      <c r="A368">
        <v>767</v>
      </c>
      <c r="B368">
        <v>14000</v>
      </c>
      <c r="C368">
        <v>40000000</v>
      </c>
      <c r="D368">
        <v>2.5</v>
      </c>
      <c r="E368">
        <v>100</v>
      </c>
      <c r="F368">
        <v>300</v>
      </c>
      <c r="G368">
        <v>0</v>
      </c>
      <c r="H368">
        <v>0.01</v>
      </c>
      <c r="I368">
        <v>1.6000000000000001E-3</v>
      </c>
      <c r="J368">
        <v>16</v>
      </c>
      <c r="K368" t="b">
        <v>0</v>
      </c>
      <c r="L368">
        <f>INDEX(trials_and_results!B:B,MATCH($A368,trials_and_results!$A:$A,0))</f>
        <v>37.197299999999998</v>
      </c>
      <c r="M368">
        <f>INDEX(trials_and_results!C:C,MATCH($A368,trials_and_results!$A:$A,0))</f>
        <v>8.74628512819341</v>
      </c>
      <c r="N368">
        <f>INDEX(trials_and_results!D:D,MATCH($A368,trials_and_results!$A:$A,0))</f>
        <v>28.451014871806589</v>
      </c>
      <c r="O368" s="16">
        <f>Table2[[#This Row],[mean_stderr]]/Table2[[#This Row],[mean_reward]]</f>
        <v>0.23513225766906229</v>
      </c>
    </row>
    <row r="369" spans="1:15" hidden="1" x14ac:dyDescent="0.2">
      <c r="A369">
        <v>784</v>
      </c>
      <c r="B369">
        <v>10000</v>
      </c>
      <c r="C369">
        <v>5000000</v>
      </c>
      <c r="D369">
        <v>2.5</v>
      </c>
      <c r="E369">
        <v>8</v>
      </c>
      <c r="F369">
        <v>300</v>
      </c>
      <c r="G369">
        <v>0</v>
      </c>
      <c r="H369">
        <v>4.0000000000000001E-3</v>
      </c>
      <c r="I369">
        <v>1.6000000000000001E-3</v>
      </c>
      <c r="J369">
        <v>16</v>
      </c>
      <c r="K369" t="b">
        <v>0</v>
      </c>
      <c r="L369">
        <f>INDEX(trials_and_results!B:B,MATCH($A369,trials_and_results!$A:$A,0))</f>
        <v>33.816699999999997</v>
      </c>
      <c r="M369">
        <f>INDEX(trials_and_results!C:C,MATCH($A369,trials_and_results!$A:$A,0))</f>
        <v>5.4290896229999301</v>
      </c>
      <c r="N369">
        <f>INDEX(trials_and_results!D:D,MATCH($A369,trials_and_results!$A:$A,0))</f>
        <v>28.387610377000065</v>
      </c>
      <c r="O369" s="16">
        <f>Table2[[#This Row],[mean_stderr]]/Table2[[#This Row],[mean_reward]]</f>
        <v>0.160544630995926</v>
      </c>
    </row>
    <row r="370" spans="1:15" hidden="1" x14ac:dyDescent="0.2">
      <c r="A370">
        <v>224</v>
      </c>
      <c r="B370">
        <v>14000</v>
      </c>
      <c r="C370">
        <v>20000000</v>
      </c>
      <c r="D370">
        <v>2.5</v>
      </c>
      <c r="E370">
        <v>25</v>
      </c>
      <c r="F370">
        <v>300</v>
      </c>
      <c r="G370">
        <v>0</v>
      </c>
      <c r="H370">
        <v>4.0000000000000001E-3</v>
      </c>
      <c r="I370">
        <v>8.0000000000000004E-4</v>
      </c>
      <c r="J370">
        <v>8</v>
      </c>
      <c r="K370" t="b">
        <v>0</v>
      </c>
      <c r="L370">
        <f>INDEX(trials_and_results!B:B,MATCH($A370,trials_and_results!$A:$A,0))</f>
        <v>36.629049999999999</v>
      </c>
      <c r="M370">
        <f>INDEX(trials_and_results!C:C,MATCH($A370,trials_and_results!$A:$A,0))</f>
        <v>8.2425839854851795</v>
      </c>
      <c r="N370">
        <f>INDEX(trials_and_results!D:D,MATCH($A370,trials_and_results!$A:$A,0))</f>
        <v>28.38646601451482</v>
      </c>
      <c r="O370" s="16">
        <f>Table2[[#This Row],[mean_stderr]]/Table2[[#This Row],[mean_reward]]</f>
        <v>0.22502860394919277</v>
      </c>
    </row>
    <row r="371" spans="1:15" hidden="1" x14ac:dyDescent="0.2">
      <c r="A371">
        <v>226</v>
      </c>
      <c r="B371">
        <v>10000</v>
      </c>
      <c r="C371">
        <v>40000000</v>
      </c>
      <c r="D371">
        <v>2.5</v>
      </c>
      <c r="E371">
        <v>25</v>
      </c>
      <c r="F371">
        <v>300</v>
      </c>
      <c r="G371">
        <v>0</v>
      </c>
      <c r="H371">
        <v>4.0000000000000001E-3</v>
      </c>
      <c r="I371">
        <v>8.0000000000000004E-4</v>
      </c>
      <c r="J371">
        <v>8</v>
      </c>
      <c r="K371" t="b">
        <v>0</v>
      </c>
      <c r="L371">
        <f>INDEX(trials_and_results!B:B,MATCH($A371,trials_and_results!$A:$A,0))</f>
        <v>35.135549999999903</v>
      </c>
      <c r="M371">
        <f>INDEX(trials_and_results!C:C,MATCH($A371,trials_and_results!$A:$A,0))</f>
        <v>6.7551376599009103</v>
      </c>
      <c r="N371">
        <f>INDEX(trials_and_results!D:D,MATCH($A371,trials_and_results!$A:$A,0))</f>
        <v>28.380412340098992</v>
      </c>
      <c r="O371" s="16">
        <f>Table2[[#This Row],[mean_stderr]]/Table2[[#This Row],[mean_reward]]</f>
        <v>0.19225934018112506</v>
      </c>
    </row>
    <row r="372" spans="1:15" hidden="1" x14ac:dyDescent="0.2">
      <c r="A372">
        <v>785</v>
      </c>
      <c r="B372">
        <v>14000</v>
      </c>
      <c r="C372">
        <v>5000000</v>
      </c>
      <c r="D372">
        <v>2.5</v>
      </c>
      <c r="E372">
        <v>8</v>
      </c>
      <c r="F372">
        <v>300</v>
      </c>
      <c r="G372">
        <v>0</v>
      </c>
      <c r="H372">
        <v>4.0000000000000001E-3</v>
      </c>
      <c r="I372">
        <v>1.6000000000000001E-3</v>
      </c>
      <c r="J372">
        <v>16</v>
      </c>
      <c r="K372" t="b">
        <v>0</v>
      </c>
      <c r="L372">
        <f>INDEX(trials_and_results!B:B,MATCH($A372,trials_and_results!$A:$A,0))</f>
        <v>34.176200000000001</v>
      </c>
      <c r="M372">
        <f>INDEX(trials_and_results!C:C,MATCH($A372,trials_and_results!$A:$A,0))</f>
        <v>5.8188616119373604</v>
      </c>
      <c r="N372">
        <f>INDEX(trials_and_results!D:D,MATCH($A372,trials_and_results!$A:$A,0))</f>
        <v>28.35733838806264</v>
      </c>
      <c r="O372" s="16">
        <f>Table2[[#This Row],[mean_stderr]]/Table2[[#This Row],[mean_reward]]</f>
        <v>0.17026063786896611</v>
      </c>
    </row>
    <row r="373" spans="1:15" hidden="1" x14ac:dyDescent="0.2">
      <c r="A373">
        <v>43</v>
      </c>
      <c r="B373">
        <v>10000</v>
      </c>
      <c r="C373">
        <v>20000000</v>
      </c>
      <c r="D373">
        <v>2.5</v>
      </c>
      <c r="E373">
        <v>100</v>
      </c>
      <c r="F373">
        <v>300</v>
      </c>
      <c r="G373">
        <v>0</v>
      </c>
      <c r="H373">
        <v>0.01</v>
      </c>
      <c r="I373">
        <v>4.0000000000000002E-4</v>
      </c>
      <c r="J373">
        <v>8</v>
      </c>
      <c r="K373" t="b">
        <v>0</v>
      </c>
      <c r="L373">
        <f>INDEX(trials_and_results!B:B,MATCH($A373,trials_and_results!$A:$A,0))</f>
        <v>36.797749999999901</v>
      </c>
      <c r="M373">
        <f>INDEX(trials_and_results!C:C,MATCH($A373,trials_and_results!$A:$A,0))</f>
        <v>8.4698680356140894</v>
      </c>
      <c r="N373">
        <f>INDEX(trials_and_results!D:D,MATCH($A373,trials_and_results!$A:$A,0))</f>
        <v>28.32788196438581</v>
      </c>
      <c r="O373" s="16">
        <f>Table2[[#This Row],[mean_stderr]]/Table2[[#This Row],[mean_reward]]</f>
        <v>0.2301735305994011</v>
      </c>
    </row>
    <row r="374" spans="1:15" hidden="1" x14ac:dyDescent="0.2">
      <c r="A374">
        <v>246</v>
      </c>
      <c r="B374">
        <v>6000</v>
      </c>
      <c r="C374">
        <v>20000000</v>
      </c>
      <c r="D374">
        <v>2.5</v>
      </c>
      <c r="E374">
        <v>4</v>
      </c>
      <c r="F374">
        <v>300</v>
      </c>
      <c r="G374">
        <v>0</v>
      </c>
      <c r="H374">
        <v>1E-3</v>
      </c>
      <c r="I374">
        <v>8.0000000000000004E-4</v>
      </c>
      <c r="J374">
        <v>8</v>
      </c>
      <c r="K374" t="b">
        <v>0</v>
      </c>
      <c r="L374">
        <f>INDEX(trials_and_results!B:B,MATCH($A374,trials_and_results!$A:$A,0))</f>
        <v>33.691775</v>
      </c>
      <c r="M374">
        <f>INDEX(trials_and_results!C:C,MATCH($A374,trials_and_results!$A:$A,0))</f>
        <v>5.3773822103363402</v>
      </c>
      <c r="N374">
        <f>INDEX(trials_and_results!D:D,MATCH($A374,trials_and_results!$A:$A,0))</f>
        <v>28.31439278966366</v>
      </c>
      <c r="O374" s="16">
        <f>Table2[[#This Row],[mean_stderr]]/Table2[[#This Row],[mean_reward]]</f>
        <v>0.1596051917815651</v>
      </c>
    </row>
    <row r="375" spans="1:15" hidden="1" x14ac:dyDescent="0.2">
      <c r="A375">
        <v>107</v>
      </c>
      <c r="B375">
        <v>14000</v>
      </c>
      <c r="C375">
        <v>40000000</v>
      </c>
      <c r="D375">
        <v>2.5</v>
      </c>
      <c r="E375">
        <v>4</v>
      </c>
      <c r="F375">
        <v>300</v>
      </c>
      <c r="G375">
        <v>0</v>
      </c>
      <c r="H375">
        <v>1E-3</v>
      </c>
      <c r="I375">
        <v>4.0000000000000002E-4</v>
      </c>
      <c r="J375">
        <v>8</v>
      </c>
      <c r="K375" t="b">
        <v>0</v>
      </c>
      <c r="L375">
        <f>INDEX(trials_and_results!B:B,MATCH($A375,trials_and_results!$A:$A,0))</f>
        <v>34.611525</v>
      </c>
      <c r="M375">
        <f>INDEX(trials_and_results!C:C,MATCH($A375,trials_and_results!$A:$A,0))</f>
        <v>6.3136501407765699</v>
      </c>
      <c r="N375">
        <f>INDEX(trials_and_results!D:D,MATCH($A375,trials_and_results!$A:$A,0))</f>
        <v>28.29787485922343</v>
      </c>
      <c r="O375" s="16">
        <f>Table2[[#This Row],[mean_stderr]]/Table2[[#This Row],[mean_reward]]</f>
        <v>0.182414676636657</v>
      </c>
    </row>
    <row r="376" spans="1:15" hidden="1" x14ac:dyDescent="0.2">
      <c r="A376">
        <v>365</v>
      </c>
      <c r="B376">
        <v>14000</v>
      </c>
      <c r="C376">
        <v>5000000</v>
      </c>
      <c r="D376">
        <v>2.5</v>
      </c>
      <c r="E376">
        <v>25</v>
      </c>
      <c r="F376">
        <v>300</v>
      </c>
      <c r="G376">
        <v>0</v>
      </c>
      <c r="H376">
        <v>4.0000000000000001E-3</v>
      </c>
      <c r="I376">
        <v>1.6000000000000001E-3</v>
      </c>
      <c r="J376">
        <v>8</v>
      </c>
      <c r="K376" t="b">
        <v>0</v>
      </c>
      <c r="L376">
        <f>INDEX(trials_and_results!B:B,MATCH($A376,trials_and_results!$A:$A,0))</f>
        <v>34.794575000000002</v>
      </c>
      <c r="M376">
        <f>INDEX(trials_and_results!C:C,MATCH($A376,trials_and_results!$A:$A,0))</f>
        <v>6.4967582568739504</v>
      </c>
      <c r="N376">
        <f>INDEX(trials_and_results!D:D,MATCH($A376,trials_and_results!$A:$A,0))</f>
        <v>28.297816743126052</v>
      </c>
      <c r="O376" s="16">
        <f>Table2[[#This Row],[mean_stderr]]/Table2[[#This Row],[mean_reward]]</f>
        <v>0.1867175632084585</v>
      </c>
    </row>
    <row r="377" spans="1:15" hidden="1" x14ac:dyDescent="0.2">
      <c r="A377">
        <v>563</v>
      </c>
      <c r="B377">
        <v>14000</v>
      </c>
      <c r="C377">
        <v>40000000</v>
      </c>
      <c r="D377">
        <v>2.5</v>
      </c>
      <c r="E377">
        <v>25</v>
      </c>
      <c r="F377">
        <v>300</v>
      </c>
      <c r="G377">
        <v>0</v>
      </c>
      <c r="H377">
        <v>1E-3</v>
      </c>
      <c r="I377">
        <v>4.0000000000000002E-4</v>
      </c>
      <c r="J377">
        <v>16</v>
      </c>
      <c r="K377" t="b">
        <v>0</v>
      </c>
      <c r="L377">
        <f>INDEX(trials_and_results!B:B,MATCH($A377,trials_and_results!$A:$A,0))</f>
        <v>34.148424999999897</v>
      </c>
      <c r="M377">
        <f>INDEX(trials_and_results!C:C,MATCH($A377,trials_and_results!$A:$A,0))</f>
        <v>5.8946397783014701</v>
      </c>
      <c r="N377">
        <f>INDEX(trials_and_results!D:D,MATCH($A377,trials_and_results!$A:$A,0))</f>
        <v>28.253785221698426</v>
      </c>
      <c r="O377" s="16">
        <f>Table2[[#This Row],[mean_stderr]]/Table2[[#This Row],[mean_reward]]</f>
        <v>0.17261820357165777</v>
      </c>
    </row>
    <row r="378" spans="1:15" hidden="1" x14ac:dyDescent="0.2">
      <c r="A378">
        <v>34</v>
      </c>
      <c r="B378">
        <v>10000</v>
      </c>
      <c r="C378">
        <v>40000000</v>
      </c>
      <c r="D378">
        <v>2.5</v>
      </c>
      <c r="E378">
        <v>25</v>
      </c>
      <c r="F378">
        <v>300</v>
      </c>
      <c r="G378">
        <v>0</v>
      </c>
      <c r="H378">
        <v>0.01</v>
      </c>
      <c r="I378">
        <v>4.0000000000000002E-4</v>
      </c>
      <c r="J378">
        <v>8</v>
      </c>
      <c r="K378" t="b">
        <v>0</v>
      </c>
      <c r="L378">
        <f>INDEX(trials_and_results!B:B,MATCH($A378,trials_and_results!$A:$A,0))</f>
        <v>35.527474999999903</v>
      </c>
      <c r="M378">
        <f>INDEX(trials_and_results!C:C,MATCH($A378,trials_and_results!$A:$A,0))</f>
        <v>7.2839658831603504</v>
      </c>
      <c r="N378">
        <f>INDEX(trials_and_results!D:D,MATCH($A378,trials_and_results!$A:$A,0))</f>
        <v>28.243509116839554</v>
      </c>
      <c r="O378" s="16">
        <f>Table2[[#This Row],[mean_stderr]]/Table2[[#This Row],[mean_reward]]</f>
        <v>0.20502346094565882</v>
      </c>
    </row>
    <row r="379" spans="1:15" hidden="1" x14ac:dyDescent="0.2">
      <c r="A379">
        <v>377</v>
      </c>
      <c r="B379">
        <v>14000</v>
      </c>
      <c r="C379">
        <v>5000000</v>
      </c>
      <c r="D379">
        <v>2.5</v>
      </c>
      <c r="E379">
        <v>100</v>
      </c>
      <c r="F379">
        <v>300</v>
      </c>
      <c r="G379">
        <v>0</v>
      </c>
      <c r="H379">
        <v>4.0000000000000001E-3</v>
      </c>
      <c r="I379">
        <v>1.6000000000000001E-3</v>
      </c>
      <c r="J379">
        <v>8</v>
      </c>
      <c r="K379" t="b">
        <v>0</v>
      </c>
      <c r="L379">
        <f>INDEX(trials_and_results!B:B,MATCH($A379,trials_and_results!$A:$A,0))</f>
        <v>35.327100000000002</v>
      </c>
      <c r="M379">
        <f>INDEX(trials_and_results!C:C,MATCH($A379,trials_and_results!$A:$A,0))</f>
        <v>7.0941724260529302</v>
      </c>
      <c r="N379">
        <f>INDEX(trials_and_results!D:D,MATCH($A379,trials_and_results!$A:$A,0))</f>
        <v>28.232927573947073</v>
      </c>
      <c r="O379" s="16">
        <f>Table2[[#This Row],[mean_stderr]]/Table2[[#This Row],[mean_reward]]</f>
        <v>0.20081389148990236</v>
      </c>
    </row>
    <row r="380" spans="1:15" hidden="1" x14ac:dyDescent="0.2">
      <c r="A380">
        <v>5</v>
      </c>
      <c r="B380">
        <v>14000</v>
      </c>
      <c r="C380">
        <v>5000000</v>
      </c>
      <c r="D380">
        <v>2.5</v>
      </c>
      <c r="E380">
        <v>4</v>
      </c>
      <c r="F380">
        <v>300</v>
      </c>
      <c r="G380">
        <v>0</v>
      </c>
      <c r="H380">
        <v>0.01</v>
      </c>
      <c r="I380">
        <v>4.0000000000000002E-4</v>
      </c>
      <c r="J380">
        <v>8</v>
      </c>
      <c r="K380" t="b">
        <v>0</v>
      </c>
      <c r="L380">
        <f>INDEX(trials_and_results!B:B,MATCH($A380,trials_and_results!$A:$A,0))</f>
        <v>34.754024999999999</v>
      </c>
      <c r="M380">
        <f>INDEX(trials_and_results!C:C,MATCH($A380,trials_and_results!$A:$A,0))</f>
        <v>6.5236524867016001</v>
      </c>
      <c r="N380">
        <f>INDEX(trials_and_results!D:D,MATCH($A380,trials_and_results!$A:$A,0))</f>
        <v>28.230372513298398</v>
      </c>
      <c r="O380" s="16">
        <f>Table2[[#This Row],[mean_stderr]]/Table2[[#This Row],[mean_reward]]</f>
        <v>0.18770926494705578</v>
      </c>
    </row>
    <row r="381" spans="1:15" hidden="1" x14ac:dyDescent="0.2">
      <c r="A381">
        <v>399</v>
      </c>
      <c r="B381">
        <v>6000</v>
      </c>
      <c r="C381">
        <v>5000000</v>
      </c>
      <c r="D381">
        <v>2.5</v>
      </c>
      <c r="E381">
        <v>8</v>
      </c>
      <c r="F381">
        <v>300</v>
      </c>
      <c r="G381">
        <v>0</v>
      </c>
      <c r="H381">
        <v>1E-3</v>
      </c>
      <c r="I381">
        <v>1.6000000000000001E-3</v>
      </c>
      <c r="J381">
        <v>8</v>
      </c>
      <c r="K381" t="b">
        <v>0</v>
      </c>
      <c r="L381">
        <f>INDEX(trials_and_results!B:B,MATCH($A381,trials_and_results!$A:$A,0))</f>
        <v>33.188200000000002</v>
      </c>
      <c r="M381">
        <f>INDEX(trials_and_results!C:C,MATCH($A381,trials_and_results!$A:$A,0))</f>
        <v>4.9612836426104598</v>
      </c>
      <c r="N381">
        <f>INDEX(trials_and_results!D:D,MATCH($A381,trials_and_results!$A:$A,0))</f>
        <v>28.226916357389541</v>
      </c>
      <c r="O381" s="16">
        <f>Table2[[#This Row],[mean_stderr]]/Table2[[#This Row],[mean_reward]]</f>
        <v>0.14948938606524184</v>
      </c>
    </row>
    <row r="382" spans="1:15" hidden="1" x14ac:dyDescent="0.2">
      <c r="A382">
        <v>859</v>
      </c>
      <c r="B382">
        <v>10000</v>
      </c>
      <c r="C382">
        <v>20000000</v>
      </c>
      <c r="D382">
        <v>2.5</v>
      </c>
      <c r="E382">
        <v>100</v>
      </c>
      <c r="F382">
        <v>300</v>
      </c>
      <c r="G382">
        <v>0</v>
      </c>
      <c r="H382">
        <v>1E-3</v>
      </c>
      <c r="I382">
        <v>1.6000000000000001E-3</v>
      </c>
      <c r="J382">
        <v>16</v>
      </c>
      <c r="K382" t="b">
        <v>0</v>
      </c>
      <c r="L382">
        <f>INDEX(trials_and_results!B:B,MATCH($A382,trials_and_results!$A:$A,0))</f>
        <v>36.462924999999998</v>
      </c>
      <c r="M382">
        <f>INDEX(trials_and_results!C:C,MATCH($A382,trials_and_results!$A:$A,0))</f>
        <v>8.24226155037843</v>
      </c>
      <c r="N382">
        <f>INDEX(trials_and_results!D:D,MATCH($A382,trials_and_results!$A:$A,0))</f>
        <v>28.220663449621568</v>
      </c>
      <c r="O382" s="16">
        <f>Table2[[#This Row],[mean_stderr]]/Table2[[#This Row],[mean_reward]]</f>
        <v>0.22604499091552394</v>
      </c>
    </row>
    <row r="383" spans="1:15" hidden="1" x14ac:dyDescent="0.2">
      <c r="A383">
        <v>201</v>
      </c>
      <c r="B383">
        <v>6000</v>
      </c>
      <c r="C383">
        <v>40000000</v>
      </c>
      <c r="D383">
        <v>2.5</v>
      </c>
      <c r="E383">
        <v>4</v>
      </c>
      <c r="F383">
        <v>300</v>
      </c>
      <c r="G383">
        <v>0</v>
      </c>
      <c r="H383">
        <v>4.0000000000000001E-3</v>
      </c>
      <c r="I383">
        <v>8.0000000000000004E-4</v>
      </c>
      <c r="J383">
        <v>8</v>
      </c>
      <c r="K383" t="b">
        <v>0</v>
      </c>
      <c r="L383">
        <f>INDEX(trials_and_results!B:B,MATCH($A383,trials_and_results!$A:$A,0))</f>
        <v>33.81765</v>
      </c>
      <c r="M383">
        <f>INDEX(trials_and_results!C:C,MATCH($A383,trials_and_results!$A:$A,0))</f>
        <v>5.6036988865063497</v>
      </c>
      <c r="N383">
        <f>INDEX(trials_and_results!D:D,MATCH($A383,trials_and_results!$A:$A,0))</f>
        <v>28.21395111349365</v>
      </c>
      <c r="O383" s="16">
        <f>Table2[[#This Row],[mean_stderr]]/Table2[[#This Row],[mean_reward]]</f>
        <v>0.16570337934499735</v>
      </c>
    </row>
    <row r="384" spans="1:15" hidden="1" x14ac:dyDescent="0.2">
      <c r="A384">
        <v>675</v>
      </c>
      <c r="B384">
        <v>6000</v>
      </c>
      <c r="C384">
        <v>5000000</v>
      </c>
      <c r="D384">
        <v>2.5</v>
      </c>
      <c r="E384">
        <v>4</v>
      </c>
      <c r="F384">
        <v>300</v>
      </c>
      <c r="G384">
        <v>0</v>
      </c>
      <c r="H384">
        <v>1E-3</v>
      </c>
      <c r="I384">
        <v>8.0000000000000004E-4</v>
      </c>
      <c r="J384">
        <v>16</v>
      </c>
      <c r="K384" t="b">
        <v>0</v>
      </c>
      <c r="L384">
        <f>INDEX(trials_and_results!B:B,MATCH($A384,trials_and_results!$A:$A,0))</f>
        <v>34.525799999999997</v>
      </c>
      <c r="M384">
        <f>INDEX(trials_and_results!C:C,MATCH($A384,trials_and_results!$A:$A,0))</f>
        <v>6.3386170760370604</v>
      </c>
      <c r="N384">
        <f>INDEX(trials_and_results!D:D,MATCH($A384,trials_and_results!$A:$A,0))</f>
        <v>28.187182923962936</v>
      </c>
      <c r="O384" s="16">
        <f>Table2[[#This Row],[mean_stderr]]/Table2[[#This Row],[mean_reward]]</f>
        <v>0.18359073724684327</v>
      </c>
    </row>
    <row r="385" spans="1:15" hidden="1" x14ac:dyDescent="0.2">
      <c r="A385">
        <v>257</v>
      </c>
      <c r="B385">
        <v>14000</v>
      </c>
      <c r="C385">
        <v>5000000</v>
      </c>
      <c r="D385">
        <v>2.5</v>
      </c>
      <c r="E385">
        <v>8</v>
      </c>
      <c r="F385">
        <v>300</v>
      </c>
      <c r="G385">
        <v>0</v>
      </c>
      <c r="H385">
        <v>1E-3</v>
      </c>
      <c r="I385">
        <v>8.0000000000000004E-4</v>
      </c>
      <c r="J385">
        <v>8</v>
      </c>
      <c r="K385" t="b">
        <v>0</v>
      </c>
      <c r="L385">
        <f>INDEX(trials_and_results!B:B,MATCH($A385,trials_and_results!$A:$A,0))</f>
        <v>34.246974999999999</v>
      </c>
      <c r="M385">
        <f>INDEX(trials_and_results!C:C,MATCH($A385,trials_and_results!$A:$A,0))</f>
        <v>6.0773399466562701</v>
      </c>
      <c r="N385">
        <f>INDEX(trials_and_results!D:D,MATCH($A385,trials_and_results!$A:$A,0))</f>
        <v>28.169635053343729</v>
      </c>
      <c r="O385" s="16">
        <f>Table2[[#This Row],[mean_stderr]]/Table2[[#This Row],[mean_reward]]</f>
        <v>0.17745625552786107</v>
      </c>
    </row>
    <row r="386" spans="1:15" hidden="1" x14ac:dyDescent="0.2">
      <c r="A386">
        <v>437</v>
      </c>
      <c r="B386">
        <v>14000</v>
      </c>
      <c r="C386">
        <v>5000000</v>
      </c>
      <c r="D386">
        <v>2.5</v>
      </c>
      <c r="E386">
        <v>4</v>
      </c>
      <c r="F386">
        <v>300</v>
      </c>
      <c r="G386">
        <v>0</v>
      </c>
      <c r="H386">
        <v>0.01</v>
      </c>
      <c r="I386">
        <v>4.0000000000000002E-4</v>
      </c>
      <c r="J386">
        <v>16</v>
      </c>
      <c r="K386" t="b">
        <v>0</v>
      </c>
      <c r="L386">
        <f>INDEX(trials_and_results!B:B,MATCH($A386,trials_and_results!$A:$A,0))</f>
        <v>33.218299999999999</v>
      </c>
      <c r="M386">
        <f>INDEX(trials_and_results!C:C,MATCH($A386,trials_and_results!$A:$A,0))</f>
        <v>5.0689626790526701</v>
      </c>
      <c r="N386">
        <f>INDEX(trials_and_results!D:D,MATCH($A386,trials_and_results!$A:$A,0))</f>
        <v>28.149337320947328</v>
      </c>
      <c r="O386" s="16">
        <f>Table2[[#This Row],[mean_stderr]]/Table2[[#This Row],[mean_reward]]</f>
        <v>0.15259548739859266</v>
      </c>
    </row>
    <row r="387" spans="1:15" hidden="1" x14ac:dyDescent="0.2">
      <c r="A387">
        <v>536</v>
      </c>
      <c r="B387">
        <v>14000</v>
      </c>
      <c r="C387">
        <v>20000000</v>
      </c>
      <c r="D387">
        <v>2.5</v>
      </c>
      <c r="E387">
        <v>4</v>
      </c>
      <c r="F387">
        <v>300</v>
      </c>
      <c r="G387">
        <v>0</v>
      </c>
      <c r="H387">
        <v>1E-3</v>
      </c>
      <c r="I387">
        <v>4.0000000000000002E-4</v>
      </c>
      <c r="J387">
        <v>16</v>
      </c>
      <c r="K387" t="b">
        <v>0</v>
      </c>
      <c r="L387">
        <f>INDEX(trials_and_results!B:B,MATCH($A387,trials_and_results!$A:$A,0))</f>
        <v>33.895249999999997</v>
      </c>
      <c r="M387">
        <f>INDEX(trials_and_results!C:C,MATCH($A387,trials_and_results!$A:$A,0))</f>
        <v>5.7884178207939803</v>
      </c>
      <c r="N387">
        <f>INDEX(trials_and_results!D:D,MATCH($A387,trials_and_results!$A:$A,0))</f>
        <v>28.106832179206016</v>
      </c>
      <c r="O387" s="16">
        <f>Table2[[#This Row],[mean_stderr]]/Table2[[#This Row],[mean_reward]]</f>
        <v>0.17077371669463953</v>
      </c>
    </row>
    <row r="388" spans="1:15" hidden="1" x14ac:dyDescent="0.2">
      <c r="A388">
        <v>594</v>
      </c>
      <c r="B388">
        <v>6000</v>
      </c>
      <c r="C388">
        <v>20000000</v>
      </c>
      <c r="D388">
        <v>2.5</v>
      </c>
      <c r="E388">
        <v>8</v>
      </c>
      <c r="F388">
        <v>300</v>
      </c>
      <c r="G388">
        <v>0</v>
      </c>
      <c r="H388">
        <v>0.01</v>
      </c>
      <c r="I388">
        <v>8.0000000000000004E-4</v>
      </c>
      <c r="J388">
        <v>16</v>
      </c>
      <c r="K388" t="b">
        <v>0</v>
      </c>
      <c r="L388">
        <f>INDEX(trials_and_results!B:B,MATCH($A388,trials_and_results!$A:$A,0))</f>
        <v>32.471600000000002</v>
      </c>
      <c r="M388">
        <f>INDEX(trials_and_results!C:C,MATCH($A388,trials_and_results!$A:$A,0))</f>
        <v>4.4074516434386304</v>
      </c>
      <c r="N388">
        <f>INDEX(trials_and_results!D:D,MATCH($A388,trials_and_results!$A:$A,0))</f>
        <v>28.064148356561372</v>
      </c>
      <c r="O388" s="16">
        <f>Table2[[#This Row],[mean_stderr]]/Table2[[#This Row],[mean_reward]]</f>
        <v>0.13573250604955192</v>
      </c>
    </row>
    <row r="389" spans="1:15" hidden="1" x14ac:dyDescent="0.2">
      <c r="A389">
        <v>279</v>
      </c>
      <c r="B389">
        <v>6000</v>
      </c>
      <c r="C389">
        <v>5000000</v>
      </c>
      <c r="D389">
        <v>2.5</v>
      </c>
      <c r="E389">
        <v>100</v>
      </c>
      <c r="F389">
        <v>300</v>
      </c>
      <c r="G389">
        <v>0</v>
      </c>
      <c r="H389">
        <v>1E-3</v>
      </c>
      <c r="I389">
        <v>8.0000000000000004E-4</v>
      </c>
      <c r="J389">
        <v>8</v>
      </c>
      <c r="K389" t="b">
        <v>0</v>
      </c>
      <c r="L389">
        <f>INDEX(trials_and_results!B:B,MATCH($A389,trials_and_results!$A:$A,0))</f>
        <v>33.478825000000001</v>
      </c>
      <c r="M389">
        <f>INDEX(trials_and_results!C:C,MATCH($A389,trials_and_results!$A:$A,0))</f>
        <v>5.4599519525512399</v>
      </c>
      <c r="N389">
        <f>INDEX(trials_and_results!D:D,MATCH($A389,trials_and_results!$A:$A,0))</f>
        <v>28.018873047448761</v>
      </c>
      <c r="O389" s="16">
        <f>Table2[[#This Row],[mean_stderr]]/Table2[[#This Row],[mean_reward]]</f>
        <v>0.16308672579014466</v>
      </c>
    </row>
    <row r="390" spans="1:15" hidden="1" x14ac:dyDescent="0.2">
      <c r="A390">
        <v>702</v>
      </c>
      <c r="B390">
        <v>6000</v>
      </c>
      <c r="C390">
        <v>20000000</v>
      </c>
      <c r="D390">
        <v>2.5</v>
      </c>
      <c r="E390">
        <v>25</v>
      </c>
      <c r="F390">
        <v>300</v>
      </c>
      <c r="G390">
        <v>0</v>
      </c>
      <c r="H390">
        <v>1E-3</v>
      </c>
      <c r="I390">
        <v>8.0000000000000004E-4</v>
      </c>
      <c r="J390">
        <v>16</v>
      </c>
      <c r="K390" t="b">
        <v>0</v>
      </c>
      <c r="L390">
        <f>INDEX(trials_and_results!B:B,MATCH($A390,trials_and_results!$A:$A,0))</f>
        <v>34.889299999999899</v>
      </c>
      <c r="M390">
        <f>INDEX(trials_and_results!C:C,MATCH($A390,trials_and_results!$A:$A,0))</f>
        <v>6.8741178163443397</v>
      </c>
      <c r="N390">
        <f>INDEX(trials_and_results!D:D,MATCH($A390,trials_and_results!$A:$A,0))</f>
        <v>28.015182183655561</v>
      </c>
      <c r="O390" s="16">
        <f>Table2[[#This Row],[mean_stderr]]/Table2[[#This Row],[mean_reward]]</f>
        <v>0.19702653295836717</v>
      </c>
    </row>
    <row r="391" spans="1:15" hidden="1" x14ac:dyDescent="0.2">
      <c r="A391">
        <v>657</v>
      </c>
      <c r="B391">
        <v>6000</v>
      </c>
      <c r="C391">
        <v>40000000</v>
      </c>
      <c r="D391">
        <v>2.5</v>
      </c>
      <c r="E391">
        <v>25</v>
      </c>
      <c r="F391">
        <v>300</v>
      </c>
      <c r="G391">
        <v>0</v>
      </c>
      <c r="H391">
        <v>4.0000000000000001E-3</v>
      </c>
      <c r="I391">
        <v>8.0000000000000004E-4</v>
      </c>
      <c r="J391">
        <v>16</v>
      </c>
      <c r="K391" t="b">
        <v>0</v>
      </c>
      <c r="L391">
        <f>INDEX(trials_and_results!B:B,MATCH($A391,trials_and_results!$A:$A,0))</f>
        <v>33.882024999999999</v>
      </c>
      <c r="M391">
        <f>INDEX(trials_and_results!C:C,MATCH($A391,trials_and_results!$A:$A,0))</f>
        <v>5.8903963245412898</v>
      </c>
      <c r="N391">
        <f>INDEX(trials_and_results!D:D,MATCH($A391,trials_and_results!$A:$A,0))</f>
        <v>27.99162867545871</v>
      </c>
      <c r="O391" s="16">
        <f>Table2[[#This Row],[mean_stderr]]/Table2[[#This Row],[mean_reward]]</f>
        <v>0.17385018529858501</v>
      </c>
    </row>
    <row r="392" spans="1:15" hidden="1" x14ac:dyDescent="0.2">
      <c r="A392">
        <v>693</v>
      </c>
      <c r="B392">
        <v>6000</v>
      </c>
      <c r="C392">
        <v>40000000</v>
      </c>
      <c r="D392">
        <v>2.5</v>
      </c>
      <c r="E392">
        <v>8</v>
      </c>
      <c r="F392">
        <v>300</v>
      </c>
      <c r="G392">
        <v>0</v>
      </c>
      <c r="H392">
        <v>1E-3</v>
      </c>
      <c r="I392">
        <v>8.0000000000000004E-4</v>
      </c>
      <c r="J392">
        <v>16</v>
      </c>
      <c r="K392" t="b">
        <v>0</v>
      </c>
      <c r="L392">
        <f>INDEX(trials_and_results!B:B,MATCH($A392,trials_and_results!$A:$A,0))</f>
        <v>35.675150000000002</v>
      </c>
      <c r="M392">
        <f>INDEX(trials_and_results!C:C,MATCH($A392,trials_and_results!$A:$A,0))</f>
        <v>7.7118771833821196</v>
      </c>
      <c r="N392">
        <f>INDEX(trials_and_results!D:D,MATCH($A392,trials_and_results!$A:$A,0))</f>
        <v>27.963272816617881</v>
      </c>
      <c r="O392" s="16">
        <f>Table2[[#This Row],[mean_stderr]]/Table2[[#This Row],[mean_reward]]</f>
        <v>0.21616943960662027</v>
      </c>
    </row>
    <row r="393" spans="1:15" hidden="1" x14ac:dyDescent="0.2">
      <c r="A393">
        <v>499</v>
      </c>
      <c r="B393">
        <v>10000</v>
      </c>
      <c r="C393">
        <v>20000000</v>
      </c>
      <c r="D393">
        <v>2.5</v>
      </c>
      <c r="E393">
        <v>8</v>
      </c>
      <c r="F393">
        <v>300</v>
      </c>
      <c r="G393">
        <v>0</v>
      </c>
      <c r="H393">
        <v>4.0000000000000001E-3</v>
      </c>
      <c r="I393">
        <v>4.0000000000000002E-4</v>
      </c>
      <c r="J393">
        <v>16</v>
      </c>
      <c r="K393" t="b">
        <v>0</v>
      </c>
      <c r="L393">
        <f>INDEX(trials_and_results!B:B,MATCH($A393,trials_and_results!$A:$A,0))</f>
        <v>33.859524999999998</v>
      </c>
      <c r="M393">
        <f>INDEX(trials_and_results!C:C,MATCH($A393,trials_and_results!$A:$A,0))</f>
        <v>5.9084328367915502</v>
      </c>
      <c r="N393">
        <f>INDEX(trials_and_results!D:D,MATCH($A393,trials_and_results!$A:$A,0))</f>
        <v>27.951092163208447</v>
      </c>
      <c r="O393" s="16">
        <f>Table2[[#This Row],[mean_stderr]]/Table2[[#This Row],[mean_reward]]</f>
        <v>0.17449839703278622</v>
      </c>
    </row>
    <row r="394" spans="1:15" hidden="1" x14ac:dyDescent="0.2">
      <c r="A394">
        <v>845</v>
      </c>
      <c r="B394">
        <v>14000</v>
      </c>
      <c r="C394">
        <v>5000000</v>
      </c>
      <c r="D394">
        <v>2.5</v>
      </c>
      <c r="E394">
        <v>25</v>
      </c>
      <c r="F394">
        <v>300</v>
      </c>
      <c r="G394">
        <v>0</v>
      </c>
      <c r="H394">
        <v>1E-3</v>
      </c>
      <c r="I394">
        <v>1.6000000000000001E-3</v>
      </c>
      <c r="J394">
        <v>16</v>
      </c>
      <c r="K394" t="b">
        <v>0</v>
      </c>
      <c r="L394">
        <f>INDEX(trials_and_results!B:B,MATCH($A394,trials_and_results!$A:$A,0))</f>
        <v>33.209099999999999</v>
      </c>
      <c r="M394">
        <f>INDEX(trials_and_results!C:C,MATCH($A394,trials_and_results!$A:$A,0))</f>
        <v>5.2634598817976403</v>
      </c>
      <c r="N394">
        <f>INDEX(trials_and_results!D:D,MATCH($A394,trials_and_results!$A:$A,0))</f>
        <v>27.945640118202359</v>
      </c>
      <c r="O394" s="16">
        <f>Table2[[#This Row],[mean_stderr]]/Table2[[#This Row],[mean_reward]]</f>
        <v>0.15849450547583765</v>
      </c>
    </row>
    <row r="395" spans="1:15" hidden="1" x14ac:dyDescent="0.2">
      <c r="A395">
        <v>605</v>
      </c>
      <c r="B395">
        <v>14000</v>
      </c>
      <c r="C395">
        <v>5000000</v>
      </c>
      <c r="D395">
        <v>2.5</v>
      </c>
      <c r="E395">
        <v>25</v>
      </c>
      <c r="F395">
        <v>300</v>
      </c>
      <c r="G395">
        <v>0</v>
      </c>
      <c r="H395">
        <v>0.01</v>
      </c>
      <c r="I395">
        <v>8.0000000000000004E-4</v>
      </c>
      <c r="J395">
        <v>16</v>
      </c>
      <c r="K395" t="b">
        <v>0</v>
      </c>
      <c r="L395">
        <f>INDEX(trials_and_results!B:B,MATCH($A395,trials_and_results!$A:$A,0))</f>
        <v>32.645000000000003</v>
      </c>
      <c r="M395">
        <f>INDEX(trials_and_results!C:C,MATCH($A395,trials_and_results!$A:$A,0))</f>
        <v>4.8224821117999799</v>
      </c>
      <c r="N395">
        <f>INDEX(trials_and_results!D:D,MATCH($A395,trials_and_results!$A:$A,0))</f>
        <v>27.822517888200025</v>
      </c>
      <c r="O395" s="16">
        <f>Table2[[#This Row],[mean_stderr]]/Table2[[#This Row],[mean_reward]]</f>
        <v>0.14772498427936834</v>
      </c>
    </row>
    <row r="396" spans="1:15" hidden="1" x14ac:dyDescent="0.2">
      <c r="A396">
        <v>515</v>
      </c>
      <c r="B396">
        <v>14000</v>
      </c>
      <c r="C396">
        <v>40000000</v>
      </c>
      <c r="D396">
        <v>2.5</v>
      </c>
      <c r="E396">
        <v>25</v>
      </c>
      <c r="F396">
        <v>300</v>
      </c>
      <c r="G396">
        <v>0</v>
      </c>
      <c r="H396">
        <v>4.0000000000000001E-3</v>
      </c>
      <c r="I396">
        <v>4.0000000000000002E-4</v>
      </c>
      <c r="J396">
        <v>16</v>
      </c>
      <c r="K396" t="b">
        <v>0</v>
      </c>
      <c r="L396">
        <f>INDEX(trials_and_results!B:B,MATCH($A396,trials_and_results!$A:$A,0))</f>
        <v>32.768149999999999</v>
      </c>
      <c r="M396">
        <f>INDEX(trials_and_results!C:C,MATCH($A396,trials_and_results!$A:$A,0))</f>
        <v>4.9473306556518803</v>
      </c>
      <c r="N396">
        <f>INDEX(trials_and_results!D:D,MATCH($A396,trials_and_results!$A:$A,0))</f>
        <v>27.820819344348116</v>
      </c>
      <c r="O396" s="16">
        <f>Table2[[#This Row],[mean_stderr]]/Table2[[#This Row],[mean_reward]]</f>
        <v>0.15097985866311894</v>
      </c>
    </row>
    <row r="397" spans="1:15" hidden="1" x14ac:dyDescent="0.2">
      <c r="A397">
        <v>522</v>
      </c>
      <c r="B397">
        <v>6000</v>
      </c>
      <c r="C397">
        <v>20000000</v>
      </c>
      <c r="D397">
        <v>2.5</v>
      </c>
      <c r="E397">
        <v>100</v>
      </c>
      <c r="F397">
        <v>300</v>
      </c>
      <c r="G397">
        <v>0</v>
      </c>
      <c r="H397">
        <v>4.0000000000000001E-3</v>
      </c>
      <c r="I397">
        <v>4.0000000000000002E-4</v>
      </c>
      <c r="J397">
        <v>16</v>
      </c>
      <c r="K397" t="b">
        <v>0</v>
      </c>
      <c r="L397">
        <f>INDEX(trials_and_results!B:B,MATCH($A397,trials_and_results!$A:$A,0))</f>
        <v>35.582875000000001</v>
      </c>
      <c r="M397">
        <f>INDEX(trials_and_results!C:C,MATCH($A397,trials_and_results!$A:$A,0))</f>
        <v>7.7640383584047097</v>
      </c>
      <c r="N397">
        <f>INDEX(trials_and_results!D:D,MATCH($A397,trials_and_results!$A:$A,0))</f>
        <v>27.81883664159529</v>
      </c>
      <c r="O397" s="16">
        <f>Table2[[#This Row],[mean_stderr]]/Table2[[#This Row],[mean_reward]]</f>
        <v>0.21819592594484594</v>
      </c>
    </row>
    <row r="398" spans="1:15" hidden="1" x14ac:dyDescent="0.2">
      <c r="A398">
        <v>595</v>
      </c>
      <c r="B398">
        <v>10000</v>
      </c>
      <c r="C398">
        <v>20000000</v>
      </c>
      <c r="D398">
        <v>2.5</v>
      </c>
      <c r="E398">
        <v>8</v>
      </c>
      <c r="F398">
        <v>300</v>
      </c>
      <c r="G398">
        <v>0</v>
      </c>
      <c r="H398">
        <v>0.01</v>
      </c>
      <c r="I398">
        <v>8.0000000000000004E-4</v>
      </c>
      <c r="J398">
        <v>16</v>
      </c>
      <c r="K398" t="b">
        <v>0</v>
      </c>
      <c r="L398">
        <f>INDEX(trials_and_results!B:B,MATCH($A398,trials_and_results!$A:$A,0))</f>
        <v>34.860725000000002</v>
      </c>
      <c r="M398">
        <f>INDEX(trials_and_results!C:C,MATCH($A398,trials_and_results!$A:$A,0))</f>
        <v>7.0637290150569196</v>
      </c>
      <c r="N398">
        <f>INDEX(trials_and_results!D:D,MATCH($A398,trials_and_results!$A:$A,0))</f>
        <v>27.796995984943081</v>
      </c>
      <c r="O398" s="16">
        <f>Table2[[#This Row],[mean_stderr]]/Table2[[#This Row],[mean_reward]]</f>
        <v>0.20262714028629408</v>
      </c>
    </row>
    <row r="399" spans="1:15" hidden="1" x14ac:dyDescent="0.2">
      <c r="A399">
        <v>443</v>
      </c>
      <c r="B399">
        <v>14000</v>
      </c>
      <c r="C399">
        <v>40000000</v>
      </c>
      <c r="D399">
        <v>2.5</v>
      </c>
      <c r="E399">
        <v>4</v>
      </c>
      <c r="F399">
        <v>300</v>
      </c>
      <c r="G399">
        <v>0</v>
      </c>
      <c r="H399">
        <v>0.01</v>
      </c>
      <c r="I399">
        <v>4.0000000000000002E-4</v>
      </c>
      <c r="J399">
        <v>16</v>
      </c>
      <c r="K399" t="b">
        <v>0</v>
      </c>
      <c r="L399">
        <f>INDEX(trials_and_results!B:B,MATCH($A399,trials_and_results!$A:$A,0))</f>
        <v>33.567549999999997</v>
      </c>
      <c r="M399">
        <f>INDEX(trials_and_results!C:C,MATCH($A399,trials_and_results!$A:$A,0))</f>
        <v>5.7801195145408499</v>
      </c>
      <c r="N399">
        <f>INDEX(trials_and_results!D:D,MATCH($A399,trials_and_results!$A:$A,0))</f>
        <v>27.787430485459147</v>
      </c>
      <c r="O399" s="16">
        <f>Table2[[#This Row],[mean_stderr]]/Table2[[#This Row],[mean_reward]]</f>
        <v>0.17219366663759644</v>
      </c>
    </row>
    <row r="400" spans="1:15" hidden="1" x14ac:dyDescent="0.2">
      <c r="A400">
        <v>579</v>
      </c>
      <c r="B400">
        <v>6000</v>
      </c>
      <c r="C400">
        <v>5000000</v>
      </c>
      <c r="D400">
        <v>2.5</v>
      </c>
      <c r="E400">
        <v>4</v>
      </c>
      <c r="F400">
        <v>300</v>
      </c>
      <c r="G400">
        <v>0</v>
      </c>
      <c r="H400">
        <v>0.01</v>
      </c>
      <c r="I400">
        <v>8.0000000000000004E-4</v>
      </c>
      <c r="J400">
        <v>16</v>
      </c>
      <c r="K400" t="b">
        <v>0</v>
      </c>
      <c r="L400">
        <f>INDEX(trials_and_results!B:B,MATCH($A400,trials_and_results!$A:$A,0))</f>
        <v>32.711925000000001</v>
      </c>
      <c r="M400">
        <f>INDEX(trials_and_results!C:C,MATCH($A400,trials_and_results!$A:$A,0))</f>
        <v>4.9384678680247402</v>
      </c>
      <c r="N400">
        <f>INDEX(trials_and_results!D:D,MATCH($A400,trials_and_results!$A:$A,0))</f>
        <v>27.77345713197526</v>
      </c>
      <c r="O400" s="16">
        <f>Table2[[#This Row],[mean_stderr]]/Table2[[#This Row],[mean_reward]]</f>
        <v>0.15096842720276291</v>
      </c>
    </row>
    <row r="401" spans="1:15" hidden="1" x14ac:dyDescent="0.2">
      <c r="A401">
        <v>188</v>
      </c>
      <c r="B401">
        <v>14000</v>
      </c>
      <c r="C401">
        <v>20000000</v>
      </c>
      <c r="D401">
        <v>2.5</v>
      </c>
      <c r="E401">
        <v>100</v>
      </c>
      <c r="F401">
        <v>300</v>
      </c>
      <c r="G401">
        <v>0</v>
      </c>
      <c r="H401">
        <v>0.01</v>
      </c>
      <c r="I401">
        <v>8.0000000000000004E-4</v>
      </c>
      <c r="J401">
        <v>8</v>
      </c>
      <c r="K401" t="b">
        <v>0</v>
      </c>
      <c r="L401">
        <f>INDEX(trials_and_results!B:B,MATCH($A401,trials_and_results!$A:$A,0))</f>
        <v>36.610849999999999</v>
      </c>
      <c r="M401">
        <f>INDEX(trials_and_results!C:C,MATCH($A401,trials_and_results!$A:$A,0))</f>
        <v>8.8434645088134296</v>
      </c>
      <c r="N401">
        <f>INDEX(trials_and_results!D:D,MATCH($A401,trials_and_results!$A:$A,0))</f>
        <v>27.76738549118657</v>
      </c>
      <c r="O401" s="16">
        <f>Table2[[#This Row],[mean_stderr]]/Table2[[#This Row],[mean_reward]]</f>
        <v>0.24155310539944932</v>
      </c>
    </row>
    <row r="402" spans="1:15" hidden="1" x14ac:dyDescent="0.2">
      <c r="A402">
        <v>586</v>
      </c>
      <c r="B402">
        <v>10000</v>
      </c>
      <c r="C402">
        <v>40000000</v>
      </c>
      <c r="D402">
        <v>2.5</v>
      </c>
      <c r="E402">
        <v>4</v>
      </c>
      <c r="F402">
        <v>300</v>
      </c>
      <c r="G402">
        <v>0</v>
      </c>
      <c r="H402">
        <v>0.01</v>
      </c>
      <c r="I402">
        <v>8.0000000000000004E-4</v>
      </c>
      <c r="J402">
        <v>16</v>
      </c>
      <c r="K402" t="b">
        <v>0</v>
      </c>
      <c r="L402">
        <f>INDEX(trials_and_results!B:B,MATCH($A402,trials_and_results!$A:$A,0))</f>
        <v>33.971874999999997</v>
      </c>
      <c r="M402">
        <f>INDEX(trials_and_results!C:C,MATCH($A402,trials_and_results!$A:$A,0))</f>
        <v>6.2140235106798896</v>
      </c>
      <c r="N402">
        <f>INDEX(trials_and_results!D:D,MATCH($A402,trials_and_results!$A:$A,0))</f>
        <v>27.757851489320107</v>
      </c>
      <c r="O402" s="16">
        <f>Table2[[#This Row],[mean_stderr]]/Table2[[#This Row],[mean_reward]]</f>
        <v>0.18291670714907229</v>
      </c>
    </row>
    <row r="403" spans="1:15" hidden="1" x14ac:dyDescent="0.2">
      <c r="A403">
        <v>534</v>
      </c>
      <c r="B403">
        <v>6000</v>
      </c>
      <c r="C403">
        <v>20000000</v>
      </c>
      <c r="D403">
        <v>2.5</v>
      </c>
      <c r="E403">
        <v>4</v>
      </c>
      <c r="F403">
        <v>300</v>
      </c>
      <c r="G403">
        <v>0</v>
      </c>
      <c r="H403">
        <v>1E-3</v>
      </c>
      <c r="I403">
        <v>4.0000000000000002E-4</v>
      </c>
      <c r="J403">
        <v>16</v>
      </c>
      <c r="K403" t="b">
        <v>0</v>
      </c>
      <c r="L403">
        <f>INDEX(trials_and_results!B:B,MATCH($A403,trials_and_results!$A:$A,0))</f>
        <v>36.808950000000003</v>
      </c>
      <c r="M403">
        <f>INDEX(trials_and_results!C:C,MATCH($A403,trials_and_results!$A:$A,0))</f>
        <v>9.08178397412102</v>
      </c>
      <c r="N403">
        <f>INDEX(trials_and_results!D:D,MATCH($A403,trials_and_results!$A:$A,0))</f>
        <v>27.727166025878983</v>
      </c>
      <c r="O403" s="16">
        <f>Table2[[#This Row],[mean_stderr]]/Table2[[#This Row],[mean_reward]]</f>
        <v>0.2467276022304635</v>
      </c>
    </row>
    <row r="404" spans="1:15" hidden="1" x14ac:dyDescent="0.2">
      <c r="A404">
        <v>795</v>
      </c>
      <c r="B404">
        <v>6000</v>
      </c>
      <c r="C404">
        <v>5000000</v>
      </c>
      <c r="D404">
        <v>2.5</v>
      </c>
      <c r="E404">
        <v>25</v>
      </c>
      <c r="F404">
        <v>300</v>
      </c>
      <c r="G404">
        <v>0</v>
      </c>
      <c r="H404">
        <v>4.0000000000000001E-3</v>
      </c>
      <c r="I404">
        <v>1.6000000000000001E-3</v>
      </c>
      <c r="J404">
        <v>16</v>
      </c>
      <c r="K404" t="b">
        <v>0</v>
      </c>
      <c r="L404">
        <f>INDEX(trials_and_results!B:B,MATCH($A404,trials_and_results!$A:$A,0))</f>
        <v>35.787700000000001</v>
      </c>
      <c r="M404">
        <f>INDEX(trials_and_results!C:C,MATCH($A404,trials_and_results!$A:$A,0))</f>
        <v>8.0757402650344599</v>
      </c>
      <c r="N404">
        <f>INDEX(trials_and_results!D:D,MATCH($A404,trials_and_results!$A:$A,0))</f>
        <v>27.711959734965539</v>
      </c>
      <c r="O404" s="16">
        <f>Table2[[#This Row],[mean_stderr]]/Table2[[#This Row],[mean_reward]]</f>
        <v>0.22565686716482086</v>
      </c>
    </row>
    <row r="405" spans="1:15" hidden="1" x14ac:dyDescent="0.2">
      <c r="A405">
        <v>186</v>
      </c>
      <c r="B405">
        <v>6000</v>
      </c>
      <c r="C405">
        <v>20000000</v>
      </c>
      <c r="D405">
        <v>2.5</v>
      </c>
      <c r="E405">
        <v>100</v>
      </c>
      <c r="F405">
        <v>300</v>
      </c>
      <c r="G405">
        <v>0</v>
      </c>
      <c r="H405">
        <v>0.01</v>
      </c>
      <c r="I405">
        <v>8.0000000000000004E-4</v>
      </c>
      <c r="J405">
        <v>8</v>
      </c>
      <c r="K405" t="b">
        <v>0</v>
      </c>
      <c r="L405">
        <f>INDEX(trials_and_results!B:B,MATCH($A405,trials_and_results!$A:$A,0))</f>
        <v>35.971975</v>
      </c>
      <c r="M405">
        <f>INDEX(trials_and_results!C:C,MATCH($A405,trials_and_results!$A:$A,0))</f>
        <v>8.2821112823162597</v>
      </c>
      <c r="N405">
        <f>INDEX(trials_and_results!D:D,MATCH($A405,trials_and_results!$A:$A,0))</f>
        <v>27.689863717683743</v>
      </c>
      <c r="O405" s="16">
        <f>Table2[[#This Row],[mean_stderr]]/Table2[[#This Row],[mean_reward]]</f>
        <v>0.23023788052549962</v>
      </c>
    </row>
    <row r="406" spans="1:15" hidden="1" x14ac:dyDescent="0.2">
      <c r="A406">
        <v>489</v>
      </c>
      <c r="B406">
        <v>6000</v>
      </c>
      <c r="C406">
        <v>40000000</v>
      </c>
      <c r="D406">
        <v>2.5</v>
      </c>
      <c r="E406">
        <v>4</v>
      </c>
      <c r="F406">
        <v>300</v>
      </c>
      <c r="G406">
        <v>0</v>
      </c>
      <c r="H406">
        <v>4.0000000000000001E-3</v>
      </c>
      <c r="I406">
        <v>4.0000000000000002E-4</v>
      </c>
      <c r="J406">
        <v>16</v>
      </c>
      <c r="K406" t="b">
        <v>0</v>
      </c>
      <c r="L406">
        <f>INDEX(trials_and_results!B:B,MATCH($A406,trials_and_results!$A:$A,0))</f>
        <v>34.073650000000001</v>
      </c>
      <c r="M406">
        <f>INDEX(trials_and_results!C:C,MATCH($A406,trials_and_results!$A:$A,0))</f>
        <v>6.3879985598905797</v>
      </c>
      <c r="N406">
        <f>INDEX(trials_and_results!D:D,MATCH($A406,trials_and_results!$A:$A,0))</f>
        <v>27.685651440109421</v>
      </c>
      <c r="O406" s="16">
        <f>Table2[[#This Row],[mean_stderr]]/Table2[[#This Row],[mean_reward]]</f>
        <v>0.18747620404302384</v>
      </c>
    </row>
    <row r="407" spans="1:15" hidden="1" x14ac:dyDescent="0.2">
      <c r="A407">
        <v>512</v>
      </c>
      <c r="B407">
        <v>14000</v>
      </c>
      <c r="C407">
        <v>20000000</v>
      </c>
      <c r="D407">
        <v>2.5</v>
      </c>
      <c r="E407">
        <v>25</v>
      </c>
      <c r="F407">
        <v>300</v>
      </c>
      <c r="G407">
        <v>0</v>
      </c>
      <c r="H407">
        <v>4.0000000000000001E-3</v>
      </c>
      <c r="I407">
        <v>4.0000000000000002E-4</v>
      </c>
      <c r="J407">
        <v>16</v>
      </c>
      <c r="K407" t="b">
        <v>0</v>
      </c>
      <c r="L407">
        <f>INDEX(trials_and_results!B:B,MATCH($A407,trials_and_results!$A:$A,0))</f>
        <v>32.521700000000003</v>
      </c>
      <c r="M407">
        <f>INDEX(trials_and_results!C:C,MATCH($A407,trials_and_results!$A:$A,0))</f>
        <v>4.8638201679467201</v>
      </c>
      <c r="N407">
        <f>INDEX(trials_and_results!D:D,MATCH($A407,trials_and_results!$A:$A,0))</f>
        <v>27.657879832053283</v>
      </c>
      <c r="O407" s="16">
        <f>Table2[[#This Row],[mean_stderr]]/Table2[[#This Row],[mean_reward]]</f>
        <v>0.14955614767821854</v>
      </c>
    </row>
    <row r="408" spans="1:15" hidden="1" x14ac:dyDescent="0.2">
      <c r="A408">
        <v>773</v>
      </c>
      <c r="B408">
        <v>14000</v>
      </c>
      <c r="C408">
        <v>5000000</v>
      </c>
      <c r="D408">
        <v>2.5</v>
      </c>
      <c r="E408">
        <v>4</v>
      </c>
      <c r="F408">
        <v>300</v>
      </c>
      <c r="G408">
        <v>0</v>
      </c>
      <c r="H408">
        <v>4.0000000000000001E-3</v>
      </c>
      <c r="I408">
        <v>1.6000000000000001E-3</v>
      </c>
      <c r="J408">
        <v>16</v>
      </c>
      <c r="K408" t="b">
        <v>0</v>
      </c>
      <c r="L408">
        <f>INDEX(trials_and_results!B:B,MATCH($A408,trials_and_results!$A:$A,0))</f>
        <v>32.426899999999897</v>
      </c>
      <c r="M408">
        <f>INDEX(trials_and_results!C:C,MATCH($A408,trials_and_results!$A:$A,0))</f>
        <v>4.77630829877506</v>
      </c>
      <c r="N408">
        <f>INDEX(trials_and_results!D:D,MATCH($A408,trials_and_results!$A:$A,0))</f>
        <v>27.650591701224837</v>
      </c>
      <c r="O408" s="16">
        <f>Table2[[#This Row],[mean_stderr]]/Table2[[#This Row],[mean_reward]]</f>
        <v>0.14729463188818775</v>
      </c>
    </row>
    <row r="409" spans="1:15" hidden="1" x14ac:dyDescent="0.2">
      <c r="A409">
        <v>137</v>
      </c>
      <c r="B409">
        <v>14000</v>
      </c>
      <c r="C409">
        <v>5000000</v>
      </c>
      <c r="D409">
        <v>2.5</v>
      </c>
      <c r="E409">
        <v>100</v>
      </c>
      <c r="F409">
        <v>300</v>
      </c>
      <c r="G409">
        <v>0</v>
      </c>
      <c r="H409">
        <v>1E-3</v>
      </c>
      <c r="I409">
        <v>4.0000000000000002E-4</v>
      </c>
      <c r="J409">
        <v>8</v>
      </c>
      <c r="K409" t="b">
        <v>0</v>
      </c>
      <c r="L409">
        <f>INDEX(trials_and_results!B:B,MATCH($A409,trials_and_results!$A:$A,0))</f>
        <v>33.333975000000002</v>
      </c>
      <c r="M409">
        <f>INDEX(trials_and_results!C:C,MATCH($A409,trials_and_results!$A:$A,0))</f>
        <v>5.73001594967696</v>
      </c>
      <c r="N409">
        <f>INDEX(trials_and_results!D:D,MATCH($A409,trials_and_results!$A:$A,0))</f>
        <v>27.603959050323041</v>
      </c>
      <c r="O409" s="16">
        <f>Table2[[#This Row],[mean_stderr]]/Table2[[#This Row],[mean_reward]]</f>
        <v>0.1718971694697965</v>
      </c>
    </row>
    <row r="410" spans="1:15" hidden="1" x14ac:dyDescent="0.2">
      <c r="A410">
        <v>836</v>
      </c>
      <c r="B410">
        <v>14000</v>
      </c>
      <c r="C410">
        <v>20000000</v>
      </c>
      <c r="D410">
        <v>2.5</v>
      </c>
      <c r="E410">
        <v>8</v>
      </c>
      <c r="F410">
        <v>300</v>
      </c>
      <c r="G410">
        <v>0</v>
      </c>
      <c r="H410">
        <v>1E-3</v>
      </c>
      <c r="I410">
        <v>1.6000000000000001E-3</v>
      </c>
      <c r="J410">
        <v>16</v>
      </c>
      <c r="K410" t="b">
        <v>0</v>
      </c>
      <c r="L410">
        <f>INDEX(trials_and_results!B:B,MATCH($A410,trials_and_results!$A:$A,0))</f>
        <v>36.238599999999998</v>
      </c>
      <c r="M410">
        <f>INDEX(trials_and_results!C:C,MATCH($A410,trials_and_results!$A:$A,0))</f>
        <v>8.6485125703424899</v>
      </c>
      <c r="N410">
        <f>INDEX(trials_and_results!D:D,MATCH($A410,trials_and_results!$A:$A,0))</f>
        <v>27.590087429657508</v>
      </c>
      <c r="O410" s="16">
        <f>Table2[[#This Row],[mean_stderr]]/Table2[[#This Row],[mean_reward]]</f>
        <v>0.23865470990442486</v>
      </c>
    </row>
    <row r="411" spans="1:15" hidden="1" x14ac:dyDescent="0.2">
      <c r="A411">
        <v>776</v>
      </c>
      <c r="B411">
        <v>14000</v>
      </c>
      <c r="C411">
        <v>20000000</v>
      </c>
      <c r="D411">
        <v>2.5</v>
      </c>
      <c r="E411">
        <v>4</v>
      </c>
      <c r="F411">
        <v>300</v>
      </c>
      <c r="G411">
        <v>0</v>
      </c>
      <c r="H411">
        <v>4.0000000000000001E-3</v>
      </c>
      <c r="I411">
        <v>1.6000000000000001E-3</v>
      </c>
      <c r="J411">
        <v>16</v>
      </c>
      <c r="K411" t="b">
        <v>0</v>
      </c>
      <c r="L411">
        <f>INDEX(trials_and_results!B:B,MATCH($A411,trials_and_results!$A:$A,0))</f>
        <v>34.088974999999998</v>
      </c>
      <c r="M411">
        <f>INDEX(trials_and_results!C:C,MATCH($A411,trials_and_results!$A:$A,0))</f>
        <v>6.5046353903580298</v>
      </c>
      <c r="N411">
        <f>INDEX(trials_and_results!D:D,MATCH($A411,trials_and_results!$A:$A,0))</f>
        <v>27.584339609641969</v>
      </c>
      <c r="O411" s="16">
        <f>Table2[[#This Row],[mean_stderr]]/Table2[[#This Row],[mean_reward]]</f>
        <v>0.19081346360100385</v>
      </c>
    </row>
    <row r="412" spans="1:15" hidden="1" x14ac:dyDescent="0.2">
      <c r="A412">
        <v>772</v>
      </c>
      <c r="B412">
        <v>10000</v>
      </c>
      <c r="C412">
        <v>5000000</v>
      </c>
      <c r="D412">
        <v>2.5</v>
      </c>
      <c r="E412">
        <v>4</v>
      </c>
      <c r="F412">
        <v>300</v>
      </c>
      <c r="G412">
        <v>0</v>
      </c>
      <c r="H412">
        <v>4.0000000000000001E-3</v>
      </c>
      <c r="I412">
        <v>1.6000000000000001E-3</v>
      </c>
      <c r="J412">
        <v>16</v>
      </c>
      <c r="K412" t="b">
        <v>0</v>
      </c>
      <c r="L412">
        <f>INDEX(trials_and_results!B:B,MATCH($A412,trials_and_results!$A:$A,0))</f>
        <v>34.127949999999998</v>
      </c>
      <c r="M412">
        <f>INDEX(trials_and_results!C:C,MATCH($A412,trials_and_results!$A:$A,0))</f>
        <v>6.5569068658388803</v>
      </c>
      <c r="N412">
        <f>INDEX(trials_and_results!D:D,MATCH($A412,trials_and_results!$A:$A,0))</f>
        <v>27.571043134161119</v>
      </c>
      <c r="O412" s="16">
        <f>Table2[[#This Row],[mean_stderr]]/Table2[[#This Row],[mean_reward]]</f>
        <v>0.19212718214363536</v>
      </c>
    </row>
    <row r="413" spans="1:15" hidden="1" x14ac:dyDescent="0.2">
      <c r="A413">
        <v>549</v>
      </c>
      <c r="B413">
        <v>6000</v>
      </c>
      <c r="C413">
        <v>40000000</v>
      </c>
      <c r="D413">
        <v>2.5</v>
      </c>
      <c r="E413">
        <v>8</v>
      </c>
      <c r="F413">
        <v>300</v>
      </c>
      <c r="G413">
        <v>0</v>
      </c>
      <c r="H413">
        <v>1E-3</v>
      </c>
      <c r="I413">
        <v>4.0000000000000002E-4</v>
      </c>
      <c r="J413">
        <v>16</v>
      </c>
      <c r="K413" t="b">
        <v>0</v>
      </c>
      <c r="L413">
        <f>INDEX(trials_and_results!B:B,MATCH($A413,trials_and_results!$A:$A,0))</f>
        <v>34.359250000000003</v>
      </c>
      <c r="M413">
        <f>INDEX(trials_and_results!C:C,MATCH($A413,trials_and_results!$A:$A,0))</f>
        <v>6.7882987600830802</v>
      </c>
      <c r="N413">
        <f>INDEX(trials_and_results!D:D,MATCH($A413,trials_and_results!$A:$A,0))</f>
        <v>27.570951239916923</v>
      </c>
      <c r="O413" s="16">
        <f>Table2[[#This Row],[mean_stderr]]/Table2[[#This Row],[mean_reward]]</f>
        <v>0.19756830431639455</v>
      </c>
    </row>
    <row r="414" spans="1:15" hidden="1" x14ac:dyDescent="0.2">
      <c r="A414">
        <v>619</v>
      </c>
      <c r="B414">
        <v>10000</v>
      </c>
      <c r="C414">
        <v>20000000</v>
      </c>
      <c r="D414">
        <v>2.5</v>
      </c>
      <c r="E414">
        <v>100</v>
      </c>
      <c r="F414">
        <v>300</v>
      </c>
      <c r="G414">
        <v>0</v>
      </c>
      <c r="H414">
        <v>0.01</v>
      </c>
      <c r="I414">
        <v>8.0000000000000004E-4</v>
      </c>
      <c r="J414">
        <v>16</v>
      </c>
      <c r="K414" t="b">
        <v>0</v>
      </c>
      <c r="L414">
        <f>INDEX(trials_and_results!B:B,MATCH($A414,trials_and_results!$A:$A,0))</f>
        <v>33.511899999999997</v>
      </c>
      <c r="M414">
        <f>INDEX(trials_and_results!C:C,MATCH($A414,trials_and_results!$A:$A,0))</f>
        <v>5.9620700681902603</v>
      </c>
      <c r="N414">
        <f>INDEX(trials_and_results!D:D,MATCH($A414,trials_and_results!$A:$A,0))</f>
        <v>27.549829931809736</v>
      </c>
      <c r="O414" s="16">
        <f>Table2[[#This Row],[mean_stderr]]/Table2[[#This Row],[mean_reward]]</f>
        <v>0.17790904330074572</v>
      </c>
    </row>
    <row r="415" spans="1:15" hidden="1" x14ac:dyDescent="0.2">
      <c r="A415">
        <v>310</v>
      </c>
      <c r="B415">
        <v>10000</v>
      </c>
      <c r="C415">
        <v>40000000</v>
      </c>
      <c r="D415">
        <v>2.5</v>
      </c>
      <c r="E415">
        <v>8</v>
      </c>
      <c r="F415">
        <v>300</v>
      </c>
      <c r="G415">
        <v>0</v>
      </c>
      <c r="H415">
        <v>0.01</v>
      </c>
      <c r="I415">
        <v>1.6000000000000001E-3</v>
      </c>
      <c r="J415">
        <v>8</v>
      </c>
      <c r="K415" t="b">
        <v>0</v>
      </c>
      <c r="L415">
        <f>INDEX(trials_and_results!B:B,MATCH($A415,trials_and_results!$A:$A,0))</f>
        <v>36.316499999999998</v>
      </c>
      <c r="M415">
        <f>INDEX(trials_and_results!C:C,MATCH($A415,trials_and_results!$A:$A,0))</f>
        <v>8.7743199807141394</v>
      </c>
      <c r="N415">
        <f>INDEX(trials_and_results!D:D,MATCH($A415,trials_and_results!$A:$A,0))</f>
        <v>27.542180019285858</v>
      </c>
      <c r="O415" s="16">
        <f>Table2[[#This Row],[mean_stderr]]/Table2[[#This Row],[mean_reward]]</f>
        <v>0.24160698252073134</v>
      </c>
    </row>
    <row r="416" spans="1:15" hidden="1" x14ac:dyDescent="0.2">
      <c r="A416">
        <v>299</v>
      </c>
      <c r="B416">
        <v>14000</v>
      </c>
      <c r="C416">
        <v>40000000</v>
      </c>
      <c r="D416">
        <v>2.5</v>
      </c>
      <c r="E416">
        <v>4</v>
      </c>
      <c r="F416">
        <v>300</v>
      </c>
      <c r="G416">
        <v>0</v>
      </c>
      <c r="H416">
        <v>0.01</v>
      </c>
      <c r="I416">
        <v>1.6000000000000001E-3</v>
      </c>
      <c r="J416">
        <v>8</v>
      </c>
      <c r="K416" t="b">
        <v>0</v>
      </c>
      <c r="L416">
        <f>INDEX(trials_and_results!B:B,MATCH($A416,trials_and_results!$A:$A,0))</f>
        <v>33.497950000000003</v>
      </c>
      <c r="M416">
        <f>INDEX(trials_and_results!C:C,MATCH($A416,trials_and_results!$A:$A,0))</f>
        <v>6.0057137780614704</v>
      </c>
      <c r="N416">
        <f>INDEX(trials_and_results!D:D,MATCH($A416,trials_and_results!$A:$A,0))</f>
        <v>27.492236221938533</v>
      </c>
      <c r="O416" s="16">
        <f>Table2[[#This Row],[mean_stderr]]/Table2[[#This Row],[mean_reward]]</f>
        <v>0.17928600938449876</v>
      </c>
    </row>
    <row r="417" spans="1:15" hidden="1" x14ac:dyDescent="0.2">
      <c r="A417">
        <v>88</v>
      </c>
      <c r="B417">
        <v>10000</v>
      </c>
      <c r="C417">
        <v>5000000</v>
      </c>
      <c r="D417">
        <v>2.5</v>
      </c>
      <c r="E417">
        <v>100</v>
      </c>
      <c r="F417">
        <v>300</v>
      </c>
      <c r="G417">
        <v>0</v>
      </c>
      <c r="H417">
        <v>4.0000000000000001E-3</v>
      </c>
      <c r="I417">
        <v>4.0000000000000002E-4</v>
      </c>
      <c r="J417">
        <v>8</v>
      </c>
      <c r="K417" t="b">
        <v>0</v>
      </c>
      <c r="L417">
        <f>INDEX(trials_and_results!B:B,MATCH($A417,trials_and_results!$A:$A,0))</f>
        <v>33.360924999999902</v>
      </c>
      <c r="M417">
        <f>INDEX(trials_and_results!C:C,MATCH($A417,trials_and_results!$A:$A,0))</f>
        <v>5.8802738886395698</v>
      </c>
      <c r="N417">
        <f>INDEX(trials_and_results!D:D,MATCH($A417,trials_and_results!$A:$A,0))</f>
        <v>27.480651111360331</v>
      </c>
      <c r="O417" s="16">
        <f>Table2[[#This Row],[mean_stderr]]/Table2[[#This Row],[mean_reward]]</f>
        <v>0.17626231552750971</v>
      </c>
    </row>
    <row r="418" spans="1:15" hidden="1" x14ac:dyDescent="0.2">
      <c r="A418">
        <v>275</v>
      </c>
      <c r="B418">
        <v>14000</v>
      </c>
      <c r="C418">
        <v>40000000</v>
      </c>
      <c r="D418">
        <v>2.5</v>
      </c>
      <c r="E418">
        <v>25</v>
      </c>
      <c r="F418">
        <v>300</v>
      </c>
      <c r="G418">
        <v>0</v>
      </c>
      <c r="H418">
        <v>1E-3</v>
      </c>
      <c r="I418">
        <v>8.0000000000000004E-4</v>
      </c>
      <c r="J418">
        <v>8</v>
      </c>
      <c r="K418" t="b">
        <v>0</v>
      </c>
      <c r="L418">
        <f>INDEX(trials_and_results!B:B,MATCH($A418,trials_and_results!$A:$A,0))</f>
        <v>32.887999999999998</v>
      </c>
      <c r="M418">
        <f>INDEX(trials_and_results!C:C,MATCH($A418,trials_and_results!$A:$A,0))</f>
        <v>5.44244453886202</v>
      </c>
      <c r="N418">
        <f>INDEX(trials_and_results!D:D,MATCH($A418,trials_and_results!$A:$A,0))</f>
        <v>27.445555461137978</v>
      </c>
      <c r="O418" s="16">
        <f>Table2[[#This Row],[mean_stderr]]/Table2[[#This Row],[mean_reward]]</f>
        <v>0.16548420514661943</v>
      </c>
    </row>
    <row r="419" spans="1:15" hidden="1" x14ac:dyDescent="0.2">
      <c r="A419">
        <v>260</v>
      </c>
      <c r="B419">
        <v>14000</v>
      </c>
      <c r="C419">
        <v>20000000</v>
      </c>
      <c r="D419">
        <v>2.5</v>
      </c>
      <c r="E419">
        <v>8</v>
      </c>
      <c r="F419">
        <v>300</v>
      </c>
      <c r="G419">
        <v>0</v>
      </c>
      <c r="H419">
        <v>1E-3</v>
      </c>
      <c r="I419">
        <v>8.0000000000000004E-4</v>
      </c>
      <c r="J419">
        <v>8</v>
      </c>
      <c r="K419" t="b">
        <v>0</v>
      </c>
      <c r="L419">
        <f>INDEX(trials_and_results!B:B,MATCH($A419,trials_and_results!$A:$A,0))</f>
        <v>36.08905</v>
      </c>
      <c r="M419">
        <f>INDEX(trials_and_results!C:C,MATCH($A419,trials_and_results!$A:$A,0))</f>
        <v>8.6510325747246597</v>
      </c>
      <c r="N419">
        <f>INDEX(trials_and_results!D:D,MATCH($A419,trials_and_results!$A:$A,0))</f>
        <v>27.438017425275341</v>
      </c>
      <c r="O419" s="16">
        <f>Table2[[#This Row],[mean_stderr]]/Table2[[#This Row],[mean_reward]]</f>
        <v>0.23971350242593417</v>
      </c>
    </row>
    <row r="420" spans="1:15" hidden="1" x14ac:dyDescent="0.2">
      <c r="A420">
        <v>117</v>
      </c>
      <c r="B420">
        <v>6000</v>
      </c>
      <c r="C420">
        <v>40000000</v>
      </c>
      <c r="D420">
        <v>2.5</v>
      </c>
      <c r="E420">
        <v>8</v>
      </c>
      <c r="F420">
        <v>300</v>
      </c>
      <c r="G420">
        <v>0</v>
      </c>
      <c r="H420">
        <v>1E-3</v>
      </c>
      <c r="I420">
        <v>4.0000000000000002E-4</v>
      </c>
      <c r="J420">
        <v>8</v>
      </c>
      <c r="K420" t="b">
        <v>0</v>
      </c>
      <c r="L420">
        <f>INDEX(trials_and_results!B:B,MATCH($A420,trials_and_results!$A:$A,0))</f>
        <v>33.351950000000002</v>
      </c>
      <c r="M420">
        <f>INDEX(trials_and_results!C:C,MATCH($A420,trials_and_results!$A:$A,0))</f>
        <v>5.9323548036586704</v>
      </c>
      <c r="N420">
        <f>INDEX(trials_and_results!D:D,MATCH($A420,trials_and_results!$A:$A,0))</f>
        <v>27.419595196341334</v>
      </c>
      <c r="O420" s="16">
        <f>Table2[[#This Row],[mean_stderr]]/Table2[[#This Row],[mean_reward]]</f>
        <v>0.17787130298704185</v>
      </c>
    </row>
    <row r="421" spans="1:15" hidden="1" x14ac:dyDescent="0.2">
      <c r="A421">
        <v>438</v>
      </c>
      <c r="B421">
        <v>6000</v>
      </c>
      <c r="C421">
        <v>20000000</v>
      </c>
      <c r="D421">
        <v>2.5</v>
      </c>
      <c r="E421">
        <v>4</v>
      </c>
      <c r="F421">
        <v>300</v>
      </c>
      <c r="G421">
        <v>0</v>
      </c>
      <c r="H421">
        <v>0.01</v>
      </c>
      <c r="I421">
        <v>4.0000000000000002E-4</v>
      </c>
      <c r="J421">
        <v>16</v>
      </c>
      <c r="K421" t="b">
        <v>0</v>
      </c>
      <c r="L421">
        <f>INDEX(trials_and_results!B:B,MATCH($A421,trials_and_results!$A:$A,0))</f>
        <v>34.363124999999997</v>
      </c>
      <c r="M421">
        <f>INDEX(trials_and_results!C:C,MATCH($A421,trials_and_results!$A:$A,0))</f>
        <v>6.9586054279960896</v>
      </c>
      <c r="N421">
        <f>INDEX(trials_and_results!D:D,MATCH($A421,trials_and_results!$A:$A,0))</f>
        <v>27.404519572003906</v>
      </c>
      <c r="O421" s="16">
        <f>Table2[[#This Row],[mean_stderr]]/Table2[[#This Row],[mean_reward]]</f>
        <v>0.20250211318080327</v>
      </c>
    </row>
    <row r="422" spans="1:15" hidden="1" x14ac:dyDescent="0.2">
      <c r="A422">
        <v>659</v>
      </c>
      <c r="B422">
        <v>14000</v>
      </c>
      <c r="C422">
        <v>40000000</v>
      </c>
      <c r="D422">
        <v>2.5</v>
      </c>
      <c r="E422">
        <v>25</v>
      </c>
      <c r="F422">
        <v>300</v>
      </c>
      <c r="G422">
        <v>0</v>
      </c>
      <c r="H422">
        <v>4.0000000000000001E-3</v>
      </c>
      <c r="I422">
        <v>8.0000000000000004E-4</v>
      </c>
      <c r="J422">
        <v>16</v>
      </c>
      <c r="K422" t="b">
        <v>0</v>
      </c>
      <c r="L422">
        <f>INDEX(trials_and_results!B:B,MATCH($A422,trials_and_results!$A:$A,0))</f>
        <v>31.953175000000002</v>
      </c>
      <c r="M422">
        <f>INDEX(trials_and_results!C:C,MATCH($A422,trials_and_results!$A:$A,0))</f>
        <v>4.5692240890838196</v>
      </c>
      <c r="N422">
        <f>INDEX(trials_and_results!D:D,MATCH($A422,trials_and_results!$A:$A,0))</f>
        <v>27.383950910916184</v>
      </c>
      <c r="O422" s="16">
        <f>Table2[[#This Row],[mean_stderr]]/Table2[[#This Row],[mean_reward]]</f>
        <v>0.1429974983419901</v>
      </c>
    </row>
    <row r="423" spans="1:15" hidden="1" x14ac:dyDescent="0.2">
      <c r="A423">
        <v>729</v>
      </c>
      <c r="B423">
        <v>6000</v>
      </c>
      <c r="C423">
        <v>40000000</v>
      </c>
      <c r="D423">
        <v>2.5</v>
      </c>
      <c r="E423">
        <v>4</v>
      </c>
      <c r="F423">
        <v>300</v>
      </c>
      <c r="G423">
        <v>0</v>
      </c>
      <c r="H423">
        <v>0.01</v>
      </c>
      <c r="I423">
        <v>1.6000000000000001E-3</v>
      </c>
      <c r="J423">
        <v>16</v>
      </c>
      <c r="K423" t="b">
        <v>0</v>
      </c>
      <c r="L423">
        <f>INDEX(trials_and_results!B:B,MATCH($A423,trials_and_results!$A:$A,0))</f>
        <v>32.624299999999998</v>
      </c>
      <c r="M423">
        <f>INDEX(trials_and_results!C:C,MATCH($A423,trials_and_results!$A:$A,0))</f>
        <v>5.2529465824450297</v>
      </c>
      <c r="N423">
        <f>INDEX(trials_and_results!D:D,MATCH($A423,trials_and_results!$A:$A,0))</f>
        <v>27.371353417554968</v>
      </c>
      <c r="O423" s="16">
        <f>Table2[[#This Row],[mean_stderr]]/Table2[[#This Row],[mean_reward]]</f>
        <v>0.16101331162492466</v>
      </c>
    </row>
    <row r="424" spans="1:15" hidden="1" x14ac:dyDescent="0.2">
      <c r="A424">
        <v>523</v>
      </c>
      <c r="B424">
        <v>10000</v>
      </c>
      <c r="C424">
        <v>20000000</v>
      </c>
      <c r="D424">
        <v>2.5</v>
      </c>
      <c r="E424">
        <v>100</v>
      </c>
      <c r="F424">
        <v>300</v>
      </c>
      <c r="G424">
        <v>0</v>
      </c>
      <c r="H424">
        <v>4.0000000000000001E-3</v>
      </c>
      <c r="I424">
        <v>4.0000000000000002E-4</v>
      </c>
      <c r="J424">
        <v>16</v>
      </c>
      <c r="K424" t="b">
        <v>0</v>
      </c>
      <c r="L424">
        <f>INDEX(trials_and_results!B:B,MATCH($A424,trials_and_results!$A:$A,0))</f>
        <v>32.870624999999997</v>
      </c>
      <c r="M424">
        <f>INDEX(trials_and_results!C:C,MATCH($A424,trials_and_results!$A:$A,0))</f>
        <v>5.5018910187572896</v>
      </c>
      <c r="N424">
        <f>INDEX(trials_and_results!D:D,MATCH($A424,trials_and_results!$A:$A,0))</f>
        <v>27.368733981242706</v>
      </c>
      <c r="O424" s="16">
        <f>Table2[[#This Row],[mean_stderr]]/Table2[[#This Row],[mean_reward]]</f>
        <v>0.16738017663969851</v>
      </c>
    </row>
    <row r="425" spans="1:15" hidden="1" x14ac:dyDescent="0.2">
      <c r="A425">
        <v>174</v>
      </c>
      <c r="B425">
        <v>6000</v>
      </c>
      <c r="C425">
        <v>20000000</v>
      </c>
      <c r="D425">
        <v>2.5</v>
      </c>
      <c r="E425">
        <v>25</v>
      </c>
      <c r="F425">
        <v>300</v>
      </c>
      <c r="G425">
        <v>0</v>
      </c>
      <c r="H425">
        <v>0.01</v>
      </c>
      <c r="I425">
        <v>8.0000000000000004E-4</v>
      </c>
      <c r="J425">
        <v>8</v>
      </c>
      <c r="K425" t="b">
        <v>0</v>
      </c>
      <c r="L425">
        <f>INDEX(trials_and_results!B:B,MATCH($A425,trials_and_results!$A:$A,0))</f>
        <v>32.941274999999997</v>
      </c>
      <c r="M425">
        <f>INDEX(trials_and_results!C:C,MATCH($A425,trials_and_results!$A:$A,0))</f>
        <v>5.5900006988635997</v>
      </c>
      <c r="N425">
        <f>INDEX(trials_and_results!D:D,MATCH($A425,trials_and_results!$A:$A,0))</f>
        <v>27.351274301136399</v>
      </c>
      <c r="O425" s="16">
        <f>Table2[[#This Row],[mean_stderr]]/Table2[[#This Row],[mean_reward]]</f>
        <v>0.16969594221424641</v>
      </c>
    </row>
    <row r="426" spans="1:15" hidden="1" x14ac:dyDescent="0.2">
      <c r="A426">
        <v>628</v>
      </c>
      <c r="B426">
        <v>10000</v>
      </c>
      <c r="C426">
        <v>5000000</v>
      </c>
      <c r="D426">
        <v>2.5</v>
      </c>
      <c r="E426">
        <v>4</v>
      </c>
      <c r="F426">
        <v>300</v>
      </c>
      <c r="G426">
        <v>0</v>
      </c>
      <c r="H426">
        <v>4.0000000000000001E-3</v>
      </c>
      <c r="I426">
        <v>8.0000000000000004E-4</v>
      </c>
      <c r="J426">
        <v>16</v>
      </c>
      <c r="K426" t="b">
        <v>0</v>
      </c>
      <c r="L426">
        <f>INDEX(trials_and_results!B:B,MATCH($A426,trials_and_results!$A:$A,0))</f>
        <v>34.183824999999999</v>
      </c>
      <c r="M426">
        <f>INDEX(trials_and_results!C:C,MATCH($A426,trials_and_results!$A:$A,0))</f>
        <v>6.8552069549944097</v>
      </c>
      <c r="N426">
        <f>INDEX(trials_and_results!D:D,MATCH($A426,trials_and_results!$A:$A,0))</f>
        <v>27.328618045005591</v>
      </c>
      <c r="O426" s="16">
        <f>Table2[[#This Row],[mean_stderr]]/Table2[[#This Row],[mean_reward]]</f>
        <v>0.20053949360536483</v>
      </c>
    </row>
    <row r="427" spans="1:15" hidden="1" x14ac:dyDescent="0.2">
      <c r="A427">
        <v>173</v>
      </c>
      <c r="B427">
        <v>14000</v>
      </c>
      <c r="C427">
        <v>5000000</v>
      </c>
      <c r="D427">
        <v>2.5</v>
      </c>
      <c r="E427">
        <v>25</v>
      </c>
      <c r="F427">
        <v>300</v>
      </c>
      <c r="G427">
        <v>0</v>
      </c>
      <c r="H427">
        <v>0.01</v>
      </c>
      <c r="I427">
        <v>8.0000000000000004E-4</v>
      </c>
      <c r="J427">
        <v>8</v>
      </c>
      <c r="K427" t="b">
        <v>0</v>
      </c>
      <c r="L427">
        <f>INDEX(trials_and_results!B:B,MATCH($A427,trials_and_results!$A:$A,0))</f>
        <v>34.290349999999997</v>
      </c>
      <c r="M427">
        <f>INDEX(trials_and_results!C:C,MATCH($A427,trials_and_results!$A:$A,0))</f>
        <v>6.9648993793994398</v>
      </c>
      <c r="N427">
        <f>INDEX(trials_and_results!D:D,MATCH($A427,trials_and_results!$A:$A,0))</f>
        <v>27.325450620600556</v>
      </c>
      <c r="O427" s="16">
        <f>Table2[[#This Row],[mean_stderr]]/Table2[[#This Row],[mean_reward]]</f>
        <v>0.20311543566628631</v>
      </c>
    </row>
    <row r="428" spans="1:15" hidden="1" x14ac:dyDescent="0.2">
      <c r="A428">
        <v>837</v>
      </c>
      <c r="B428">
        <v>6000</v>
      </c>
      <c r="C428">
        <v>40000000</v>
      </c>
      <c r="D428">
        <v>2.5</v>
      </c>
      <c r="E428">
        <v>8</v>
      </c>
      <c r="F428">
        <v>300</v>
      </c>
      <c r="G428">
        <v>0</v>
      </c>
      <c r="H428">
        <v>1E-3</v>
      </c>
      <c r="I428">
        <v>1.6000000000000001E-3</v>
      </c>
      <c r="J428">
        <v>16</v>
      </c>
      <c r="K428" t="b">
        <v>0</v>
      </c>
      <c r="L428">
        <f>INDEX(trials_and_results!B:B,MATCH($A428,trials_and_results!$A:$A,0))</f>
        <v>37.710475000000002</v>
      </c>
      <c r="M428">
        <f>INDEX(trials_and_results!C:C,MATCH($A428,trials_and_results!$A:$A,0))</f>
        <v>10.3925945323085</v>
      </c>
      <c r="N428">
        <f>INDEX(trials_and_results!D:D,MATCH($A428,trials_and_results!$A:$A,0))</f>
        <v>27.317880467691502</v>
      </c>
      <c r="O428" s="16">
        <f>Table2[[#This Row],[mean_stderr]]/Table2[[#This Row],[mean_reward]]</f>
        <v>0.27558906463810123</v>
      </c>
    </row>
    <row r="429" spans="1:15" hidden="1" x14ac:dyDescent="0.2">
      <c r="A429">
        <v>22</v>
      </c>
      <c r="B429">
        <v>10000</v>
      </c>
      <c r="C429">
        <v>40000000</v>
      </c>
      <c r="D429">
        <v>2.5</v>
      </c>
      <c r="E429">
        <v>8</v>
      </c>
      <c r="F429">
        <v>300</v>
      </c>
      <c r="G429">
        <v>0</v>
      </c>
      <c r="H429">
        <v>0.01</v>
      </c>
      <c r="I429">
        <v>4.0000000000000002E-4</v>
      </c>
      <c r="J429">
        <v>8</v>
      </c>
      <c r="K429" t="b">
        <v>0</v>
      </c>
      <c r="L429">
        <f>INDEX(trials_and_results!B:B,MATCH($A429,trials_and_results!$A:$A,0))</f>
        <v>33.732725000000002</v>
      </c>
      <c r="M429">
        <f>INDEX(trials_and_results!C:C,MATCH($A429,trials_and_results!$A:$A,0))</f>
        <v>6.4175117482094102</v>
      </c>
      <c r="N429">
        <f>INDEX(trials_and_results!D:D,MATCH($A429,trials_and_results!$A:$A,0))</f>
        <v>27.315213251790592</v>
      </c>
      <c r="O429" s="16">
        <f>Table2[[#This Row],[mean_stderr]]/Table2[[#This Row],[mean_reward]]</f>
        <v>0.19024587394612827</v>
      </c>
    </row>
    <row r="430" spans="1:15" hidden="1" x14ac:dyDescent="0.2">
      <c r="A430">
        <v>318</v>
      </c>
      <c r="B430">
        <v>6000</v>
      </c>
      <c r="C430">
        <v>20000000</v>
      </c>
      <c r="D430">
        <v>2.5</v>
      </c>
      <c r="E430">
        <v>25</v>
      </c>
      <c r="F430">
        <v>300</v>
      </c>
      <c r="G430">
        <v>0</v>
      </c>
      <c r="H430">
        <v>0.01</v>
      </c>
      <c r="I430">
        <v>1.6000000000000001E-3</v>
      </c>
      <c r="J430">
        <v>8</v>
      </c>
      <c r="K430" t="b">
        <v>0</v>
      </c>
      <c r="L430">
        <f>INDEX(trials_and_results!B:B,MATCH($A430,trials_and_results!$A:$A,0))</f>
        <v>37.160899999999998</v>
      </c>
      <c r="M430">
        <f>INDEX(trials_and_results!C:C,MATCH($A430,trials_and_results!$A:$A,0))</f>
        <v>9.8469693263156692</v>
      </c>
      <c r="N430">
        <f>INDEX(trials_and_results!D:D,MATCH($A430,trials_and_results!$A:$A,0))</f>
        <v>27.313930673684329</v>
      </c>
      <c r="O430" s="16">
        <f>Table2[[#This Row],[mean_stderr]]/Table2[[#This Row],[mean_reward]]</f>
        <v>0.26498199253289534</v>
      </c>
    </row>
    <row r="431" spans="1:15" hidden="1" x14ac:dyDescent="0.2">
      <c r="A431">
        <v>551</v>
      </c>
      <c r="B431">
        <v>14000</v>
      </c>
      <c r="C431">
        <v>40000000</v>
      </c>
      <c r="D431">
        <v>2.5</v>
      </c>
      <c r="E431">
        <v>8</v>
      </c>
      <c r="F431">
        <v>300</v>
      </c>
      <c r="G431">
        <v>0</v>
      </c>
      <c r="H431">
        <v>1E-3</v>
      </c>
      <c r="I431">
        <v>4.0000000000000002E-4</v>
      </c>
      <c r="J431">
        <v>16</v>
      </c>
      <c r="K431" t="b">
        <v>0</v>
      </c>
      <c r="L431">
        <f>INDEX(trials_and_results!B:B,MATCH($A431,trials_and_results!$A:$A,0))</f>
        <v>34.614975000000001</v>
      </c>
      <c r="M431">
        <f>INDEX(trials_and_results!C:C,MATCH($A431,trials_and_results!$A:$A,0))</f>
        <v>7.3099891835700204</v>
      </c>
      <c r="N431">
        <f>INDEX(trials_and_results!D:D,MATCH($A431,trials_and_results!$A:$A,0))</f>
        <v>27.30498581642998</v>
      </c>
      <c r="O431" s="16">
        <f>Table2[[#This Row],[mean_stderr]]/Table2[[#This Row],[mean_reward]]</f>
        <v>0.21117996426604441</v>
      </c>
    </row>
    <row r="432" spans="1:15" hidden="1" x14ac:dyDescent="0.2">
      <c r="A432">
        <v>343</v>
      </c>
      <c r="B432">
        <v>10000</v>
      </c>
      <c r="C432">
        <v>20000000</v>
      </c>
      <c r="D432">
        <v>2.5</v>
      </c>
      <c r="E432">
        <v>4</v>
      </c>
      <c r="F432">
        <v>300</v>
      </c>
      <c r="G432">
        <v>0</v>
      </c>
      <c r="H432">
        <v>4.0000000000000001E-3</v>
      </c>
      <c r="I432">
        <v>1.6000000000000001E-3</v>
      </c>
      <c r="J432">
        <v>8</v>
      </c>
      <c r="K432" t="b">
        <v>0</v>
      </c>
      <c r="L432">
        <f>INDEX(trials_and_results!B:B,MATCH($A432,trials_and_results!$A:$A,0))</f>
        <v>32.295274999999997</v>
      </c>
      <c r="M432">
        <f>INDEX(trials_and_results!C:C,MATCH($A432,trials_and_results!$A:$A,0))</f>
        <v>5.0261196054445598</v>
      </c>
      <c r="N432">
        <f>INDEX(trials_and_results!D:D,MATCH($A432,trials_and_results!$A:$A,0))</f>
        <v>27.269155394555437</v>
      </c>
      <c r="O432" s="16">
        <f>Table2[[#This Row],[mean_stderr]]/Table2[[#This Row],[mean_reward]]</f>
        <v>0.15563018446025187</v>
      </c>
    </row>
    <row r="433" spans="1:15" hidden="1" x14ac:dyDescent="0.2">
      <c r="A433">
        <v>400</v>
      </c>
      <c r="B433">
        <v>10000</v>
      </c>
      <c r="C433">
        <v>5000000</v>
      </c>
      <c r="D433">
        <v>2.5</v>
      </c>
      <c r="E433">
        <v>8</v>
      </c>
      <c r="F433">
        <v>300</v>
      </c>
      <c r="G433">
        <v>0</v>
      </c>
      <c r="H433">
        <v>1E-3</v>
      </c>
      <c r="I433">
        <v>1.6000000000000001E-3</v>
      </c>
      <c r="J433">
        <v>8</v>
      </c>
      <c r="K433" t="b">
        <v>0</v>
      </c>
      <c r="L433">
        <f>INDEX(trials_and_results!B:B,MATCH($A433,trials_and_results!$A:$A,0))</f>
        <v>33.869875</v>
      </c>
      <c r="M433">
        <f>INDEX(trials_and_results!C:C,MATCH($A433,trials_and_results!$A:$A,0))</f>
        <v>6.6167931474556099</v>
      </c>
      <c r="N433">
        <f>INDEX(trials_and_results!D:D,MATCH($A433,trials_and_results!$A:$A,0))</f>
        <v>27.253081852544391</v>
      </c>
      <c r="O433" s="16">
        <f>Table2[[#This Row],[mean_stderr]]/Table2[[#This Row],[mean_reward]]</f>
        <v>0.19535924320522619</v>
      </c>
    </row>
    <row r="434" spans="1:15" hidden="1" x14ac:dyDescent="0.2">
      <c r="A434">
        <v>803</v>
      </c>
      <c r="B434">
        <v>14000</v>
      </c>
      <c r="C434">
        <v>40000000</v>
      </c>
      <c r="D434">
        <v>2.5</v>
      </c>
      <c r="E434">
        <v>25</v>
      </c>
      <c r="F434">
        <v>300</v>
      </c>
      <c r="G434">
        <v>0</v>
      </c>
      <c r="H434">
        <v>4.0000000000000001E-3</v>
      </c>
      <c r="I434">
        <v>1.6000000000000001E-3</v>
      </c>
      <c r="J434">
        <v>16</v>
      </c>
      <c r="K434" t="b">
        <v>0</v>
      </c>
      <c r="L434">
        <f>INDEX(trials_and_results!B:B,MATCH($A434,trials_and_results!$A:$A,0))</f>
        <v>36.080299999999902</v>
      </c>
      <c r="M434">
        <f>INDEX(trials_and_results!C:C,MATCH($A434,trials_and_results!$A:$A,0))</f>
        <v>8.8365533917861896</v>
      </c>
      <c r="N434">
        <f>INDEX(trials_and_results!D:D,MATCH($A434,trials_and_results!$A:$A,0))</f>
        <v>27.243746608213712</v>
      </c>
      <c r="O434" s="16">
        <f>Table2[[#This Row],[mean_stderr]]/Table2[[#This Row],[mean_reward]]</f>
        <v>0.24491352321865986</v>
      </c>
    </row>
    <row r="435" spans="1:15" hidden="1" x14ac:dyDescent="0.2">
      <c r="A435">
        <v>403</v>
      </c>
      <c r="B435">
        <v>10000</v>
      </c>
      <c r="C435">
        <v>20000000</v>
      </c>
      <c r="D435">
        <v>2.5</v>
      </c>
      <c r="E435">
        <v>8</v>
      </c>
      <c r="F435">
        <v>300</v>
      </c>
      <c r="G435">
        <v>0</v>
      </c>
      <c r="H435">
        <v>1E-3</v>
      </c>
      <c r="I435">
        <v>1.6000000000000001E-3</v>
      </c>
      <c r="J435">
        <v>8</v>
      </c>
      <c r="K435" t="b">
        <v>0</v>
      </c>
      <c r="L435">
        <f>INDEX(trials_and_results!B:B,MATCH($A435,trials_and_results!$A:$A,0))</f>
        <v>34.789549999999998</v>
      </c>
      <c r="M435">
        <f>INDEX(trials_and_results!C:C,MATCH($A435,trials_and_results!$A:$A,0))</f>
        <v>7.5460279110402002</v>
      </c>
      <c r="N435">
        <f>INDEX(trials_and_results!D:D,MATCH($A435,trials_and_results!$A:$A,0))</f>
        <v>27.2435220889598</v>
      </c>
      <c r="O435" s="16">
        <f>Table2[[#This Row],[mean_stderr]]/Table2[[#This Row],[mean_reward]]</f>
        <v>0.21690501633508338</v>
      </c>
    </row>
    <row r="436" spans="1:15" hidden="1" x14ac:dyDescent="0.2">
      <c r="A436">
        <v>790</v>
      </c>
      <c r="B436">
        <v>10000</v>
      </c>
      <c r="C436">
        <v>40000000</v>
      </c>
      <c r="D436">
        <v>2.5</v>
      </c>
      <c r="E436">
        <v>8</v>
      </c>
      <c r="F436">
        <v>300</v>
      </c>
      <c r="G436">
        <v>0</v>
      </c>
      <c r="H436">
        <v>4.0000000000000001E-3</v>
      </c>
      <c r="I436">
        <v>1.6000000000000001E-3</v>
      </c>
      <c r="J436">
        <v>16</v>
      </c>
      <c r="K436" t="b">
        <v>0</v>
      </c>
      <c r="L436">
        <f>INDEX(trials_and_results!B:B,MATCH($A436,trials_and_results!$A:$A,0))</f>
        <v>32.159374999999997</v>
      </c>
      <c r="M436">
        <f>INDEX(trials_and_results!C:C,MATCH($A436,trials_and_results!$A:$A,0))</f>
        <v>4.9356689920242696</v>
      </c>
      <c r="N436">
        <f>INDEX(trials_and_results!D:D,MATCH($A436,trials_and_results!$A:$A,0))</f>
        <v>27.223706007975728</v>
      </c>
      <c r="O436" s="16">
        <f>Table2[[#This Row],[mean_stderr]]/Table2[[#This Row],[mean_reward]]</f>
        <v>0.15347527717887147</v>
      </c>
    </row>
    <row r="437" spans="1:15" hidden="1" x14ac:dyDescent="0.2">
      <c r="A437">
        <v>40</v>
      </c>
      <c r="B437">
        <v>10000</v>
      </c>
      <c r="C437">
        <v>5000000</v>
      </c>
      <c r="D437">
        <v>2.5</v>
      </c>
      <c r="E437">
        <v>100</v>
      </c>
      <c r="F437">
        <v>300</v>
      </c>
      <c r="G437">
        <v>0</v>
      </c>
      <c r="H437">
        <v>0.01</v>
      </c>
      <c r="I437">
        <v>4.0000000000000002E-4</v>
      </c>
      <c r="J437">
        <v>8</v>
      </c>
      <c r="K437" t="b">
        <v>0</v>
      </c>
      <c r="L437">
        <f>INDEX(trials_and_results!B:B,MATCH($A437,trials_and_results!$A:$A,0))</f>
        <v>34.05115</v>
      </c>
      <c r="M437">
        <f>INDEX(trials_and_results!C:C,MATCH($A437,trials_and_results!$A:$A,0))</f>
        <v>6.8465929496303</v>
      </c>
      <c r="N437">
        <f>INDEX(trials_and_results!D:D,MATCH($A437,trials_and_results!$A:$A,0))</f>
        <v>27.204557050369701</v>
      </c>
      <c r="O437" s="16">
        <f>Table2[[#This Row],[mean_stderr]]/Table2[[#This Row],[mean_reward]]</f>
        <v>0.2010678919692962</v>
      </c>
    </row>
    <row r="438" spans="1:15" hidden="1" x14ac:dyDescent="0.2">
      <c r="A438">
        <v>462</v>
      </c>
      <c r="B438">
        <v>6000</v>
      </c>
      <c r="C438">
        <v>20000000</v>
      </c>
      <c r="D438">
        <v>2.5</v>
      </c>
      <c r="E438">
        <v>25</v>
      </c>
      <c r="F438">
        <v>300</v>
      </c>
      <c r="G438">
        <v>0</v>
      </c>
      <c r="H438">
        <v>0.01</v>
      </c>
      <c r="I438">
        <v>4.0000000000000002E-4</v>
      </c>
      <c r="J438">
        <v>16</v>
      </c>
      <c r="K438" t="b">
        <v>0</v>
      </c>
      <c r="L438">
        <f>INDEX(trials_and_results!B:B,MATCH($A438,trials_and_results!$A:$A,0))</f>
        <v>32.248849999999997</v>
      </c>
      <c r="M438">
        <f>INDEX(trials_and_results!C:C,MATCH($A438,trials_and_results!$A:$A,0))</f>
        <v>5.0497130143924904</v>
      </c>
      <c r="N438">
        <f>INDEX(trials_and_results!D:D,MATCH($A438,trials_and_results!$A:$A,0))</f>
        <v>27.199136985607506</v>
      </c>
      <c r="O438" s="16">
        <f>Table2[[#This Row],[mean_stderr]]/Table2[[#This Row],[mean_reward]]</f>
        <v>0.15658583218913205</v>
      </c>
    </row>
    <row r="439" spans="1:15" hidden="1" x14ac:dyDescent="0.2">
      <c r="A439">
        <v>606</v>
      </c>
      <c r="B439">
        <v>6000</v>
      </c>
      <c r="C439">
        <v>20000000</v>
      </c>
      <c r="D439">
        <v>2.5</v>
      </c>
      <c r="E439">
        <v>25</v>
      </c>
      <c r="F439">
        <v>300</v>
      </c>
      <c r="G439">
        <v>0</v>
      </c>
      <c r="H439">
        <v>0.01</v>
      </c>
      <c r="I439">
        <v>8.0000000000000004E-4</v>
      </c>
      <c r="J439">
        <v>16</v>
      </c>
      <c r="K439" t="b">
        <v>0</v>
      </c>
      <c r="L439">
        <f>INDEX(trials_and_results!B:B,MATCH($A439,trials_and_results!$A:$A,0))</f>
        <v>35.561250000000001</v>
      </c>
      <c r="M439">
        <f>INDEX(trials_and_results!C:C,MATCH($A439,trials_and_results!$A:$A,0))</f>
        <v>8.3764956765229694</v>
      </c>
      <c r="N439">
        <f>INDEX(trials_and_results!D:D,MATCH($A439,trials_and_results!$A:$A,0))</f>
        <v>27.18475432347703</v>
      </c>
      <c r="O439" s="16">
        <f>Table2[[#This Row],[mean_stderr]]/Table2[[#This Row],[mean_reward]]</f>
        <v>0.23555121590278658</v>
      </c>
    </row>
    <row r="440" spans="1:15" hidden="1" x14ac:dyDescent="0.2">
      <c r="A440">
        <v>452</v>
      </c>
      <c r="B440">
        <v>14000</v>
      </c>
      <c r="C440">
        <v>20000000</v>
      </c>
      <c r="D440">
        <v>2.5</v>
      </c>
      <c r="E440">
        <v>8</v>
      </c>
      <c r="F440">
        <v>300</v>
      </c>
      <c r="G440">
        <v>0</v>
      </c>
      <c r="H440">
        <v>0.01</v>
      </c>
      <c r="I440">
        <v>4.0000000000000002E-4</v>
      </c>
      <c r="J440">
        <v>16</v>
      </c>
      <c r="K440" t="b">
        <v>0</v>
      </c>
      <c r="L440">
        <f>INDEX(trials_and_results!B:B,MATCH($A440,trials_and_results!$A:$A,0))</f>
        <v>31.4816</v>
      </c>
      <c r="M440">
        <f>INDEX(trials_and_results!C:C,MATCH($A440,trials_and_results!$A:$A,0))</f>
        <v>4.30808637508804</v>
      </c>
      <c r="N440">
        <f>INDEX(trials_and_results!D:D,MATCH($A440,trials_and_results!$A:$A,0))</f>
        <v>27.173513624911962</v>
      </c>
      <c r="O440" s="16">
        <f>Table2[[#This Row],[mean_stderr]]/Table2[[#This Row],[mean_reward]]</f>
        <v>0.13684458144084291</v>
      </c>
    </row>
    <row r="441" spans="1:15" hidden="1" x14ac:dyDescent="0.2">
      <c r="A441">
        <v>667</v>
      </c>
      <c r="B441">
        <v>10000</v>
      </c>
      <c r="C441">
        <v>20000000</v>
      </c>
      <c r="D441">
        <v>2.5</v>
      </c>
      <c r="E441">
        <v>100</v>
      </c>
      <c r="F441">
        <v>300</v>
      </c>
      <c r="G441">
        <v>0</v>
      </c>
      <c r="H441">
        <v>4.0000000000000001E-3</v>
      </c>
      <c r="I441">
        <v>8.0000000000000004E-4</v>
      </c>
      <c r="J441">
        <v>16</v>
      </c>
      <c r="K441" t="b">
        <v>0</v>
      </c>
      <c r="L441">
        <f>INDEX(trials_and_results!B:B,MATCH($A441,trials_and_results!$A:$A,0))</f>
        <v>34.211999999999897</v>
      </c>
      <c r="M441">
        <f>INDEX(trials_and_results!C:C,MATCH($A441,trials_and_results!$A:$A,0))</f>
        <v>7.0505655016972897</v>
      </c>
      <c r="N441">
        <f>INDEX(trials_and_results!D:D,MATCH($A441,trials_and_results!$A:$A,0))</f>
        <v>27.161434498302608</v>
      </c>
      <c r="O441" s="16">
        <f>Table2[[#This Row],[mean_stderr]]/Table2[[#This Row],[mean_reward]]</f>
        <v>0.20608457563712473</v>
      </c>
    </row>
    <row r="442" spans="1:15" hidden="1" x14ac:dyDescent="0.2">
      <c r="A442">
        <v>273</v>
      </c>
      <c r="B442">
        <v>6000</v>
      </c>
      <c r="C442">
        <v>40000000</v>
      </c>
      <c r="D442">
        <v>2.5</v>
      </c>
      <c r="E442">
        <v>25</v>
      </c>
      <c r="F442">
        <v>300</v>
      </c>
      <c r="G442">
        <v>0</v>
      </c>
      <c r="H442">
        <v>1E-3</v>
      </c>
      <c r="I442">
        <v>8.0000000000000004E-4</v>
      </c>
      <c r="J442">
        <v>8</v>
      </c>
      <c r="K442" t="b">
        <v>0</v>
      </c>
      <c r="L442">
        <f>INDEX(trials_and_results!B:B,MATCH($A442,trials_and_results!$A:$A,0))</f>
        <v>33.949449999999999</v>
      </c>
      <c r="M442">
        <f>INDEX(trials_and_results!C:C,MATCH($A442,trials_and_results!$A:$A,0))</f>
        <v>6.8243788033956001</v>
      </c>
      <c r="N442">
        <f>INDEX(trials_and_results!D:D,MATCH($A442,trials_and_results!$A:$A,0))</f>
        <v>27.125071196604399</v>
      </c>
      <c r="O442" s="16">
        <f>Table2[[#This Row],[mean_stderr]]/Table2[[#This Row],[mean_reward]]</f>
        <v>0.20101588695532918</v>
      </c>
    </row>
    <row r="443" spans="1:15" hidden="1" x14ac:dyDescent="0.2">
      <c r="A443">
        <v>141</v>
      </c>
      <c r="B443">
        <v>6000</v>
      </c>
      <c r="C443">
        <v>40000000</v>
      </c>
      <c r="D443">
        <v>2.5</v>
      </c>
      <c r="E443">
        <v>100</v>
      </c>
      <c r="F443">
        <v>300</v>
      </c>
      <c r="G443">
        <v>0</v>
      </c>
      <c r="H443">
        <v>1E-3</v>
      </c>
      <c r="I443">
        <v>4.0000000000000002E-4</v>
      </c>
      <c r="J443">
        <v>8</v>
      </c>
      <c r="K443" t="b">
        <v>0</v>
      </c>
      <c r="L443">
        <f>INDEX(trials_and_results!B:B,MATCH($A443,trials_and_results!$A:$A,0))</f>
        <v>33.552549999999997</v>
      </c>
      <c r="M443">
        <f>INDEX(trials_and_results!C:C,MATCH($A443,trials_and_results!$A:$A,0))</f>
        <v>6.4344173793157298</v>
      </c>
      <c r="N443">
        <f>INDEX(trials_and_results!D:D,MATCH($A443,trials_and_results!$A:$A,0))</f>
        <v>27.118132620684268</v>
      </c>
      <c r="O443" s="16">
        <f>Table2[[#This Row],[mean_stderr]]/Table2[[#This Row],[mean_reward]]</f>
        <v>0.19177133718050432</v>
      </c>
    </row>
    <row r="444" spans="1:15" hidden="1" x14ac:dyDescent="0.2">
      <c r="A444">
        <v>18</v>
      </c>
      <c r="B444">
        <v>6000</v>
      </c>
      <c r="C444">
        <v>20000000</v>
      </c>
      <c r="D444">
        <v>2.5</v>
      </c>
      <c r="E444">
        <v>8</v>
      </c>
      <c r="F444">
        <v>300</v>
      </c>
      <c r="G444">
        <v>0</v>
      </c>
      <c r="H444">
        <v>0.01</v>
      </c>
      <c r="I444">
        <v>4.0000000000000002E-4</v>
      </c>
      <c r="J444">
        <v>8</v>
      </c>
      <c r="K444" t="b">
        <v>0</v>
      </c>
      <c r="L444">
        <f>INDEX(trials_and_results!B:B,MATCH($A444,trials_and_results!$A:$A,0))</f>
        <v>33.710749999999997</v>
      </c>
      <c r="M444">
        <f>INDEX(trials_and_results!C:C,MATCH($A444,trials_and_results!$A:$A,0))</f>
        <v>6.6149857906868199</v>
      </c>
      <c r="N444">
        <f>INDEX(trials_and_results!D:D,MATCH($A444,trials_and_results!$A:$A,0))</f>
        <v>27.095764209313177</v>
      </c>
      <c r="O444" s="16">
        <f>Table2[[#This Row],[mean_stderr]]/Table2[[#This Row],[mean_reward]]</f>
        <v>0.19622778462914117</v>
      </c>
    </row>
    <row r="445" spans="1:15" hidden="1" x14ac:dyDescent="0.2">
      <c r="A445">
        <v>250</v>
      </c>
      <c r="B445">
        <v>10000</v>
      </c>
      <c r="C445">
        <v>40000000</v>
      </c>
      <c r="D445">
        <v>2.5</v>
      </c>
      <c r="E445">
        <v>4</v>
      </c>
      <c r="F445">
        <v>300</v>
      </c>
      <c r="G445">
        <v>0</v>
      </c>
      <c r="H445">
        <v>1E-3</v>
      </c>
      <c r="I445">
        <v>8.0000000000000004E-4</v>
      </c>
      <c r="J445">
        <v>8</v>
      </c>
      <c r="K445" t="b">
        <v>0</v>
      </c>
      <c r="L445">
        <f>INDEX(trials_and_results!B:B,MATCH($A445,trials_and_results!$A:$A,0))</f>
        <v>33.976274999999902</v>
      </c>
      <c r="M445">
        <f>INDEX(trials_and_results!C:C,MATCH($A445,trials_and_results!$A:$A,0))</f>
        <v>6.8943763717209201</v>
      </c>
      <c r="N445">
        <f>INDEX(trials_and_results!D:D,MATCH($A445,trials_and_results!$A:$A,0))</f>
        <v>27.081898628278982</v>
      </c>
      <c r="O445" s="16">
        <f>Table2[[#This Row],[mean_stderr]]/Table2[[#This Row],[mean_reward]]</f>
        <v>0.20291737018613548</v>
      </c>
    </row>
    <row r="446" spans="1:15" hidden="1" x14ac:dyDescent="0.2">
      <c r="A446">
        <v>184</v>
      </c>
      <c r="B446">
        <v>10000</v>
      </c>
      <c r="C446">
        <v>5000000</v>
      </c>
      <c r="D446">
        <v>2.5</v>
      </c>
      <c r="E446">
        <v>100</v>
      </c>
      <c r="F446">
        <v>300</v>
      </c>
      <c r="G446">
        <v>0</v>
      </c>
      <c r="H446">
        <v>0.01</v>
      </c>
      <c r="I446">
        <v>8.0000000000000004E-4</v>
      </c>
      <c r="J446">
        <v>8</v>
      </c>
      <c r="K446" t="b">
        <v>0</v>
      </c>
      <c r="L446">
        <f>INDEX(trials_and_results!B:B,MATCH($A446,trials_and_results!$A:$A,0))</f>
        <v>32.127825000000001</v>
      </c>
      <c r="M446">
        <f>INDEX(trials_and_results!C:C,MATCH($A446,trials_and_results!$A:$A,0))</f>
        <v>5.0462640984548397</v>
      </c>
      <c r="N446">
        <f>INDEX(trials_and_results!D:D,MATCH($A446,trials_and_results!$A:$A,0))</f>
        <v>27.08156090154516</v>
      </c>
      <c r="O446" s="16">
        <f>Table2[[#This Row],[mean_stderr]]/Table2[[#This Row],[mean_reward]]</f>
        <v>0.15706833868943321</v>
      </c>
    </row>
    <row r="447" spans="1:15" hidden="1" x14ac:dyDescent="0.2">
      <c r="A447">
        <v>342</v>
      </c>
      <c r="B447">
        <v>6000</v>
      </c>
      <c r="C447">
        <v>20000000</v>
      </c>
      <c r="D447">
        <v>2.5</v>
      </c>
      <c r="E447">
        <v>4</v>
      </c>
      <c r="F447">
        <v>300</v>
      </c>
      <c r="G447">
        <v>0</v>
      </c>
      <c r="H447">
        <v>4.0000000000000001E-3</v>
      </c>
      <c r="I447">
        <v>1.6000000000000001E-3</v>
      </c>
      <c r="J447">
        <v>8</v>
      </c>
      <c r="K447" t="b">
        <v>0</v>
      </c>
      <c r="L447">
        <f>INDEX(trials_and_results!B:B,MATCH($A447,trials_and_results!$A:$A,0))</f>
        <v>33.476999999999997</v>
      </c>
      <c r="M447">
        <f>INDEX(trials_and_results!C:C,MATCH($A447,trials_and_results!$A:$A,0))</f>
        <v>6.39567815247098</v>
      </c>
      <c r="N447">
        <f>INDEX(trials_and_results!D:D,MATCH($A447,trials_and_results!$A:$A,0))</f>
        <v>27.081321847529018</v>
      </c>
      <c r="O447" s="16">
        <f>Table2[[#This Row],[mean_stderr]]/Table2[[#This Row],[mean_reward]]</f>
        <v>0.19104693229593395</v>
      </c>
    </row>
    <row r="448" spans="1:15" hidden="1" x14ac:dyDescent="0.2">
      <c r="A448">
        <v>308</v>
      </c>
      <c r="B448">
        <v>14000</v>
      </c>
      <c r="C448">
        <v>20000000</v>
      </c>
      <c r="D448">
        <v>2.5</v>
      </c>
      <c r="E448">
        <v>8</v>
      </c>
      <c r="F448">
        <v>300</v>
      </c>
      <c r="G448">
        <v>0</v>
      </c>
      <c r="H448">
        <v>0.01</v>
      </c>
      <c r="I448">
        <v>1.6000000000000001E-3</v>
      </c>
      <c r="J448">
        <v>8</v>
      </c>
      <c r="K448" t="b">
        <v>0</v>
      </c>
      <c r="L448">
        <f>INDEX(trials_and_results!B:B,MATCH($A448,trials_and_results!$A:$A,0))</f>
        <v>34.302349999999997</v>
      </c>
      <c r="M448">
        <f>INDEX(trials_and_results!C:C,MATCH($A448,trials_and_results!$A:$A,0))</f>
        <v>7.2474388883750001</v>
      </c>
      <c r="N448">
        <f>INDEX(trials_and_results!D:D,MATCH($A448,trials_and_results!$A:$A,0))</f>
        <v>27.054911111624996</v>
      </c>
      <c r="O448" s="16">
        <f>Table2[[#This Row],[mean_stderr]]/Table2[[#This Row],[mean_reward]]</f>
        <v>0.21128111888471199</v>
      </c>
    </row>
    <row r="449" spans="1:15" hidden="1" x14ac:dyDescent="0.2">
      <c r="A449">
        <v>711</v>
      </c>
      <c r="B449">
        <v>6000</v>
      </c>
      <c r="C449">
        <v>5000000</v>
      </c>
      <c r="D449">
        <v>2.5</v>
      </c>
      <c r="E449">
        <v>100</v>
      </c>
      <c r="F449">
        <v>300</v>
      </c>
      <c r="G449">
        <v>0</v>
      </c>
      <c r="H449">
        <v>1E-3</v>
      </c>
      <c r="I449">
        <v>8.0000000000000004E-4</v>
      </c>
      <c r="J449">
        <v>16</v>
      </c>
      <c r="K449" t="b">
        <v>0</v>
      </c>
      <c r="L449">
        <f>INDEX(trials_and_results!B:B,MATCH($A449,trials_and_results!$A:$A,0))</f>
        <v>31.026624999999999</v>
      </c>
      <c r="M449">
        <f>INDEX(trials_and_results!C:C,MATCH($A449,trials_and_results!$A:$A,0))</f>
        <v>3.9968319262936198</v>
      </c>
      <c r="N449">
        <f>INDEX(trials_and_results!D:D,MATCH($A449,trials_and_results!$A:$A,0))</f>
        <v>27.029793073706379</v>
      </c>
      <c r="O449" s="16">
        <f>Table2[[#This Row],[mean_stderr]]/Table2[[#This Row],[mean_reward]]</f>
        <v>0.12881942287611431</v>
      </c>
    </row>
    <row r="450" spans="1:15" hidden="1" x14ac:dyDescent="0.2">
      <c r="A450">
        <v>387</v>
      </c>
      <c r="B450">
        <v>6000</v>
      </c>
      <c r="C450">
        <v>5000000</v>
      </c>
      <c r="D450">
        <v>2.5</v>
      </c>
      <c r="E450">
        <v>4</v>
      </c>
      <c r="F450">
        <v>300</v>
      </c>
      <c r="G450">
        <v>0</v>
      </c>
      <c r="H450">
        <v>1E-3</v>
      </c>
      <c r="I450">
        <v>1.6000000000000001E-3</v>
      </c>
      <c r="J450">
        <v>8</v>
      </c>
      <c r="K450" t="b">
        <v>0</v>
      </c>
      <c r="L450">
        <f>INDEX(trials_and_results!B:B,MATCH($A450,trials_and_results!$A:$A,0))</f>
        <v>35.355150000000002</v>
      </c>
      <c r="M450">
        <f>INDEX(trials_and_results!C:C,MATCH($A450,trials_and_results!$A:$A,0))</f>
        <v>8.3442459183182809</v>
      </c>
      <c r="N450">
        <f>INDEX(trials_and_results!D:D,MATCH($A450,trials_and_results!$A:$A,0))</f>
        <v>27.010904081681723</v>
      </c>
      <c r="O450" s="16">
        <f>Table2[[#This Row],[mean_stderr]]/Table2[[#This Row],[mean_reward]]</f>
        <v>0.23601217696200641</v>
      </c>
    </row>
    <row r="451" spans="1:15" hidden="1" x14ac:dyDescent="0.2">
      <c r="A451">
        <v>557</v>
      </c>
      <c r="B451">
        <v>14000</v>
      </c>
      <c r="C451">
        <v>5000000</v>
      </c>
      <c r="D451">
        <v>2.5</v>
      </c>
      <c r="E451">
        <v>25</v>
      </c>
      <c r="F451">
        <v>300</v>
      </c>
      <c r="G451">
        <v>0</v>
      </c>
      <c r="H451">
        <v>1E-3</v>
      </c>
      <c r="I451">
        <v>4.0000000000000002E-4</v>
      </c>
      <c r="J451">
        <v>16</v>
      </c>
      <c r="K451" t="b">
        <v>0</v>
      </c>
      <c r="L451">
        <f>INDEX(trials_and_results!B:B,MATCH($A451,trials_and_results!$A:$A,0))</f>
        <v>31.928000000000001</v>
      </c>
      <c r="M451">
        <f>INDEX(trials_and_results!C:C,MATCH($A451,trials_and_results!$A:$A,0))</f>
        <v>4.9241800030624701</v>
      </c>
      <c r="N451">
        <f>INDEX(trials_and_results!D:D,MATCH($A451,trials_and_results!$A:$A,0))</f>
        <v>27.00381999693753</v>
      </c>
      <c r="O451" s="16">
        <f>Table2[[#This Row],[mean_stderr]]/Table2[[#This Row],[mean_reward]]</f>
        <v>0.15422763727958125</v>
      </c>
    </row>
    <row r="452" spans="1:15" hidden="1" x14ac:dyDescent="0.2">
      <c r="A452">
        <v>111</v>
      </c>
      <c r="B452">
        <v>6000</v>
      </c>
      <c r="C452">
        <v>5000000</v>
      </c>
      <c r="D452">
        <v>2.5</v>
      </c>
      <c r="E452">
        <v>8</v>
      </c>
      <c r="F452">
        <v>300</v>
      </c>
      <c r="G452">
        <v>0</v>
      </c>
      <c r="H452">
        <v>1E-3</v>
      </c>
      <c r="I452">
        <v>4.0000000000000002E-4</v>
      </c>
      <c r="J452">
        <v>8</v>
      </c>
      <c r="K452" t="b">
        <v>0</v>
      </c>
      <c r="L452">
        <f>INDEX(trials_and_results!B:B,MATCH($A452,trials_and_results!$A:$A,0))</f>
        <v>33.165275000000001</v>
      </c>
      <c r="M452">
        <f>INDEX(trials_and_results!C:C,MATCH($A452,trials_and_results!$A:$A,0))</f>
        <v>6.1855196876312402</v>
      </c>
      <c r="N452">
        <f>INDEX(trials_and_results!D:D,MATCH($A452,trials_and_results!$A:$A,0))</f>
        <v>26.979755312368759</v>
      </c>
      <c r="O452" s="16">
        <f>Table2[[#This Row],[mean_stderr]]/Table2[[#This Row],[mean_reward]]</f>
        <v>0.1865059067844678</v>
      </c>
    </row>
    <row r="453" spans="1:15" hidden="1" x14ac:dyDescent="0.2">
      <c r="A453">
        <v>546</v>
      </c>
      <c r="B453">
        <v>6000</v>
      </c>
      <c r="C453">
        <v>20000000</v>
      </c>
      <c r="D453">
        <v>2.5</v>
      </c>
      <c r="E453">
        <v>8</v>
      </c>
      <c r="F453">
        <v>300</v>
      </c>
      <c r="G453">
        <v>0</v>
      </c>
      <c r="H453">
        <v>1E-3</v>
      </c>
      <c r="I453">
        <v>4.0000000000000002E-4</v>
      </c>
      <c r="J453">
        <v>16</v>
      </c>
      <c r="K453" t="b">
        <v>0</v>
      </c>
      <c r="L453">
        <f>INDEX(trials_and_results!B:B,MATCH($A453,trials_and_results!$A:$A,0))</f>
        <v>33.358649999999997</v>
      </c>
      <c r="M453">
        <f>INDEX(trials_and_results!C:C,MATCH($A453,trials_and_results!$A:$A,0))</f>
        <v>6.3909625803389103</v>
      </c>
      <c r="N453">
        <f>INDEX(trials_and_results!D:D,MATCH($A453,trials_and_results!$A:$A,0))</f>
        <v>26.967687419661086</v>
      </c>
      <c r="O453" s="16">
        <f>Table2[[#This Row],[mean_stderr]]/Table2[[#This Row],[mean_reward]]</f>
        <v>0.19158336984077326</v>
      </c>
    </row>
    <row r="454" spans="1:15" hidden="1" x14ac:dyDescent="0.2">
      <c r="A454">
        <v>370</v>
      </c>
      <c r="B454">
        <v>10000</v>
      </c>
      <c r="C454">
        <v>40000000</v>
      </c>
      <c r="D454">
        <v>2.5</v>
      </c>
      <c r="E454">
        <v>25</v>
      </c>
      <c r="F454">
        <v>300</v>
      </c>
      <c r="G454">
        <v>0</v>
      </c>
      <c r="H454">
        <v>4.0000000000000001E-3</v>
      </c>
      <c r="I454">
        <v>1.6000000000000001E-3</v>
      </c>
      <c r="J454">
        <v>8</v>
      </c>
      <c r="K454" t="b">
        <v>0</v>
      </c>
      <c r="L454">
        <f>INDEX(trials_and_results!B:B,MATCH($A454,trials_and_results!$A:$A,0))</f>
        <v>32.864075</v>
      </c>
      <c r="M454">
        <f>INDEX(trials_and_results!C:C,MATCH($A454,trials_and_results!$A:$A,0))</f>
        <v>5.8999883659746004</v>
      </c>
      <c r="N454">
        <f>INDEX(trials_and_results!D:D,MATCH($A454,trials_and_results!$A:$A,0))</f>
        <v>26.964086634025399</v>
      </c>
      <c r="O454" s="16">
        <f>Table2[[#This Row],[mean_stderr]]/Table2[[#This Row],[mean_reward]]</f>
        <v>0.17952698702076966</v>
      </c>
    </row>
    <row r="455" spans="1:15" hidden="1" x14ac:dyDescent="0.2">
      <c r="A455">
        <v>791</v>
      </c>
      <c r="B455">
        <v>14000</v>
      </c>
      <c r="C455">
        <v>40000000</v>
      </c>
      <c r="D455">
        <v>2.5</v>
      </c>
      <c r="E455">
        <v>8</v>
      </c>
      <c r="F455">
        <v>300</v>
      </c>
      <c r="G455">
        <v>0</v>
      </c>
      <c r="H455">
        <v>4.0000000000000001E-3</v>
      </c>
      <c r="I455">
        <v>1.6000000000000001E-3</v>
      </c>
      <c r="J455">
        <v>16</v>
      </c>
      <c r="K455" t="b">
        <v>0</v>
      </c>
      <c r="L455">
        <f>INDEX(trials_and_results!B:B,MATCH($A455,trials_and_results!$A:$A,0))</f>
        <v>32.271749999999997</v>
      </c>
      <c r="M455">
        <f>INDEX(trials_and_results!C:C,MATCH($A455,trials_and_results!$A:$A,0))</f>
        <v>5.3403963195737596</v>
      </c>
      <c r="N455">
        <f>INDEX(trials_and_results!D:D,MATCH($A455,trials_and_results!$A:$A,0))</f>
        <v>26.931353680426238</v>
      </c>
      <c r="O455" s="16">
        <f>Table2[[#This Row],[mean_stderr]]/Table2[[#This Row],[mean_reward]]</f>
        <v>0.16548208013428958</v>
      </c>
    </row>
    <row r="456" spans="1:15" hidden="1" x14ac:dyDescent="0.2">
      <c r="A456">
        <v>404</v>
      </c>
      <c r="B456">
        <v>14000</v>
      </c>
      <c r="C456">
        <v>20000000</v>
      </c>
      <c r="D456">
        <v>2.5</v>
      </c>
      <c r="E456">
        <v>8</v>
      </c>
      <c r="F456">
        <v>300</v>
      </c>
      <c r="G456">
        <v>0</v>
      </c>
      <c r="H456">
        <v>1E-3</v>
      </c>
      <c r="I456">
        <v>1.6000000000000001E-3</v>
      </c>
      <c r="J456">
        <v>8</v>
      </c>
      <c r="K456" t="b">
        <v>0</v>
      </c>
      <c r="L456">
        <f>INDEX(trials_and_results!B:B,MATCH($A456,trials_and_results!$A:$A,0))</f>
        <v>36.259049999999903</v>
      </c>
      <c r="M456">
        <f>INDEX(trials_and_results!C:C,MATCH($A456,trials_and_results!$A:$A,0))</f>
        <v>9.3342697021390908</v>
      </c>
      <c r="N456">
        <f>INDEX(trials_and_results!D:D,MATCH($A456,trials_and_results!$A:$A,0))</f>
        <v>26.924780297860814</v>
      </c>
      <c r="O456" s="16">
        <f>Table2[[#This Row],[mean_stderr]]/Table2[[#This Row],[mean_reward]]</f>
        <v>0.25743282579491511</v>
      </c>
    </row>
    <row r="457" spans="1:15" hidden="1" x14ac:dyDescent="0.2">
      <c r="A457">
        <v>801</v>
      </c>
      <c r="B457">
        <v>6000</v>
      </c>
      <c r="C457">
        <v>40000000</v>
      </c>
      <c r="D457">
        <v>2.5</v>
      </c>
      <c r="E457">
        <v>25</v>
      </c>
      <c r="F457">
        <v>300</v>
      </c>
      <c r="G457">
        <v>0</v>
      </c>
      <c r="H457">
        <v>4.0000000000000001E-3</v>
      </c>
      <c r="I457">
        <v>1.6000000000000001E-3</v>
      </c>
      <c r="J457">
        <v>16</v>
      </c>
      <c r="K457" t="b">
        <v>0</v>
      </c>
      <c r="L457">
        <f>INDEX(trials_and_results!B:B,MATCH($A457,trials_and_results!$A:$A,0))</f>
        <v>33.792949999999998</v>
      </c>
      <c r="M457">
        <f>INDEX(trials_and_results!C:C,MATCH($A457,trials_and_results!$A:$A,0))</f>
        <v>6.8830004576182997</v>
      </c>
      <c r="N457">
        <f>INDEX(trials_and_results!D:D,MATCH($A457,trials_and_results!$A:$A,0))</f>
        <v>26.909949542381696</v>
      </c>
      <c r="O457" s="16">
        <f>Table2[[#This Row],[mean_stderr]]/Table2[[#This Row],[mean_reward]]</f>
        <v>0.20368155066717467</v>
      </c>
    </row>
    <row r="458" spans="1:15" hidden="1" x14ac:dyDescent="0.2">
      <c r="A458">
        <v>44</v>
      </c>
      <c r="B458">
        <v>14000</v>
      </c>
      <c r="C458">
        <v>20000000</v>
      </c>
      <c r="D458">
        <v>2.5</v>
      </c>
      <c r="E458">
        <v>100</v>
      </c>
      <c r="F458">
        <v>300</v>
      </c>
      <c r="G458">
        <v>0</v>
      </c>
      <c r="H458">
        <v>0.01</v>
      </c>
      <c r="I458">
        <v>4.0000000000000002E-4</v>
      </c>
      <c r="J458">
        <v>8</v>
      </c>
      <c r="K458" t="b">
        <v>0</v>
      </c>
      <c r="L458">
        <f>INDEX(trials_and_results!B:B,MATCH($A458,trials_and_results!$A:$A,0))</f>
        <v>32.996499999999997</v>
      </c>
      <c r="M458">
        <f>INDEX(trials_and_results!C:C,MATCH($A458,trials_and_results!$A:$A,0))</f>
        <v>6.0952066633747402</v>
      </c>
      <c r="N458">
        <f>INDEX(trials_and_results!D:D,MATCH($A458,trials_and_results!$A:$A,0))</f>
        <v>26.901293336625258</v>
      </c>
      <c r="O458" s="16">
        <f>Table2[[#This Row],[mean_stderr]]/Table2[[#This Row],[mean_reward]]</f>
        <v>0.18472282403814769</v>
      </c>
    </row>
    <row r="459" spans="1:15" hidden="1" x14ac:dyDescent="0.2">
      <c r="A459">
        <v>439</v>
      </c>
      <c r="B459">
        <v>10000</v>
      </c>
      <c r="C459">
        <v>20000000</v>
      </c>
      <c r="D459">
        <v>2.5</v>
      </c>
      <c r="E459">
        <v>4</v>
      </c>
      <c r="F459">
        <v>300</v>
      </c>
      <c r="G459">
        <v>0</v>
      </c>
      <c r="H459">
        <v>0.01</v>
      </c>
      <c r="I459">
        <v>4.0000000000000002E-4</v>
      </c>
      <c r="J459">
        <v>16</v>
      </c>
      <c r="K459" t="b">
        <v>0</v>
      </c>
      <c r="L459">
        <f>INDEX(trials_and_results!B:B,MATCH($A459,trials_and_results!$A:$A,0))</f>
        <v>31.295749999999899</v>
      </c>
      <c r="M459">
        <f>INDEX(trials_and_results!C:C,MATCH($A459,trials_and_results!$A:$A,0))</f>
        <v>4.4363130445651899</v>
      </c>
      <c r="N459">
        <f>INDEX(trials_and_results!D:D,MATCH($A459,trials_and_results!$A:$A,0))</f>
        <v>26.85943695543471</v>
      </c>
      <c r="O459" s="16">
        <f>Table2[[#This Row],[mean_stderr]]/Table2[[#This Row],[mean_reward]]</f>
        <v>0.1417544888544037</v>
      </c>
    </row>
    <row r="460" spans="1:15" hidden="1" x14ac:dyDescent="0.2">
      <c r="A460">
        <v>501</v>
      </c>
      <c r="B460">
        <v>6000</v>
      </c>
      <c r="C460">
        <v>40000000</v>
      </c>
      <c r="D460">
        <v>2.5</v>
      </c>
      <c r="E460">
        <v>8</v>
      </c>
      <c r="F460">
        <v>300</v>
      </c>
      <c r="G460">
        <v>0</v>
      </c>
      <c r="H460">
        <v>4.0000000000000001E-3</v>
      </c>
      <c r="I460">
        <v>4.0000000000000002E-4</v>
      </c>
      <c r="J460">
        <v>16</v>
      </c>
      <c r="K460" t="b">
        <v>0</v>
      </c>
      <c r="L460">
        <f>INDEX(trials_and_results!B:B,MATCH($A460,trials_and_results!$A:$A,0))</f>
        <v>31.266424999999899</v>
      </c>
      <c r="M460">
        <f>INDEX(trials_and_results!C:C,MATCH($A460,trials_and_results!$A:$A,0))</f>
        <v>4.4273462798874998</v>
      </c>
      <c r="N460">
        <f>INDEX(trials_and_results!D:D,MATCH($A460,trials_and_results!$A:$A,0))</f>
        <v>26.839078720112397</v>
      </c>
      <c r="O460" s="16">
        <f>Table2[[#This Row],[mean_stderr]]/Table2[[#This Row],[mean_reward]]</f>
        <v>0.14160065565178986</v>
      </c>
    </row>
    <row r="461" spans="1:15" hidden="1" x14ac:dyDescent="0.2">
      <c r="A461">
        <v>797</v>
      </c>
      <c r="B461">
        <v>14000</v>
      </c>
      <c r="C461">
        <v>5000000</v>
      </c>
      <c r="D461">
        <v>2.5</v>
      </c>
      <c r="E461">
        <v>25</v>
      </c>
      <c r="F461">
        <v>300</v>
      </c>
      <c r="G461">
        <v>0</v>
      </c>
      <c r="H461">
        <v>4.0000000000000001E-3</v>
      </c>
      <c r="I461">
        <v>1.6000000000000001E-3</v>
      </c>
      <c r="J461">
        <v>16</v>
      </c>
      <c r="K461" t="b">
        <v>0</v>
      </c>
      <c r="L461">
        <f>INDEX(trials_and_results!B:B,MATCH($A461,trials_and_results!$A:$A,0))</f>
        <v>32.422399999999897</v>
      </c>
      <c r="M461">
        <f>INDEX(trials_and_results!C:C,MATCH($A461,trials_and_results!$A:$A,0))</f>
        <v>5.6301023822199703</v>
      </c>
      <c r="N461">
        <f>INDEX(trials_and_results!D:D,MATCH($A461,trials_and_results!$A:$A,0))</f>
        <v>26.792297617779926</v>
      </c>
      <c r="O461" s="16">
        <f>Table2[[#This Row],[mean_stderr]]/Table2[[#This Row],[mean_reward]]</f>
        <v>0.17364853873309774</v>
      </c>
    </row>
    <row r="462" spans="1:15" hidden="1" x14ac:dyDescent="0.2">
      <c r="A462">
        <v>130</v>
      </c>
      <c r="B462">
        <v>10000</v>
      </c>
      <c r="C462">
        <v>40000000</v>
      </c>
      <c r="D462">
        <v>2.5</v>
      </c>
      <c r="E462">
        <v>25</v>
      </c>
      <c r="F462">
        <v>300</v>
      </c>
      <c r="G462">
        <v>0</v>
      </c>
      <c r="H462">
        <v>1E-3</v>
      </c>
      <c r="I462">
        <v>4.0000000000000002E-4</v>
      </c>
      <c r="J462">
        <v>8</v>
      </c>
      <c r="K462" t="b">
        <v>0</v>
      </c>
      <c r="L462">
        <f>INDEX(trials_and_results!B:B,MATCH($A462,trials_and_results!$A:$A,0))</f>
        <v>33.903700000000001</v>
      </c>
      <c r="M462">
        <f>INDEX(trials_and_results!C:C,MATCH($A462,trials_and_results!$A:$A,0))</f>
        <v>7.11248183052267</v>
      </c>
      <c r="N462">
        <f>INDEX(trials_and_results!D:D,MATCH($A462,trials_and_results!$A:$A,0))</f>
        <v>26.791218169477332</v>
      </c>
      <c r="O462" s="16">
        <f>Table2[[#This Row],[mean_stderr]]/Table2[[#This Row],[mean_reward]]</f>
        <v>0.20978482674524226</v>
      </c>
    </row>
    <row r="463" spans="1:15" hidden="1" x14ac:dyDescent="0.2">
      <c r="A463">
        <v>491</v>
      </c>
      <c r="B463">
        <v>14000</v>
      </c>
      <c r="C463">
        <v>40000000</v>
      </c>
      <c r="D463">
        <v>2.5</v>
      </c>
      <c r="E463">
        <v>4</v>
      </c>
      <c r="F463">
        <v>300</v>
      </c>
      <c r="G463">
        <v>0</v>
      </c>
      <c r="H463">
        <v>4.0000000000000001E-3</v>
      </c>
      <c r="I463">
        <v>4.0000000000000002E-4</v>
      </c>
      <c r="J463">
        <v>16</v>
      </c>
      <c r="K463" t="b">
        <v>0</v>
      </c>
      <c r="L463">
        <f>INDEX(trials_and_results!B:B,MATCH($A463,trials_and_results!$A:$A,0))</f>
        <v>31.97935</v>
      </c>
      <c r="M463">
        <f>INDEX(trials_and_results!C:C,MATCH($A463,trials_and_results!$A:$A,0))</f>
        <v>5.1923551257925604</v>
      </c>
      <c r="N463">
        <f>INDEX(trials_and_results!D:D,MATCH($A463,trials_and_results!$A:$A,0))</f>
        <v>26.786994874207441</v>
      </c>
      <c r="O463" s="16">
        <f>Table2[[#This Row],[mean_stderr]]/Table2[[#This Row],[mean_reward]]</f>
        <v>0.1623658744093473</v>
      </c>
    </row>
    <row r="464" spans="1:15" hidden="1" x14ac:dyDescent="0.2">
      <c r="A464">
        <v>687</v>
      </c>
      <c r="B464">
        <v>6000</v>
      </c>
      <c r="C464">
        <v>5000000</v>
      </c>
      <c r="D464">
        <v>2.5</v>
      </c>
      <c r="E464">
        <v>8</v>
      </c>
      <c r="F464">
        <v>300</v>
      </c>
      <c r="G464">
        <v>0</v>
      </c>
      <c r="H464">
        <v>1E-3</v>
      </c>
      <c r="I464">
        <v>8.0000000000000004E-4</v>
      </c>
      <c r="J464">
        <v>16</v>
      </c>
      <c r="K464" t="b">
        <v>0</v>
      </c>
      <c r="L464">
        <f>INDEX(trials_and_results!B:B,MATCH($A464,trials_and_results!$A:$A,0))</f>
        <v>31.700900000000001</v>
      </c>
      <c r="M464">
        <f>INDEX(trials_and_results!C:C,MATCH($A464,trials_and_results!$A:$A,0))</f>
        <v>4.9389991692934201</v>
      </c>
      <c r="N464">
        <f>INDEX(trials_and_results!D:D,MATCH($A464,trials_and_results!$A:$A,0))</f>
        <v>26.76190083070658</v>
      </c>
      <c r="O464" s="16">
        <f>Table2[[#This Row],[mean_stderr]]/Table2[[#This Row],[mean_reward]]</f>
        <v>0.15579996685562303</v>
      </c>
    </row>
    <row r="465" spans="1:15" hidden="1" x14ac:dyDescent="0.2">
      <c r="A465">
        <v>832</v>
      </c>
      <c r="B465">
        <v>10000</v>
      </c>
      <c r="C465">
        <v>5000000</v>
      </c>
      <c r="D465">
        <v>2.5</v>
      </c>
      <c r="E465">
        <v>8</v>
      </c>
      <c r="F465">
        <v>300</v>
      </c>
      <c r="G465">
        <v>0</v>
      </c>
      <c r="H465">
        <v>1E-3</v>
      </c>
      <c r="I465">
        <v>1.6000000000000001E-3</v>
      </c>
      <c r="J465">
        <v>16</v>
      </c>
      <c r="K465" t="b">
        <v>0</v>
      </c>
      <c r="L465">
        <f>INDEX(trials_and_results!B:B,MATCH($A465,trials_and_results!$A:$A,0))</f>
        <v>32.660074999999999</v>
      </c>
      <c r="M465">
        <f>INDEX(trials_and_results!C:C,MATCH($A465,trials_and_results!$A:$A,0))</f>
        <v>5.90779746583683</v>
      </c>
      <c r="N465">
        <f>INDEX(trials_and_results!D:D,MATCH($A465,trials_and_results!$A:$A,0))</f>
        <v>26.75227753416317</v>
      </c>
      <c r="O465" s="16">
        <f>Table2[[#This Row],[mean_stderr]]/Table2[[#This Row],[mean_reward]]</f>
        <v>0.18088744333369811</v>
      </c>
    </row>
    <row r="466" spans="1:15" hidden="1" x14ac:dyDescent="0.2">
      <c r="A466">
        <v>304</v>
      </c>
      <c r="B466">
        <v>10000</v>
      </c>
      <c r="C466">
        <v>5000000</v>
      </c>
      <c r="D466">
        <v>2.5</v>
      </c>
      <c r="E466">
        <v>8</v>
      </c>
      <c r="F466">
        <v>300</v>
      </c>
      <c r="G466">
        <v>0</v>
      </c>
      <c r="H466">
        <v>0.01</v>
      </c>
      <c r="I466">
        <v>1.6000000000000001E-3</v>
      </c>
      <c r="J466">
        <v>8</v>
      </c>
      <c r="K466" t="b">
        <v>0</v>
      </c>
      <c r="L466">
        <f>INDEX(trials_and_results!B:B,MATCH($A466,trials_and_results!$A:$A,0))</f>
        <v>33.601974999999896</v>
      </c>
      <c r="M466">
        <f>INDEX(trials_and_results!C:C,MATCH($A466,trials_and_results!$A:$A,0))</f>
        <v>6.8648172840322603</v>
      </c>
      <c r="N466">
        <f>INDEX(trials_and_results!D:D,MATCH($A466,trials_and_results!$A:$A,0))</f>
        <v>26.737157715967637</v>
      </c>
      <c r="O466" s="16">
        <f>Table2[[#This Row],[mean_stderr]]/Table2[[#This Row],[mean_reward]]</f>
        <v>0.20429802962570745</v>
      </c>
    </row>
    <row r="467" spans="1:15" hidden="1" x14ac:dyDescent="0.2">
      <c r="A467">
        <v>175</v>
      </c>
      <c r="B467">
        <v>10000</v>
      </c>
      <c r="C467">
        <v>20000000</v>
      </c>
      <c r="D467">
        <v>2.5</v>
      </c>
      <c r="E467">
        <v>25</v>
      </c>
      <c r="F467">
        <v>300</v>
      </c>
      <c r="G467">
        <v>0</v>
      </c>
      <c r="H467">
        <v>0.01</v>
      </c>
      <c r="I467">
        <v>8.0000000000000004E-4</v>
      </c>
      <c r="J467">
        <v>8</v>
      </c>
      <c r="K467" t="b">
        <v>0</v>
      </c>
      <c r="L467">
        <f>INDEX(trials_and_results!B:B,MATCH($A467,trials_and_results!$A:$A,0))</f>
        <v>32.762524999999997</v>
      </c>
      <c r="M467">
        <f>INDEX(trials_and_results!C:C,MATCH($A467,trials_and_results!$A:$A,0))</f>
        <v>6.0273596276708004</v>
      </c>
      <c r="N467">
        <f>INDEX(trials_and_results!D:D,MATCH($A467,trials_and_results!$A:$A,0))</f>
        <v>26.735165372329195</v>
      </c>
      <c r="O467" s="16">
        <f>Table2[[#This Row],[mean_stderr]]/Table2[[#This Row],[mean_reward]]</f>
        <v>0.183971156913907</v>
      </c>
    </row>
    <row r="468" spans="1:15" hidden="1" x14ac:dyDescent="0.2">
      <c r="A468">
        <v>550</v>
      </c>
      <c r="B468">
        <v>10000</v>
      </c>
      <c r="C468">
        <v>40000000</v>
      </c>
      <c r="D468">
        <v>2.5</v>
      </c>
      <c r="E468">
        <v>8</v>
      </c>
      <c r="F468">
        <v>300</v>
      </c>
      <c r="G468">
        <v>0</v>
      </c>
      <c r="H468">
        <v>1E-3</v>
      </c>
      <c r="I468">
        <v>4.0000000000000002E-4</v>
      </c>
      <c r="J468">
        <v>16</v>
      </c>
      <c r="K468" t="b">
        <v>0</v>
      </c>
      <c r="L468">
        <f>INDEX(trials_and_results!B:B,MATCH($A468,trials_and_results!$A:$A,0))</f>
        <v>33.611799999999903</v>
      </c>
      <c r="M468">
        <f>INDEX(trials_and_results!C:C,MATCH($A468,trials_and_results!$A:$A,0))</f>
        <v>6.8899559456327797</v>
      </c>
      <c r="N468">
        <f>INDEX(trials_and_results!D:D,MATCH($A468,trials_and_results!$A:$A,0))</f>
        <v>26.721844054367125</v>
      </c>
      <c r="O468" s="16">
        <f>Table2[[#This Row],[mean_stderr]]/Table2[[#This Row],[mean_reward]]</f>
        <v>0.20498622345821407</v>
      </c>
    </row>
    <row r="469" spans="1:15" hidden="1" x14ac:dyDescent="0.2">
      <c r="A469">
        <v>538</v>
      </c>
      <c r="B469">
        <v>10000</v>
      </c>
      <c r="C469">
        <v>40000000</v>
      </c>
      <c r="D469">
        <v>2.5</v>
      </c>
      <c r="E469">
        <v>4</v>
      </c>
      <c r="F469">
        <v>300</v>
      </c>
      <c r="G469">
        <v>0</v>
      </c>
      <c r="H469">
        <v>1E-3</v>
      </c>
      <c r="I469">
        <v>4.0000000000000002E-4</v>
      </c>
      <c r="J469">
        <v>16</v>
      </c>
      <c r="K469" t="b">
        <v>0</v>
      </c>
      <c r="L469">
        <f>INDEX(trials_and_results!B:B,MATCH($A469,trials_and_results!$A:$A,0))</f>
        <v>32.221775000000001</v>
      </c>
      <c r="M469">
        <f>INDEX(trials_and_results!C:C,MATCH($A469,trials_and_results!$A:$A,0))</f>
        <v>5.5027706285911098</v>
      </c>
      <c r="N469">
        <f>INDEX(trials_and_results!D:D,MATCH($A469,trials_and_results!$A:$A,0))</f>
        <v>26.719004371408893</v>
      </c>
      <c r="O469" s="16">
        <f>Table2[[#This Row],[mean_stderr]]/Table2[[#This Row],[mean_reward]]</f>
        <v>0.17077801047866265</v>
      </c>
    </row>
    <row r="470" spans="1:15" hidden="1" x14ac:dyDescent="0.2">
      <c r="A470">
        <v>796</v>
      </c>
      <c r="B470">
        <v>10000</v>
      </c>
      <c r="C470">
        <v>5000000</v>
      </c>
      <c r="D470">
        <v>2.5</v>
      </c>
      <c r="E470">
        <v>25</v>
      </c>
      <c r="F470">
        <v>300</v>
      </c>
      <c r="G470">
        <v>0</v>
      </c>
      <c r="H470">
        <v>4.0000000000000001E-3</v>
      </c>
      <c r="I470">
        <v>1.6000000000000001E-3</v>
      </c>
      <c r="J470">
        <v>16</v>
      </c>
      <c r="K470" t="b">
        <v>0</v>
      </c>
      <c r="L470">
        <f>INDEX(trials_and_results!B:B,MATCH($A470,trials_and_results!$A:$A,0))</f>
        <v>32.441875000000003</v>
      </c>
      <c r="M470">
        <f>INDEX(trials_and_results!C:C,MATCH($A470,trials_and_results!$A:$A,0))</f>
        <v>5.74124614925715</v>
      </c>
      <c r="N470">
        <f>INDEX(trials_and_results!D:D,MATCH($A470,trials_and_results!$A:$A,0))</f>
        <v>26.700628850742852</v>
      </c>
      <c r="O470" s="16">
        <f>Table2[[#This Row],[mean_stderr]]/Table2[[#This Row],[mean_reward]]</f>
        <v>0.17697023212305546</v>
      </c>
    </row>
    <row r="471" spans="1:15" hidden="1" x14ac:dyDescent="0.2">
      <c r="A471">
        <v>532</v>
      </c>
      <c r="B471">
        <v>10000</v>
      </c>
      <c r="C471">
        <v>5000000</v>
      </c>
      <c r="D471">
        <v>2.5</v>
      </c>
      <c r="E471">
        <v>4</v>
      </c>
      <c r="F471">
        <v>300</v>
      </c>
      <c r="G471">
        <v>0</v>
      </c>
      <c r="H471">
        <v>1E-3</v>
      </c>
      <c r="I471">
        <v>4.0000000000000002E-4</v>
      </c>
      <c r="J471">
        <v>16</v>
      </c>
      <c r="K471" t="b">
        <v>0</v>
      </c>
      <c r="L471">
        <f>INDEX(trials_and_results!B:B,MATCH($A471,trials_and_results!$A:$A,0))</f>
        <v>33.012675000000002</v>
      </c>
      <c r="M471">
        <f>INDEX(trials_and_results!C:C,MATCH($A471,trials_and_results!$A:$A,0))</f>
        <v>6.3142601712691597</v>
      </c>
      <c r="N471">
        <f>INDEX(trials_and_results!D:D,MATCH($A471,trials_and_results!$A:$A,0))</f>
        <v>26.69841482873084</v>
      </c>
      <c r="O471" s="16">
        <f>Table2[[#This Row],[mean_stderr]]/Table2[[#This Row],[mean_reward]]</f>
        <v>0.19126775310601637</v>
      </c>
    </row>
    <row r="472" spans="1:15" hidden="1" x14ac:dyDescent="0.2">
      <c r="A472">
        <v>232</v>
      </c>
      <c r="B472">
        <v>10000</v>
      </c>
      <c r="C472">
        <v>5000000</v>
      </c>
      <c r="D472">
        <v>2.5</v>
      </c>
      <c r="E472">
        <v>100</v>
      </c>
      <c r="F472">
        <v>300</v>
      </c>
      <c r="G472">
        <v>0</v>
      </c>
      <c r="H472">
        <v>4.0000000000000001E-3</v>
      </c>
      <c r="I472">
        <v>8.0000000000000004E-4</v>
      </c>
      <c r="J472">
        <v>8</v>
      </c>
      <c r="K472" t="b">
        <v>0</v>
      </c>
      <c r="L472">
        <f>INDEX(trials_and_results!B:B,MATCH($A472,trials_and_results!$A:$A,0))</f>
        <v>33.942324999999997</v>
      </c>
      <c r="M472">
        <f>INDEX(trials_and_results!C:C,MATCH($A472,trials_and_results!$A:$A,0))</f>
        <v>7.2778672331045096</v>
      </c>
      <c r="N472">
        <f>INDEX(trials_and_results!D:D,MATCH($A472,trials_and_results!$A:$A,0))</f>
        <v>26.664457766895488</v>
      </c>
      <c r="O472" s="16">
        <f>Table2[[#This Row],[mean_stderr]]/Table2[[#This Row],[mean_reward]]</f>
        <v>0.2144186420083041</v>
      </c>
    </row>
    <row r="473" spans="1:15" hidden="1" x14ac:dyDescent="0.2">
      <c r="A473">
        <v>812</v>
      </c>
      <c r="B473">
        <v>14000</v>
      </c>
      <c r="C473">
        <v>20000000</v>
      </c>
      <c r="D473">
        <v>2.5</v>
      </c>
      <c r="E473">
        <v>100</v>
      </c>
      <c r="F473">
        <v>300</v>
      </c>
      <c r="G473">
        <v>0</v>
      </c>
      <c r="H473">
        <v>4.0000000000000001E-3</v>
      </c>
      <c r="I473">
        <v>1.6000000000000001E-3</v>
      </c>
      <c r="J473">
        <v>16</v>
      </c>
      <c r="K473" t="b">
        <v>0</v>
      </c>
      <c r="L473">
        <f>INDEX(trials_and_results!B:B,MATCH($A473,trials_and_results!$A:$A,0))</f>
        <v>31.269424999999998</v>
      </c>
      <c r="M473">
        <f>INDEX(trials_and_results!C:C,MATCH($A473,trials_and_results!$A:$A,0))</f>
        <v>4.6158165214595996</v>
      </c>
      <c r="N473">
        <f>INDEX(trials_and_results!D:D,MATCH($A473,trials_and_results!$A:$A,0))</f>
        <v>26.653608478540399</v>
      </c>
      <c r="O473" s="16">
        <f>Table2[[#This Row],[mean_stderr]]/Table2[[#This Row],[mean_reward]]</f>
        <v>0.14761437159332477</v>
      </c>
    </row>
    <row r="474" spans="1:15" hidden="1" x14ac:dyDescent="0.2">
      <c r="A474">
        <v>341</v>
      </c>
      <c r="B474">
        <v>14000</v>
      </c>
      <c r="C474">
        <v>5000000</v>
      </c>
      <c r="D474">
        <v>2.5</v>
      </c>
      <c r="E474">
        <v>4</v>
      </c>
      <c r="F474">
        <v>300</v>
      </c>
      <c r="G474">
        <v>0</v>
      </c>
      <c r="H474">
        <v>4.0000000000000001E-3</v>
      </c>
      <c r="I474">
        <v>1.6000000000000001E-3</v>
      </c>
      <c r="J474">
        <v>8</v>
      </c>
      <c r="K474" t="b">
        <v>0</v>
      </c>
      <c r="L474">
        <f>INDEX(trials_and_results!B:B,MATCH($A474,trials_and_results!$A:$A,0))</f>
        <v>34.063124999999999</v>
      </c>
      <c r="M474">
        <f>INDEX(trials_and_results!C:C,MATCH($A474,trials_and_results!$A:$A,0))</f>
        <v>7.4117179018640504</v>
      </c>
      <c r="N474">
        <f>INDEX(trials_and_results!D:D,MATCH($A474,trials_and_results!$A:$A,0))</f>
        <v>26.651407098135948</v>
      </c>
      <c r="O474" s="16">
        <f>Table2[[#This Row],[mean_stderr]]/Table2[[#This Row],[mean_reward]]</f>
        <v>0.21758772578452654</v>
      </c>
    </row>
    <row r="475" spans="1:15" hidden="1" x14ac:dyDescent="0.2">
      <c r="A475">
        <v>771</v>
      </c>
      <c r="B475">
        <v>6000</v>
      </c>
      <c r="C475">
        <v>5000000</v>
      </c>
      <c r="D475">
        <v>2.5</v>
      </c>
      <c r="E475">
        <v>4</v>
      </c>
      <c r="F475">
        <v>300</v>
      </c>
      <c r="G475">
        <v>0</v>
      </c>
      <c r="H475">
        <v>4.0000000000000001E-3</v>
      </c>
      <c r="I475">
        <v>1.6000000000000001E-3</v>
      </c>
      <c r="J475">
        <v>16</v>
      </c>
      <c r="K475" t="b">
        <v>0</v>
      </c>
      <c r="L475">
        <f>INDEX(trials_and_results!B:B,MATCH($A475,trials_and_results!$A:$A,0))</f>
        <v>31.914874999999999</v>
      </c>
      <c r="M475">
        <f>INDEX(trials_and_results!C:C,MATCH($A475,trials_and_results!$A:$A,0))</f>
        <v>5.2743028963022898</v>
      </c>
      <c r="N475">
        <f>INDEX(trials_and_results!D:D,MATCH($A475,trials_and_results!$A:$A,0))</f>
        <v>26.640572103697707</v>
      </c>
      <c r="O475" s="16">
        <f>Table2[[#This Row],[mean_stderr]]/Table2[[#This Row],[mean_reward]]</f>
        <v>0.16526158715339759</v>
      </c>
    </row>
    <row r="476" spans="1:15" hidden="1" x14ac:dyDescent="0.2">
      <c r="A476">
        <v>148</v>
      </c>
      <c r="B476">
        <v>10000</v>
      </c>
      <c r="C476">
        <v>5000000</v>
      </c>
      <c r="D476">
        <v>2.5</v>
      </c>
      <c r="E476">
        <v>4</v>
      </c>
      <c r="F476">
        <v>300</v>
      </c>
      <c r="G476">
        <v>0</v>
      </c>
      <c r="H476">
        <v>0.01</v>
      </c>
      <c r="I476">
        <v>8.0000000000000004E-4</v>
      </c>
      <c r="J476">
        <v>8</v>
      </c>
      <c r="K476" t="b">
        <v>0</v>
      </c>
      <c r="L476">
        <f>INDEX(trials_and_results!B:B,MATCH($A476,trials_and_results!$A:$A,0))</f>
        <v>31.93215</v>
      </c>
      <c r="M476">
        <f>INDEX(trials_and_results!C:C,MATCH($A476,trials_and_results!$A:$A,0))</f>
        <v>5.3174153944655398</v>
      </c>
      <c r="N476">
        <f>INDEX(trials_and_results!D:D,MATCH($A476,trials_and_results!$A:$A,0))</f>
        <v>26.614734605534458</v>
      </c>
      <c r="O476" s="16">
        <f>Table2[[#This Row],[mean_stderr]]/Table2[[#This Row],[mean_reward]]</f>
        <v>0.16652231041334642</v>
      </c>
    </row>
    <row r="477" spans="1:15" hidden="1" x14ac:dyDescent="0.2">
      <c r="A477">
        <v>128</v>
      </c>
      <c r="B477">
        <v>14000</v>
      </c>
      <c r="C477">
        <v>20000000</v>
      </c>
      <c r="D477">
        <v>2.5</v>
      </c>
      <c r="E477">
        <v>25</v>
      </c>
      <c r="F477">
        <v>300</v>
      </c>
      <c r="G477">
        <v>0</v>
      </c>
      <c r="H477">
        <v>1E-3</v>
      </c>
      <c r="I477">
        <v>4.0000000000000002E-4</v>
      </c>
      <c r="J477">
        <v>8</v>
      </c>
      <c r="K477" t="b">
        <v>0</v>
      </c>
      <c r="L477">
        <f>INDEX(trials_and_results!B:B,MATCH($A477,trials_and_results!$A:$A,0))</f>
        <v>32.122349999999997</v>
      </c>
      <c r="M477">
        <f>INDEX(trials_and_results!C:C,MATCH($A477,trials_and_results!$A:$A,0))</f>
        <v>5.52341255706878</v>
      </c>
      <c r="N477">
        <f>INDEX(trials_and_results!D:D,MATCH($A477,trials_and_results!$A:$A,0))</f>
        <v>26.598937442931216</v>
      </c>
      <c r="O477" s="16">
        <f>Table2[[#This Row],[mean_stderr]]/Table2[[#This Row],[mean_reward]]</f>
        <v>0.17194920536849828</v>
      </c>
    </row>
    <row r="478" spans="1:15" hidden="1" x14ac:dyDescent="0.2">
      <c r="A478">
        <v>316</v>
      </c>
      <c r="B478">
        <v>10000</v>
      </c>
      <c r="C478">
        <v>5000000</v>
      </c>
      <c r="D478">
        <v>2.5</v>
      </c>
      <c r="E478">
        <v>25</v>
      </c>
      <c r="F478">
        <v>300</v>
      </c>
      <c r="G478">
        <v>0</v>
      </c>
      <c r="H478">
        <v>0.01</v>
      </c>
      <c r="I478">
        <v>1.6000000000000001E-3</v>
      </c>
      <c r="J478">
        <v>8</v>
      </c>
      <c r="K478" t="b">
        <v>0</v>
      </c>
      <c r="L478">
        <f>INDEX(trials_and_results!B:B,MATCH($A478,trials_and_results!$A:$A,0))</f>
        <v>33.891325000000002</v>
      </c>
      <c r="M478">
        <f>INDEX(trials_and_results!C:C,MATCH($A478,trials_and_results!$A:$A,0))</f>
        <v>7.3216599397491899</v>
      </c>
      <c r="N478">
        <f>INDEX(trials_and_results!D:D,MATCH($A478,trials_and_results!$A:$A,0))</f>
        <v>26.569665060250813</v>
      </c>
      <c r="O478" s="16">
        <f>Table2[[#This Row],[mean_stderr]]/Table2[[#This Row],[mean_reward]]</f>
        <v>0.21603345221082945</v>
      </c>
    </row>
    <row r="479" spans="1:15" hidden="1" x14ac:dyDescent="0.2">
      <c r="A479">
        <v>328</v>
      </c>
      <c r="B479">
        <v>10000</v>
      </c>
      <c r="C479">
        <v>5000000</v>
      </c>
      <c r="D479">
        <v>2.5</v>
      </c>
      <c r="E479">
        <v>100</v>
      </c>
      <c r="F479">
        <v>300</v>
      </c>
      <c r="G479">
        <v>0</v>
      </c>
      <c r="H479">
        <v>0.01</v>
      </c>
      <c r="I479">
        <v>1.6000000000000001E-3</v>
      </c>
      <c r="J479">
        <v>8</v>
      </c>
      <c r="K479" t="b">
        <v>0</v>
      </c>
      <c r="L479">
        <f>INDEX(trials_and_results!B:B,MATCH($A479,trials_and_results!$A:$A,0))</f>
        <v>31.613275000000002</v>
      </c>
      <c r="M479">
        <f>INDEX(trials_and_results!C:C,MATCH($A479,trials_and_results!$A:$A,0))</f>
        <v>5.0710295434287103</v>
      </c>
      <c r="N479">
        <f>INDEX(trials_and_results!D:D,MATCH($A479,trials_and_results!$A:$A,0))</f>
        <v>26.54224545657129</v>
      </c>
      <c r="O479" s="16">
        <f>Table2[[#This Row],[mean_stderr]]/Table2[[#This Row],[mean_reward]]</f>
        <v>0.16040823177695793</v>
      </c>
    </row>
    <row r="480" spans="1:15" hidden="1" x14ac:dyDescent="0.2">
      <c r="A480">
        <v>472</v>
      </c>
      <c r="B480">
        <v>10000</v>
      </c>
      <c r="C480">
        <v>5000000</v>
      </c>
      <c r="D480">
        <v>2.5</v>
      </c>
      <c r="E480">
        <v>100</v>
      </c>
      <c r="F480">
        <v>300</v>
      </c>
      <c r="G480">
        <v>0</v>
      </c>
      <c r="H480">
        <v>0.01</v>
      </c>
      <c r="I480">
        <v>4.0000000000000002E-4</v>
      </c>
      <c r="J480">
        <v>16</v>
      </c>
      <c r="K480" t="b">
        <v>0</v>
      </c>
      <c r="L480">
        <f>INDEX(trials_and_results!B:B,MATCH($A480,trials_and_results!$A:$A,0))</f>
        <v>31.653099999999998</v>
      </c>
      <c r="M480">
        <f>INDEX(trials_and_results!C:C,MATCH($A480,trials_and_results!$A:$A,0))</f>
        <v>5.1214718651108804</v>
      </c>
      <c r="N480">
        <f>INDEX(trials_and_results!D:D,MATCH($A480,trials_and_results!$A:$A,0))</f>
        <v>26.531628134889118</v>
      </c>
      <c r="O480" s="16">
        <f>Table2[[#This Row],[mean_stderr]]/Table2[[#This Row],[mean_reward]]</f>
        <v>0.16180000900736044</v>
      </c>
    </row>
    <row r="481" spans="1:15" hidden="1" x14ac:dyDescent="0.2">
      <c r="A481">
        <v>490</v>
      </c>
      <c r="B481">
        <v>10000</v>
      </c>
      <c r="C481">
        <v>40000000</v>
      </c>
      <c r="D481">
        <v>2.5</v>
      </c>
      <c r="E481">
        <v>4</v>
      </c>
      <c r="F481">
        <v>300</v>
      </c>
      <c r="G481">
        <v>0</v>
      </c>
      <c r="H481">
        <v>4.0000000000000001E-3</v>
      </c>
      <c r="I481">
        <v>4.0000000000000002E-4</v>
      </c>
      <c r="J481">
        <v>16</v>
      </c>
      <c r="K481" t="b">
        <v>0</v>
      </c>
      <c r="L481">
        <f>INDEX(trials_and_results!B:B,MATCH($A481,trials_and_results!$A:$A,0))</f>
        <v>32.945274999999903</v>
      </c>
      <c r="M481">
        <f>INDEX(trials_and_results!C:C,MATCH($A481,trials_and_results!$A:$A,0))</f>
        <v>6.4187739073785801</v>
      </c>
      <c r="N481">
        <f>INDEX(trials_and_results!D:D,MATCH($A481,trials_and_results!$A:$A,0))</f>
        <v>26.526501092621324</v>
      </c>
      <c r="O481" s="16">
        <f>Table2[[#This Row],[mean_stderr]]/Table2[[#This Row],[mean_reward]]</f>
        <v>0.19483139562133261</v>
      </c>
    </row>
    <row r="482" spans="1:15" hidden="1" x14ac:dyDescent="0.2">
      <c r="A482">
        <v>543</v>
      </c>
      <c r="B482">
        <v>6000</v>
      </c>
      <c r="C482">
        <v>5000000</v>
      </c>
      <c r="D482">
        <v>2.5</v>
      </c>
      <c r="E482">
        <v>8</v>
      </c>
      <c r="F482">
        <v>300</v>
      </c>
      <c r="G482">
        <v>0</v>
      </c>
      <c r="H482">
        <v>1E-3</v>
      </c>
      <c r="I482">
        <v>4.0000000000000002E-4</v>
      </c>
      <c r="J482">
        <v>16</v>
      </c>
      <c r="K482" t="b">
        <v>0</v>
      </c>
      <c r="L482">
        <f>INDEX(trials_and_results!B:B,MATCH($A482,trials_and_results!$A:$A,0))</f>
        <v>32.151350000000001</v>
      </c>
      <c r="M482">
        <f>INDEX(trials_and_results!C:C,MATCH($A482,trials_and_results!$A:$A,0))</f>
        <v>5.6309033764529097</v>
      </c>
      <c r="N482">
        <f>INDEX(trials_and_results!D:D,MATCH($A482,trials_and_results!$A:$A,0))</f>
        <v>26.520446623547091</v>
      </c>
      <c r="O482" s="16">
        <f>Table2[[#This Row],[mean_stderr]]/Table2[[#This Row],[mean_reward]]</f>
        <v>0.17513738541158955</v>
      </c>
    </row>
    <row r="483" spans="1:15" hidden="1" x14ac:dyDescent="0.2">
      <c r="A483">
        <v>9</v>
      </c>
      <c r="B483">
        <v>6000</v>
      </c>
      <c r="C483">
        <v>40000000</v>
      </c>
      <c r="D483">
        <v>2.5</v>
      </c>
      <c r="E483">
        <v>4</v>
      </c>
      <c r="F483">
        <v>300</v>
      </c>
      <c r="G483">
        <v>0</v>
      </c>
      <c r="H483">
        <v>0.01</v>
      </c>
      <c r="I483">
        <v>4.0000000000000002E-4</v>
      </c>
      <c r="J483">
        <v>8</v>
      </c>
      <c r="K483" t="b">
        <v>0</v>
      </c>
      <c r="L483">
        <f>INDEX(trials_and_results!B:B,MATCH($A483,trials_and_results!$A:$A,0))</f>
        <v>33.928350000000002</v>
      </c>
      <c r="M483">
        <f>INDEX(trials_and_results!C:C,MATCH($A483,trials_and_results!$A:$A,0))</f>
        <v>7.4160991718700799</v>
      </c>
      <c r="N483">
        <f>INDEX(trials_and_results!D:D,MATCH($A483,trials_and_results!$A:$A,0))</f>
        <v>26.512250828129922</v>
      </c>
      <c r="O483" s="16">
        <f>Table2[[#This Row],[mean_stderr]]/Table2[[#This Row],[mean_reward]]</f>
        <v>0.21858119159552644</v>
      </c>
    </row>
    <row r="484" spans="1:15" hidden="1" x14ac:dyDescent="0.2">
      <c r="A484">
        <v>388</v>
      </c>
      <c r="B484">
        <v>10000</v>
      </c>
      <c r="C484">
        <v>5000000</v>
      </c>
      <c r="D484">
        <v>2.5</v>
      </c>
      <c r="E484">
        <v>4</v>
      </c>
      <c r="F484">
        <v>300</v>
      </c>
      <c r="G484">
        <v>0</v>
      </c>
      <c r="H484">
        <v>1E-3</v>
      </c>
      <c r="I484">
        <v>1.6000000000000001E-3</v>
      </c>
      <c r="J484">
        <v>8</v>
      </c>
      <c r="K484" t="b">
        <v>0</v>
      </c>
      <c r="L484">
        <f>INDEX(trials_and_results!B:B,MATCH($A484,trials_and_results!$A:$A,0))</f>
        <v>32.018549999999998</v>
      </c>
      <c r="M484">
        <f>INDEX(trials_and_results!C:C,MATCH($A484,trials_and_results!$A:$A,0))</f>
        <v>5.5455310042269499</v>
      </c>
      <c r="N484">
        <f>INDEX(trials_and_results!D:D,MATCH($A484,trials_and_results!$A:$A,0))</f>
        <v>26.473018995773046</v>
      </c>
      <c r="O484" s="16">
        <f>Table2[[#This Row],[mean_stderr]]/Table2[[#This Row],[mean_reward]]</f>
        <v>0.17319744348906962</v>
      </c>
    </row>
    <row r="485" spans="1:15" hidden="1" x14ac:dyDescent="0.2">
      <c r="A485">
        <v>860</v>
      </c>
      <c r="B485">
        <v>14000</v>
      </c>
      <c r="C485">
        <v>20000000</v>
      </c>
      <c r="D485">
        <v>2.5</v>
      </c>
      <c r="E485">
        <v>100</v>
      </c>
      <c r="F485">
        <v>300</v>
      </c>
      <c r="G485">
        <v>0</v>
      </c>
      <c r="H485">
        <v>1E-3</v>
      </c>
      <c r="I485">
        <v>1.6000000000000001E-3</v>
      </c>
      <c r="J485">
        <v>16</v>
      </c>
      <c r="K485" t="b">
        <v>0</v>
      </c>
      <c r="L485">
        <f>INDEX(trials_and_results!B:B,MATCH($A485,trials_and_results!$A:$A,0))</f>
        <v>32.195149999999998</v>
      </c>
      <c r="M485">
        <f>INDEX(trials_and_results!C:C,MATCH($A485,trials_and_results!$A:$A,0))</f>
        <v>5.7223050902517798</v>
      </c>
      <c r="N485">
        <f>INDEX(trials_and_results!D:D,MATCH($A485,trials_and_results!$A:$A,0))</f>
        <v>26.472844909748218</v>
      </c>
      <c r="O485" s="16">
        <f>Table2[[#This Row],[mean_stderr]]/Table2[[#This Row],[mean_reward]]</f>
        <v>0.17773810931931611</v>
      </c>
    </row>
    <row r="486" spans="1:15" hidden="1" x14ac:dyDescent="0.2">
      <c r="A486">
        <v>558</v>
      </c>
      <c r="B486">
        <v>6000</v>
      </c>
      <c r="C486">
        <v>20000000</v>
      </c>
      <c r="D486">
        <v>2.5</v>
      </c>
      <c r="E486">
        <v>25</v>
      </c>
      <c r="F486">
        <v>300</v>
      </c>
      <c r="G486">
        <v>0</v>
      </c>
      <c r="H486">
        <v>1E-3</v>
      </c>
      <c r="I486">
        <v>4.0000000000000002E-4</v>
      </c>
      <c r="J486">
        <v>16</v>
      </c>
      <c r="K486" t="b">
        <v>0</v>
      </c>
      <c r="L486">
        <f>INDEX(trials_and_results!B:B,MATCH($A486,trials_and_results!$A:$A,0))</f>
        <v>31.679475</v>
      </c>
      <c r="M486">
        <f>INDEX(trials_and_results!C:C,MATCH($A486,trials_and_results!$A:$A,0))</f>
        <v>5.2635732196669496</v>
      </c>
      <c r="N486">
        <f>INDEX(trials_and_results!D:D,MATCH($A486,trials_and_results!$A:$A,0))</f>
        <v>26.415901780333051</v>
      </c>
      <c r="O486" s="16">
        <f>Table2[[#This Row],[mean_stderr]]/Table2[[#This Row],[mean_reward]]</f>
        <v>0.16615089800784102</v>
      </c>
    </row>
    <row r="487" spans="1:15" hidden="1" x14ac:dyDescent="0.2">
      <c r="A487">
        <v>747</v>
      </c>
      <c r="B487">
        <v>6000</v>
      </c>
      <c r="C487">
        <v>5000000</v>
      </c>
      <c r="D487">
        <v>2.5</v>
      </c>
      <c r="E487">
        <v>25</v>
      </c>
      <c r="F487">
        <v>300</v>
      </c>
      <c r="G487">
        <v>0</v>
      </c>
      <c r="H487">
        <v>0.01</v>
      </c>
      <c r="I487">
        <v>1.6000000000000001E-3</v>
      </c>
      <c r="J487">
        <v>16</v>
      </c>
      <c r="K487" t="b">
        <v>0</v>
      </c>
      <c r="L487">
        <f>INDEX(trials_and_results!B:B,MATCH($A487,trials_and_results!$A:$A,0))</f>
        <v>32.251449999999998</v>
      </c>
      <c r="M487">
        <f>INDEX(trials_and_results!C:C,MATCH($A487,trials_and_results!$A:$A,0))</f>
        <v>5.8357560424405301</v>
      </c>
      <c r="N487">
        <f>INDEX(trials_and_results!D:D,MATCH($A487,trials_and_results!$A:$A,0))</f>
        <v>26.415693957559469</v>
      </c>
      <c r="O487" s="16">
        <f>Table2[[#This Row],[mean_stderr]]/Table2[[#This Row],[mean_reward]]</f>
        <v>0.18094554019867418</v>
      </c>
    </row>
    <row r="488" spans="1:15" hidden="1" x14ac:dyDescent="0.2">
      <c r="A488">
        <v>416</v>
      </c>
      <c r="B488">
        <v>14000</v>
      </c>
      <c r="C488">
        <v>20000000</v>
      </c>
      <c r="D488">
        <v>2.5</v>
      </c>
      <c r="E488">
        <v>25</v>
      </c>
      <c r="F488">
        <v>300</v>
      </c>
      <c r="G488">
        <v>0</v>
      </c>
      <c r="H488">
        <v>1E-3</v>
      </c>
      <c r="I488">
        <v>1.6000000000000001E-3</v>
      </c>
      <c r="J488">
        <v>8</v>
      </c>
      <c r="K488" t="b">
        <v>0</v>
      </c>
      <c r="L488">
        <f>INDEX(trials_and_results!B:B,MATCH($A488,trials_and_results!$A:$A,0))</f>
        <v>33.750300000000003</v>
      </c>
      <c r="M488">
        <f>INDEX(trials_and_results!C:C,MATCH($A488,trials_and_results!$A:$A,0))</f>
        <v>7.3766049446456803</v>
      </c>
      <c r="N488">
        <f>INDEX(trials_and_results!D:D,MATCH($A488,trials_and_results!$A:$A,0))</f>
        <v>26.373695055354322</v>
      </c>
      <c r="O488" s="16">
        <f>Table2[[#This Row],[mean_stderr]]/Table2[[#This Row],[mean_reward]]</f>
        <v>0.21856412964168259</v>
      </c>
    </row>
    <row r="489" spans="1:15" hidden="1" x14ac:dyDescent="0.2">
      <c r="A489">
        <v>663</v>
      </c>
      <c r="B489">
        <v>6000</v>
      </c>
      <c r="C489">
        <v>5000000</v>
      </c>
      <c r="D489">
        <v>2.5</v>
      </c>
      <c r="E489">
        <v>100</v>
      </c>
      <c r="F489">
        <v>300</v>
      </c>
      <c r="G489">
        <v>0</v>
      </c>
      <c r="H489">
        <v>4.0000000000000001E-3</v>
      </c>
      <c r="I489">
        <v>8.0000000000000004E-4</v>
      </c>
      <c r="J489">
        <v>16</v>
      </c>
      <c r="K489" t="b">
        <v>0</v>
      </c>
      <c r="L489">
        <f>INDEX(trials_and_results!B:B,MATCH($A489,trials_and_results!$A:$A,0))</f>
        <v>31.647649999999999</v>
      </c>
      <c r="M489">
        <f>INDEX(trials_and_results!C:C,MATCH($A489,trials_and_results!$A:$A,0))</f>
        <v>5.2901412779638104</v>
      </c>
      <c r="N489">
        <f>INDEX(trials_and_results!D:D,MATCH($A489,trials_and_results!$A:$A,0))</f>
        <v>26.357508722036187</v>
      </c>
      <c r="O489" s="16">
        <f>Table2[[#This Row],[mean_stderr]]/Table2[[#This Row],[mean_reward]]</f>
        <v>0.16715747545122026</v>
      </c>
    </row>
    <row r="490" spans="1:15" hidden="1" x14ac:dyDescent="0.2">
      <c r="A490">
        <v>213</v>
      </c>
      <c r="B490">
        <v>6000</v>
      </c>
      <c r="C490">
        <v>40000000</v>
      </c>
      <c r="D490">
        <v>2.5</v>
      </c>
      <c r="E490">
        <v>8</v>
      </c>
      <c r="F490">
        <v>300</v>
      </c>
      <c r="G490">
        <v>0</v>
      </c>
      <c r="H490">
        <v>4.0000000000000001E-3</v>
      </c>
      <c r="I490">
        <v>8.0000000000000004E-4</v>
      </c>
      <c r="J490">
        <v>8</v>
      </c>
      <c r="K490" t="b">
        <v>0</v>
      </c>
      <c r="L490">
        <f>INDEX(trials_and_results!B:B,MATCH($A490,trials_and_results!$A:$A,0))</f>
        <v>31.454124999999902</v>
      </c>
      <c r="M490">
        <f>INDEX(trials_and_results!C:C,MATCH($A490,trials_and_results!$A:$A,0))</f>
        <v>5.1277570997352004</v>
      </c>
      <c r="N490">
        <f>INDEX(trials_and_results!D:D,MATCH($A490,trials_and_results!$A:$A,0))</f>
        <v>26.3263679002647</v>
      </c>
      <c r="O490" s="16">
        <f>Table2[[#This Row],[mean_stderr]]/Table2[[#This Row],[mean_reward]]</f>
        <v>0.16302335861306638</v>
      </c>
    </row>
    <row r="491" spans="1:15" hidden="1" x14ac:dyDescent="0.2">
      <c r="A491">
        <v>327</v>
      </c>
      <c r="B491">
        <v>6000</v>
      </c>
      <c r="C491">
        <v>5000000</v>
      </c>
      <c r="D491">
        <v>2.5</v>
      </c>
      <c r="E491">
        <v>100</v>
      </c>
      <c r="F491">
        <v>300</v>
      </c>
      <c r="G491">
        <v>0</v>
      </c>
      <c r="H491">
        <v>0.01</v>
      </c>
      <c r="I491">
        <v>1.6000000000000001E-3</v>
      </c>
      <c r="J491">
        <v>8</v>
      </c>
      <c r="K491" t="b">
        <v>0</v>
      </c>
      <c r="L491">
        <f>INDEX(trials_and_results!B:B,MATCH($A491,trials_and_results!$A:$A,0))</f>
        <v>32.049225</v>
      </c>
      <c r="M491">
        <f>INDEX(trials_and_results!C:C,MATCH($A491,trials_and_results!$A:$A,0))</f>
        <v>5.72473756138469</v>
      </c>
      <c r="N491">
        <f>INDEX(trials_and_results!D:D,MATCH($A491,trials_and_results!$A:$A,0))</f>
        <v>26.324487438615311</v>
      </c>
      <c r="O491" s="16">
        <f>Table2[[#This Row],[mean_stderr]]/Table2[[#This Row],[mean_reward]]</f>
        <v>0.17862327595705324</v>
      </c>
    </row>
    <row r="492" spans="1:15" hidden="1" x14ac:dyDescent="0.2">
      <c r="A492">
        <v>453</v>
      </c>
      <c r="B492">
        <v>6000</v>
      </c>
      <c r="C492">
        <v>40000000</v>
      </c>
      <c r="D492">
        <v>2.5</v>
      </c>
      <c r="E492">
        <v>8</v>
      </c>
      <c r="F492">
        <v>300</v>
      </c>
      <c r="G492">
        <v>0</v>
      </c>
      <c r="H492">
        <v>0.01</v>
      </c>
      <c r="I492">
        <v>4.0000000000000002E-4</v>
      </c>
      <c r="J492">
        <v>16</v>
      </c>
      <c r="K492" t="b">
        <v>0</v>
      </c>
      <c r="L492">
        <f>INDEX(trials_and_results!B:B,MATCH($A492,trials_and_results!$A:$A,0))</f>
        <v>31.234324999999998</v>
      </c>
      <c r="M492">
        <f>INDEX(trials_and_results!C:C,MATCH($A492,trials_and_results!$A:$A,0))</f>
        <v>4.9580286096504098</v>
      </c>
      <c r="N492">
        <f>INDEX(trials_and_results!D:D,MATCH($A492,trials_and_results!$A:$A,0))</f>
        <v>26.276296390349589</v>
      </c>
      <c r="O492" s="16">
        <f>Table2[[#This Row],[mean_stderr]]/Table2[[#This Row],[mean_reward]]</f>
        <v>0.1587365377561516</v>
      </c>
    </row>
    <row r="493" spans="1:15" hidden="1" x14ac:dyDescent="0.2">
      <c r="A493">
        <v>581</v>
      </c>
      <c r="B493">
        <v>14000</v>
      </c>
      <c r="C493">
        <v>5000000</v>
      </c>
      <c r="D493">
        <v>2.5</v>
      </c>
      <c r="E493">
        <v>4</v>
      </c>
      <c r="F493">
        <v>300</v>
      </c>
      <c r="G493">
        <v>0</v>
      </c>
      <c r="H493">
        <v>0.01</v>
      </c>
      <c r="I493">
        <v>8.0000000000000004E-4</v>
      </c>
      <c r="J493">
        <v>16</v>
      </c>
      <c r="K493" t="b">
        <v>0</v>
      </c>
      <c r="L493">
        <f>INDEX(trials_and_results!B:B,MATCH($A493,trials_and_results!$A:$A,0))</f>
        <v>30.929349999999999</v>
      </c>
      <c r="M493">
        <f>INDEX(trials_and_results!C:C,MATCH($A493,trials_and_results!$A:$A,0))</f>
        <v>4.6725362934346597</v>
      </c>
      <c r="N493">
        <f>INDEX(trials_and_results!D:D,MATCH($A493,trials_and_results!$A:$A,0))</f>
        <v>26.256813706565339</v>
      </c>
      <c r="O493" s="16">
        <f>Table2[[#This Row],[mean_stderr]]/Table2[[#This Row],[mean_reward]]</f>
        <v>0.15107127351317309</v>
      </c>
    </row>
    <row r="494" spans="1:15" hidden="1" x14ac:dyDescent="0.2">
      <c r="A494">
        <v>521</v>
      </c>
      <c r="B494">
        <v>14000</v>
      </c>
      <c r="C494">
        <v>5000000</v>
      </c>
      <c r="D494">
        <v>2.5</v>
      </c>
      <c r="E494">
        <v>100</v>
      </c>
      <c r="F494">
        <v>300</v>
      </c>
      <c r="G494">
        <v>0</v>
      </c>
      <c r="H494">
        <v>4.0000000000000001E-3</v>
      </c>
      <c r="I494">
        <v>4.0000000000000002E-4</v>
      </c>
      <c r="J494">
        <v>16</v>
      </c>
      <c r="K494" t="b">
        <v>0</v>
      </c>
      <c r="L494">
        <f>INDEX(trials_and_results!B:B,MATCH($A494,trials_and_results!$A:$A,0))</f>
        <v>30.7346</v>
      </c>
      <c r="M494">
        <f>INDEX(trials_and_results!C:C,MATCH($A494,trials_and_results!$A:$A,0))</f>
        <v>4.5077496463760598</v>
      </c>
      <c r="N494">
        <f>INDEX(trials_and_results!D:D,MATCH($A494,trials_and_results!$A:$A,0))</f>
        <v>26.226850353623941</v>
      </c>
      <c r="O494" s="16">
        <f>Table2[[#This Row],[mean_stderr]]/Table2[[#This Row],[mean_reward]]</f>
        <v>0.14666693714497861</v>
      </c>
    </row>
    <row r="495" spans="1:15" hidden="1" x14ac:dyDescent="0.2">
      <c r="A495">
        <v>511</v>
      </c>
      <c r="B495">
        <v>10000</v>
      </c>
      <c r="C495">
        <v>20000000</v>
      </c>
      <c r="D495">
        <v>2.5</v>
      </c>
      <c r="E495">
        <v>25</v>
      </c>
      <c r="F495">
        <v>300</v>
      </c>
      <c r="G495">
        <v>0</v>
      </c>
      <c r="H495">
        <v>4.0000000000000001E-3</v>
      </c>
      <c r="I495">
        <v>4.0000000000000002E-4</v>
      </c>
      <c r="J495">
        <v>16</v>
      </c>
      <c r="K495" t="b">
        <v>0</v>
      </c>
      <c r="L495">
        <f>INDEX(trials_and_results!B:B,MATCH($A495,trials_and_results!$A:$A,0))</f>
        <v>31.8986499999999</v>
      </c>
      <c r="M495">
        <f>INDEX(trials_and_results!C:C,MATCH($A495,trials_and_results!$A:$A,0))</f>
        <v>5.7093975038602398</v>
      </c>
      <c r="N495">
        <f>INDEX(trials_and_results!D:D,MATCH($A495,trials_and_results!$A:$A,0))</f>
        <v>26.189252496139659</v>
      </c>
      <c r="O495" s="16">
        <f>Table2[[#This Row],[mean_stderr]]/Table2[[#This Row],[mean_reward]]</f>
        <v>0.17898555280114542</v>
      </c>
    </row>
    <row r="496" spans="1:15" hidden="1" x14ac:dyDescent="0.2">
      <c r="A496">
        <v>190</v>
      </c>
      <c r="B496">
        <v>10000</v>
      </c>
      <c r="C496">
        <v>40000000</v>
      </c>
      <c r="D496">
        <v>2.5</v>
      </c>
      <c r="E496">
        <v>100</v>
      </c>
      <c r="F496">
        <v>300</v>
      </c>
      <c r="G496">
        <v>0</v>
      </c>
      <c r="H496">
        <v>0.01</v>
      </c>
      <c r="I496">
        <v>8.0000000000000004E-4</v>
      </c>
      <c r="J496">
        <v>8</v>
      </c>
      <c r="K496" t="b">
        <v>0</v>
      </c>
      <c r="L496">
        <f>INDEX(trials_and_results!B:B,MATCH($A496,trials_and_results!$A:$A,0))</f>
        <v>33.202399999999997</v>
      </c>
      <c r="M496">
        <f>INDEX(trials_and_results!C:C,MATCH($A496,trials_and_results!$A:$A,0))</f>
        <v>7.0252992133320102</v>
      </c>
      <c r="N496">
        <f>INDEX(trials_and_results!D:D,MATCH($A496,trials_and_results!$A:$A,0))</f>
        <v>26.177100786667985</v>
      </c>
      <c r="O496" s="16">
        <f>Table2[[#This Row],[mean_stderr]]/Table2[[#This Row],[mean_reward]]</f>
        <v>0.21159010232188066</v>
      </c>
    </row>
    <row r="497" spans="1:15" hidden="1" x14ac:dyDescent="0.2">
      <c r="A497">
        <v>463</v>
      </c>
      <c r="B497">
        <v>10000</v>
      </c>
      <c r="C497">
        <v>20000000</v>
      </c>
      <c r="D497">
        <v>2.5</v>
      </c>
      <c r="E497">
        <v>25</v>
      </c>
      <c r="F497">
        <v>300</v>
      </c>
      <c r="G497">
        <v>0</v>
      </c>
      <c r="H497">
        <v>0.01</v>
      </c>
      <c r="I497">
        <v>4.0000000000000002E-4</v>
      </c>
      <c r="J497">
        <v>16</v>
      </c>
      <c r="K497" t="b">
        <v>0</v>
      </c>
      <c r="L497">
        <f>INDEX(trials_and_results!B:B,MATCH($A497,trials_and_results!$A:$A,0))</f>
        <v>31.39245</v>
      </c>
      <c r="M497">
        <f>INDEX(trials_and_results!C:C,MATCH($A497,trials_and_results!$A:$A,0))</f>
        <v>5.2248957421978002</v>
      </c>
      <c r="N497">
        <f>INDEX(trials_and_results!D:D,MATCH($A497,trials_and_results!$A:$A,0))</f>
        <v>26.167554257802202</v>
      </c>
      <c r="O497" s="16">
        <f>Table2[[#This Row],[mean_stderr]]/Table2[[#This Row],[mean_reward]]</f>
        <v>0.16643797289468645</v>
      </c>
    </row>
    <row r="498" spans="1:15" hidden="1" x14ac:dyDescent="0.2">
      <c r="A498">
        <v>544</v>
      </c>
      <c r="B498">
        <v>10000</v>
      </c>
      <c r="C498">
        <v>5000000</v>
      </c>
      <c r="D498">
        <v>2.5</v>
      </c>
      <c r="E498">
        <v>8</v>
      </c>
      <c r="F498">
        <v>300</v>
      </c>
      <c r="G498">
        <v>0</v>
      </c>
      <c r="H498">
        <v>1E-3</v>
      </c>
      <c r="I498">
        <v>4.0000000000000002E-4</v>
      </c>
      <c r="J498">
        <v>16</v>
      </c>
      <c r="K498" t="b">
        <v>0</v>
      </c>
      <c r="L498">
        <f>INDEX(trials_and_results!B:B,MATCH($A498,trials_and_results!$A:$A,0))</f>
        <v>30.541599999999999</v>
      </c>
      <c r="M498">
        <f>INDEX(trials_and_results!C:C,MATCH($A498,trials_and_results!$A:$A,0))</f>
        <v>4.3879591864461798</v>
      </c>
      <c r="N498">
        <f>INDEX(trials_and_results!D:D,MATCH($A498,trials_and_results!$A:$A,0))</f>
        <v>26.153640813553821</v>
      </c>
      <c r="O498" s="16">
        <f>Table2[[#This Row],[mean_stderr]]/Table2[[#This Row],[mean_reward]]</f>
        <v>0.14367155572878237</v>
      </c>
    </row>
    <row r="499" spans="1:15" hidden="1" x14ac:dyDescent="0.2">
      <c r="A499">
        <v>451</v>
      </c>
      <c r="B499">
        <v>10000</v>
      </c>
      <c r="C499">
        <v>20000000</v>
      </c>
      <c r="D499">
        <v>2.5</v>
      </c>
      <c r="E499">
        <v>8</v>
      </c>
      <c r="F499">
        <v>300</v>
      </c>
      <c r="G499">
        <v>0</v>
      </c>
      <c r="H499">
        <v>0.01</v>
      </c>
      <c r="I499">
        <v>4.0000000000000002E-4</v>
      </c>
      <c r="J499">
        <v>16</v>
      </c>
      <c r="K499" t="b">
        <v>0</v>
      </c>
      <c r="L499">
        <f>INDEX(trials_and_results!B:B,MATCH($A499,trials_and_results!$A:$A,0))</f>
        <v>30.859749999999998</v>
      </c>
      <c r="M499">
        <f>INDEX(trials_and_results!C:C,MATCH($A499,trials_and_results!$A:$A,0))</f>
        <v>4.7238058316177103</v>
      </c>
      <c r="N499">
        <f>INDEX(trials_and_results!D:D,MATCH($A499,trials_and_results!$A:$A,0))</f>
        <v>26.135944168382288</v>
      </c>
      <c r="O499" s="16">
        <f>Table2[[#This Row],[mean_stderr]]/Table2[[#This Row],[mean_reward]]</f>
        <v>0.15307336681657208</v>
      </c>
    </row>
    <row r="500" spans="1:15" hidden="1" x14ac:dyDescent="0.2">
      <c r="A500">
        <v>548</v>
      </c>
      <c r="B500">
        <v>14000</v>
      </c>
      <c r="C500">
        <v>20000000</v>
      </c>
      <c r="D500">
        <v>2.5</v>
      </c>
      <c r="E500">
        <v>8</v>
      </c>
      <c r="F500">
        <v>300</v>
      </c>
      <c r="G500">
        <v>0</v>
      </c>
      <c r="H500">
        <v>1E-3</v>
      </c>
      <c r="I500">
        <v>4.0000000000000002E-4</v>
      </c>
      <c r="J500">
        <v>16</v>
      </c>
      <c r="K500" t="b">
        <v>0</v>
      </c>
      <c r="L500">
        <f>INDEX(trials_and_results!B:B,MATCH($A500,trials_and_results!$A:$A,0))</f>
        <v>32.209349999999901</v>
      </c>
      <c r="M500">
        <f>INDEX(trials_and_results!C:C,MATCH($A500,trials_and_results!$A:$A,0))</f>
        <v>6.08935004084897</v>
      </c>
      <c r="N500">
        <f>INDEX(trials_and_results!D:D,MATCH($A500,trials_and_results!$A:$A,0))</f>
        <v>26.119999959150931</v>
      </c>
      <c r="O500" s="16">
        <f>Table2[[#This Row],[mean_stderr]]/Table2[[#This Row],[mean_reward]]</f>
        <v>0.18905535320796565</v>
      </c>
    </row>
    <row r="501" spans="1:15" hidden="1" x14ac:dyDescent="0.2">
      <c r="A501">
        <v>520</v>
      </c>
      <c r="B501">
        <v>10000</v>
      </c>
      <c r="C501">
        <v>5000000</v>
      </c>
      <c r="D501">
        <v>2.5</v>
      </c>
      <c r="E501">
        <v>100</v>
      </c>
      <c r="F501">
        <v>300</v>
      </c>
      <c r="G501">
        <v>0</v>
      </c>
      <c r="H501">
        <v>4.0000000000000001E-3</v>
      </c>
      <c r="I501">
        <v>4.0000000000000002E-4</v>
      </c>
      <c r="J501">
        <v>16</v>
      </c>
      <c r="K501" t="b">
        <v>0</v>
      </c>
      <c r="L501">
        <f>INDEX(trials_and_results!B:B,MATCH($A501,trials_and_results!$A:$A,0))</f>
        <v>30.377025</v>
      </c>
      <c r="M501">
        <f>INDEX(trials_and_results!C:C,MATCH($A501,trials_and_results!$A:$A,0))</f>
        <v>4.27757444228852</v>
      </c>
      <c r="N501">
        <f>INDEX(trials_and_results!D:D,MATCH($A501,trials_and_results!$A:$A,0))</f>
        <v>26.099450557711478</v>
      </c>
      <c r="O501" s="16">
        <f>Table2[[#This Row],[mean_stderr]]/Table2[[#This Row],[mean_reward]]</f>
        <v>0.14081610830186694</v>
      </c>
    </row>
    <row r="502" spans="1:15" hidden="1" x14ac:dyDescent="0.2">
      <c r="A502">
        <v>488</v>
      </c>
      <c r="B502">
        <v>14000</v>
      </c>
      <c r="C502">
        <v>20000000</v>
      </c>
      <c r="D502">
        <v>2.5</v>
      </c>
      <c r="E502">
        <v>4</v>
      </c>
      <c r="F502">
        <v>300</v>
      </c>
      <c r="G502">
        <v>0</v>
      </c>
      <c r="H502">
        <v>4.0000000000000001E-3</v>
      </c>
      <c r="I502">
        <v>4.0000000000000002E-4</v>
      </c>
      <c r="J502">
        <v>16</v>
      </c>
      <c r="K502" t="b">
        <v>0</v>
      </c>
      <c r="L502">
        <f>INDEX(trials_and_results!B:B,MATCH($A502,trials_and_results!$A:$A,0))</f>
        <v>31.8477999999999</v>
      </c>
      <c r="M502">
        <f>INDEX(trials_and_results!C:C,MATCH($A502,trials_and_results!$A:$A,0))</f>
        <v>5.7555661593518002</v>
      </c>
      <c r="N502">
        <f>INDEX(trials_and_results!D:D,MATCH($A502,trials_and_results!$A:$A,0))</f>
        <v>26.092233840648099</v>
      </c>
      <c r="O502" s="16">
        <f>Table2[[#This Row],[mean_stderr]]/Table2[[#This Row],[mean_reward]]</f>
        <v>0.18072099672039571</v>
      </c>
    </row>
    <row r="503" spans="1:15" hidden="1" x14ac:dyDescent="0.2">
      <c r="A503">
        <v>681</v>
      </c>
      <c r="B503">
        <v>6000</v>
      </c>
      <c r="C503">
        <v>40000000</v>
      </c>
      <c r="D503">
        <v>2.5</v>
      </c>
      <c r="E503">
        <v>4</v>
      </c>
      <c r="F503">
        <v>300</v>
      </c>
      <c r="G503">
        <v>0</v>
      </c>
      <c r="H503">
        <v>1E-3</v>
      </c>
      <c r="I503">
        <v>8.0000000000000004E-4</v>
      </c>
      <c r="J503">
        <v>16</v>
      </c>
      <c r="K503" t="b">
        <v>0</v>
      </c>
      <c r="L503">
        <f>INDEX(trials_and_results!B:B,MATCH($A503,trials_and_results!$A:$A,0))</f>
        <v>33.449124999999903</v>
      </c>
      <c r="M503">
        <f>INDEX(trials_and_results!C:C,MATCH($A503,trials_and_results!$A:$A,0))</f>
        <v>7.3615709983507598</v>
      </c>
      <c r="N503">
        <f>INDEX(trials_and_results!D:D,MATCH($A503,trials_and_results!$A:$A,0))</f>
        <v>26.087554001649142</v>
      </c>
      <c r="O503" s="16">
        <f>Table2[[#This Row],[mean_stderr]]/Table2[[#This Row],[mean_reward]]</f>
        <v>0.22008261795639741</v>
      </c>
    </row>
    <row r="504" spans="1:15" hidden="1" x14ac:dyDescent="0.2">
      <c r="A504">
        <v>827</v>
      </c>
      <c r="B504">
        <v>14000</v>
      </c>
      <c r="C504">
        <v>40000000</v>
      </c>
      <c r="D504">
        <v>2.5</v>
      </c>
      <c r="E504">
        <v>4</v>
      </c>
      <c r="F504">
        <v>300</v>
      </c>
      <c r="G504">
        <v>0</v>
      </c>
      <c r="H504">
        <v>1E-3</v>
      </c>
      <c r="I504">
        <v>1.6000000000000001E-3</v>
      </c>
      <c r="J504">
        <v>16</v>
      </c>
      <c r="K504" t="b">
        <v>0</v>
      </c>
      <c r="L504">
        <f>INDEX(trials_and_results!B:B,MATCH($A504,trials_and_results!$A:$A,0))</f>
        <v>33.112699999999997</v>
      </c>
      <c r="M504">
        <f>INDEX(trials_and_results!C:C,MATCH($A504,trials_and_results!$A:$A,0))</f>
        <v>7.0312574040256104</v>
      </c>
      <c r="N504">
        <f>INDEX(trials_and_results!D:D,MATCH($A504,trials_and_results!$A:$A,0))</f>
        <v>26.081442595974387</v>
      </c>
      <c r="O504" s="16">
        <f>Table2[[#This Row],[mean_stderr]]/Table2[[#This Row],[mean_reward]]</f>
        <v>0.2123432219065679</v>
      </c>
    </row>
    <row r="505" spans="1:15" hidden="1" x14ac:dyDescent="0.2">
      <c r="A505">
        <v>41</v>
      </c>
      <c r="B505">
        <v>14000</v>
      </c>
      <c r="C505">
        <v>5000000</v>
      </c>
      <c r="D505">
        <v>2.5</v>
      </c>
      <c r="E505">
        <v>100</v>
      </c>
      <c r="F505">
        <v>300</v>
      </c>
      <c r="G505">
        <v>0</v>
      </c>
      <c r="H505">
        <v>0.01</v>
      </c>
      <c r="I505">
        <v>4.0000000000000002E-4</v>
      </c>
      <c r="J505">
        <v>8</v>
      </c>
      <c r="K505" t="b">
        <v>0</v>
      </c>
      <c r="L505">
        <f>INDEX(trials_and_results!B:B,MATCH($A505,trials_and_results!$A:$A,0))</f>
        <v>33.428849999999997</v>
      </c>
      <c r="M505">
        <f>INDEX(trials_and_results!C:C,MATCH($A505,trials_and_results!$A:$A,0))</f>
        <v>7.3617507588590003</v>
      </c>
      <c r="N505">
        <f>INDEX(trials_and_results!D:D,MATCH($A505,trials_and_results!$A:$A,0))</f>
        <v>26.067099241140998</v>
      </c>
      <c r="O505" s="16">
        <f>Table2[[#This Row],[mean_stderr]]/Table2[[#This Row],[mean_reward]]</f>
        <v>0.22022147812021656</v>
      </c>
    </row>
    <row r="506" spans="1:15" hidden="1" x14ac:dyDescent="0.2">
      <c r="A506">
        <v>509</v>
      </c>
      <c r="B506">
        <v>14000</v>
      </c>
      <c r="C506">
        <v>5000000</v>
      </c>
      <c r="D506">
        <v>2.5</v>
      </c>
      <c r="E506">
        <v>25</v>
      </c>
      <c r="F506">
        <v>300</v>
      </c>
      <c r="G506">
        <v>0</v>
      </c>
      <c r="H506">
        <v>4.0000000000000001E-3</v>
      </c>
      <c r="I506">
        <v>4.0000000000000002E-4</v>
      </c>
      <c r="J506">
        <v>16</v>
      </c>
      <c r="K506" t="b">
        <v>0</v>
      </c>
      <c r="L506">
        <f>INDEX(trials_and_results!B:B,MATCH($A506,trials_and_results!$A:$A,0))</f>
        <v>30.57255</v>
      </c>
      <c r="M506">
        <f>INDEX(trials_and_results!C:C,MATCH($A506,trials_and_results!$A:$A,0))</f>
        <v>4.5231601543194397</v>
      </c>
      <c r="N506">
        <f>INDEX(trials_and_results!D:D,MATCH($A506,trials_and_results!$A:$A,0))</f>
        <v>26.049389845680558</v>
      </c>
      <c r="O506" s="16">
        <f>Table2[[#This Row],[mean_stderr]]/Table2[[#This Row],[mean_reward]]</f>
        <v>0.14794840974401677</v>
      </c>
    </row>
    <row r="507" spans="1:15" hidden="1" x14ac:dyDescent="0.2">
      <c r="A507">
        <v>669</v>
      </c>
      <c r="B507">
        <v>6000</v>
      </c>
      <c r="C507">
        <v>40000000</v>
      </c>
      <c r="D507">
        <v>2.5</v>
      </c>
      <c r="E507">
        <v>100</v>
      </c>
      <c r="F507">
        <v>300</v>
      </c>
      <c r="G507">
        <v>0</v>
      </c>
      <c r="H507">
        <v>4.0000000000000001E-3</v>
      </c>
      <c r="I507">
        <v>8.0000000000000004E-4</v>
      </c>
      <c r="J507">
        <v>16</v>
      </c>
      <c r="K507" t="b">
        <v>0</v>
      </c>
      <c r="L507">
        <f>INDEX(trials_and_results!B:B,MATCH($A507,trials_and_results!$A:$A,0))</f>
        <v>31.197225</v>
      </c>
      <c r="M507">
        <f>INDEX(trials_and_results!C:C,MATCH($A507,trials_and_results!$A:$A,0))</f>
        <v>5.1528720655893299</v>
      </c>
      <c r="N507">
        <f>INDEX(trials_and_results!D:D,MATCH($A507,trials_and_results!$A:$A,0))</f>
        <v>26.044352934410668</v>
      </c>
      <c r="O507" s="16">
        <f>Table2[[#This Row],[mean_stderr]]/Table2[[#This Row],[mean_reward]]</f>
        <v>0.16517084662463824</v>
      </c>
    </row>
    <row r="508" spans="1:15" hidden="1" x14ac:dyDescent="0.2">
      <c r="A508">
        <v>545</v>
      </c>
      <c r="B508">
        <v>14000</v>
      </c>
      <c r="C508">
        <v>5000000</v>
      </c>
      <c r="D508">
        <v>2.5</v>
      </c>
      <c r="E508">
        <v>8</v>
      </c>
      <c r="F508">
        <v>300</v>
      </c>
      <c r="G508">
        <v>0</v>
      </c>
      <c r="H508">
        <v>1E-3</v>
      </c>
      <c r="I508">
        <v>4.0000000000000002E-4</v>
      </c>
      <c r="J508">
        <v>16</v>
      </c>
      <c r="K508" t="b">
        <v>0</v>
      </c>
      <c r="L508">
        <f>INDEX(trials_and_results!B:B,MATCH($A508,trials_and_results!$A:$A,0))</f>
        <v>31.716574999999999</v>
      </c>
      <c r="M508">
        <f>INDEX(trials_and_results!C:C,MATCH($A508,trials_and_results!$A:$A,0))</f>
        <v>5.6985722279734903</v>
      </c>
      <c r="N508">
        <f>INDEX(trials_and_results!D:D,MATCH($A508,trials_and_results!$A:$A,0))</f>
        <v>26.018002772026509</v>
      </c>
      <c r="O508" s="16">
        <f>Table2[[#This Row],[mean_stderr]]/Table2[[#This Row],[mean_reward]]</f>
        <v>0.1796717403431326</v>
      </c>
    </row>
    <row r="509" spans="1:15" hidden="1" x14ac:dyDescent="0.2">
      <c r="A509">
        <v>102</v>
      </c>
      <c r="B509">
        <v>6000</v>
      </c>
      <c r="C509">
        <v>20000000</v>
      </c>
      <c r="D509">
        <v>2.5</v>
      </c>
      <c r="E509">
        <v>4</v>
      </c>
      <c r="F509">
        <v>300</v>
      </c>
      <c r="G509">
        <v>0</v>
      </c>
      <c r="H509">
        <v>1E-3</v>
      </c>
      <c r="I509">
        <v>4.0000000000000002E-4</v>
      </c>
      <c r="J509">
        <v>8</v>
      </c>
      <c r="K509" t="b">
        <v>0</v>
      </c>
      <c r="L509">
        <f>INDEX(trials_and_results!B:B,MATCH($A509,trials_and_results!$A:$A,0))</f>
        <v>32.383975</v>
      </c>
      <c r="M509">
        <f>INDEX(trials_and_results!C:C,MATCH($A509,trials_and_results!$A:$A,0))</f>
        <v>6.37928986335573</v>
      </c>
      <c r="N509">
        <f>INDEX(trials_and_results!D:D,MATCH($A509,trials_and_results!$A:$A,0))</f>
        <v>26.00468513664427</v>
      </c>
      <c r="O509" s="16">
        <f>Table2[[#This Row],[mean_stderr]]/Table2[[#This Row],[mean_reward]]</f>
        <v>0.19698909301145798</v>
      </c>
    </row>
    <row r="510" spans="1:15" hidden="1" x14ac:dyDescent="0.2">
      <c r="A510">
        <v>731</v>
      </c>
      <c r="B510">
        <v>14000</v>
      </c>
      <c r="C510">
        <v>40000000</v>
      </c>
      <c r="D510">
        <v>2.5</v>
      </c>
      <c r="E510">
        <v>4</v>
      </c>
      <c r="F510">
        <v>300</v>
      </c>
      <c r="G510">
        <v>0</v>
      </c>
      <c r="H510">
        <v>0.01</v>
      </c>
      <c r="I510">
        <v>1.6000000000000001E-3</v>
      </c>
      <c r="J510">
        <v>16</v>
      </c>
      <c r="K510" t="b">
        <v>0</v>
      </c>
      <c r="L510">
        <f>INDEX(trials_and_results!B:B,MATCH($A510,trials_and_results!$A:$A,0))</f>
        <v>32.499875000000003</v>
      </c>
      <c r="M510">
        <f>INDEX(trials_and_results!C:C,MATCH($A510,trials_and_results!$A:$A,0))</f>
        <v>6.5165269616549004</v>
      </c>
      <c r="N510">
        <f>INDEX(trials_and_results!D:D,MATCH($A510,trials_and_results!$A:$A,0))</f>
        <v>25.983348038345103</v>
      </c>
      <c r="O510" s="16">
        <f>Table2[[#This Row],[mean_stderr]]/Table2[[#This Row],[mean_reward]]</f>
        <v>0.20050929308666263</v>
      </c>
    </row>
    <row r="511" spans="1:15" hidden="1" x14ac:dyDescent="0.2">
      <c r="A511">
        <v>725</v>
      </c>
      <c r="B511">
        <v>14000</v>
      </c>
      <c r="C511">
        <v>5000000</v>
      </c>
      <c r="D511">
        <v>2.5</v>
      </c>
      <c r="E511">
        <v>4</v>
      </c>
      <c r="F511">
        <v>300</v>
      </c>
      <c r="G511">
        <v>0</v>
      </c>
      <c r="H511">
        <v>0.01</v>
      </c>
      <c r="I511">
        <v>1.6000000000000001E-3</v>
      </c>
      <c r="J511">
        <v>16</v>
      </c>
      <c r="K511" t="b">
        <v>0</v>
      </c>
      <c r="L511">
        <f>INDEX(trials_and_results!B:B,MATCH($A511,trials_and_results!$A:$A,0))</f>
        <v>30.777124999999899</v>
      </c>
      <c r="M511">
        <f>INDEX(trials_and_results!C:C,MATCH($A511,trials_and_results!$A:$A,0))</f>
        <v>4.8125554734395699</v>
      </c>
      <c r="N511">
        <f>INDEX(trials_and_results!D:D,MATCH($A511,trials_and_results!$A:$A,0))</f>
        <v>25.964569526560329</v>
      </c>
      <c r="O511" s="16">
        <f>Table2[[#This Row],[mean_stderr]]/Table2[[#This Row],[mean_reward]]</f>
        <v>0.1563679347385302</v>
      </c>
    </row>
    <row r="512" spans="1:15" hidden="1" x14ac:dyDescent="0.2">
      <c r="A512">
        <v>719</v>
      </c>
      <c r="B512">
        <v>14000</v>
      </c>
      <c r="C512">
        <v>40000000</v>
      </c>
      <c r="D512">
        <v>2.5</v>
      </c>
      <c r="E512">
        <v>100</v>
      </c>
      <c r="F512">
        <v>300</v>
      </c>
      <c r="G512">
        <v>0</v>
      </c>
      <c r="H512">
        <v>1E-3</v>
      </c>
      <c r="I512">
        <v>8.0000000000000004E-4</v>
      </c>
      <c r="J512">
        <v>16</v>
      </c>
      <c r="K512" t="b">
        <v>0</v>
      </c>
      <c r="L512">
        <f>INDEX(trials_and_results!B:B,MATCH($A512,trials_and_results!$A:$A,0))</f>
        <v>31.738975</v>
      </c>
      <c r="M512">
        <f>INDEX(trials_and_results!C:C,MATCH($A512,trials_and_results!$A:$A,0))</f>
        <v>5.7921203605716904</v>
      </c>
      <c r="N512">
        <f>INDEX(trials_and_results!D:D,MATCH($A512,trials_and_results!$A:$A,0))</f>
        <v>25.946854639428309</v>
      </c>
      <c r="O512" s="16">
        <f>Table2[[#This Row],[mean_stderr]]/Table2[[#This Row],[mean_reward]]</f>
        <v>0.18249235712784331</v>
      </c>
    </row>
    <row r="513" spans="1:15" hidden="1" x14ac:dyDescent="0.2">
      <c r="A513">
        <v>30</v>
      </c>
      <c r="B513">
        <v>6000</v>
      </c>
      <c r="C513">
        <v>20000000</v>
      </c>
      <c r="D513">
        <v>2.5</v>
      </c>
      <c r="E513">
        <v>25</v>
      </c>
      <c r="F513">
        <v>300</v>
      </c>
      <c r="G513">
        <v>0</v>
      </c>
      <c r="H513">
        <v>0.01</v>
      </c>
      <c r="I513">
        <v>4.0000000000000002E-4</v>
      </c>
      <c r="J513">
        <v>8</v>
      </c>
      <c r="K513" t="b">
        <v>0</v>
      </c>
      <c r="L513">
        <f>INDEX(trials_and_results!B:B,MATCH($A513,trials_and_results!$A:$A,0))</f>
        <v>31.612950000000001</v>
      </c>
      <c r="M513">
        <f>INDEX(trials_and_results!C:C,MATCH($A513,trials_and_results!$A:$A,0))</f>
        <v>5.6921584271105896</v>
      </c>
      <c r="N513">
        <f>INDEX(trials_and_results!D:D,MATCH($A513,trials_and_results!$A:$A,0))</f>
        <v>25.920791572889414</v>
      </c>
      <c r="O513" s="16">
        <f>Table2[[#This Row],[mean_stderr]]/Table2[[#This Row],[mean_reward]]</f>
        <v>0.18005780628225423</v>
      </c>
    </row>
    <row r="514" spans="1:15" hidden="1" x14ac:dyDescent="0.2">
      <c r="A514">
        <v>755</v>
      </c>
      <c r="B514">
        <v>14000</v>
      </c>
      <c r="C514">
        <v>40000000</v>
      </c>
      <c r="D514">
        <v>2.5</v>
      </c>
      <c r="E514">
        <v>25</v>
      </c>
      <c r="F514">
        <v>300</v>
      </c>
      <c r="G514">
        <v>0</v>
      </c>
      <c r="H514">
        <v>0.01</v>
      </c>
      <c r="I514">
        <v>1.6000000000000001E-3</v>
      </c>
      <c r="J514">
        <v>16</v>
      </c>
      <c r="K514" t="b">
        <v>0</v>
      </c>
      <c r="L514">
        <f>INDEX(trials_and_results!B:B,MATCH($A514,trials_and_results!$A:$A,0))</f>
        <v>33.546750000000003</v>
      </c>
      <c r="M514">
        <f>INDEX(trials_and_results!C:C,MATCH($A514,trials_and_results!$A:$A,0))</f>
        <v>7.7706353950022198</v>
      </c>
      <c r="N514">
        <f>INDEX(trials_and_results!D:D,MATCH($A514,trials_and_results!$A:$A,0))</f>
        <v>25.776114604997783</v>
      </c>
      <c r="O514" s="16">
        <f>Table2[[#This Row],[mean_stderr]]/Table2[[#This Row],[mean_reward]]</f>
        <v>0.23163601228143468</v>
      </c>
    </row>
    <row r="515" spans="1:15" hidden="1" x14ac:dyDescent="0.2">
      <c r="A515">
        <v>270</v>
      </c>
      <c r="B515">
        <v>6000</v>
      </c>
      <c r="C515">
        <v>20000000</v>
      </c>
      <c r="D515">
        <v>2.5</v>
      </c>
      <c r="E515">
        <v>25</v>
      </c>
      <c r="F515">
        <v>300</v>
      </c>
      <c r="G515">
        <v>0</v>
      </c>
      <c r="H515">
        <v>1E-3</v>
      </c>
      <c r="I515">
        <v>8.0000000000000004E-4</v>
      </c>
      <c r="J515">
        <v>8</v>
      </c>
      <c r="K515" t="b">
        <v>0</v>
      </c>
      <c r="L515">
        <f>INDEX(trials_and_results!B:B,MATCH($A515,trials_and_results!$A:$A,0))</f>
        <v>31.541</v>
      </c>
      <c r="M515">
        <f>INDEX(trials_and_results!C:C,MATCH($A515,trials_and_results!$A:$A,0))</f>
        <v>5.8592116058452</v>
      </c>
      <c r="N515">
        <f>INDEX(trials_and_results!D:D,MATCH($A515,trials_and_results!$A:$A,0))</f>
        <v>25.6817883941548</v>
      </c>
      <c r="O515" s="16">
        <f>Table2[[#This Row],[mean_stderr]]/Table2[[#This Row],[mean_reward]]</f>
        <v>0.18576492837402744</v>
      </c>
    </row>
    <row r="516" spans="1:15" hidden="1" x14ac:dyDescent="0.2">
      <c r="A516">
        <v>737</v>
      </c>
      <c r="B516">
        <v>14000</v>
      </c>
      <c r="C516">
        <v>5000000</v>
      </c>
      <c r="D516">
        <v>2.5</v>
      </c>
      <c r="E516">
        <v>8</v>
      </c>
      <c r="F516">
        <v>300</v>
      </c>
      <c r="G516">
        <v>0</v>
      </c>
      <c r="H516">
        <v>0.01</v>
      </c>
      <c r="I516">
        <v>1.6000000000000001E-3</v>
      </c>
      <c r="J516">
        <v>16</v>
      </c>
      <c r="K516" t="b">
        <v>0</v>
      </c>
      <c r="L516">
        <f>INDEX(trials_and_results!B:B,MATCH($A516,trials_and_results!$A:$A,0))</f>
        <v>30.062774999999998</v>
      </c>
      <c r="M516">
        <f>INDEX(trials_and_results!C:C,MATCH($A516,trials_and_results!$A:$A,0))</f>
        <v>4.3864830396605496</v>
      </c>
      <c r="N516">
        <f>INDEX(trials_and_results!D:D,MATCH($A516,trials_and_results!$A:$A,0))</f>
        <v>25.676291960339448</v>
      </c>
      <c r="O516" s="16">
        <f>Table2[[#This Row],[mean_stderr]]/Table2[[#This Row],[mean_reward]]</f>
        <v>0.14591078300857288</v>
      </c>
    </row>
    <row r="517" spans="1:15" hidden="1" x14ac:dyDescent="0.2">
      <c r="A517">
        <v>164</v>
      </c>
      <c r="B517">
        <v>14000</v>
      </c>
      <c r="C517">
        <v>20000000</v>
      </c>
      <c r="D517">
        <v>2.5</v>
      </c>
      <c r="E517">
        <v>8</v>
      </c>
      <c r="F517">
        <v>300</v>
      </c>
      <c r="G517">
        <v>0</v>
      </c>
      <c r="H517">
        <v>0.01</v>
      </c>
      <c r="I517">
        <v>8.0000000000000004E-4</v>
      </c>
      <c r="J517">
        <v>8</v>
      </c>
      <c r="K517" t="b">
        <v>0</v>
      </c>
      <c r="L517">
        <f>INDEX(trials_and_results!B:B,MATCH($A517,trials_and_results!$A:$A,0))</f>
        <v>31.33605</v>
      </c>
      <c r="M517">
        <f>INDEX(trials_and_results!C:C,MATCH($A517,trials_and_results!$A:$A,0))</f>
        <v>5.67172939209593</v>
      </c>
      <c r="N517">
        <f>INDEX(trials_and_results!D:D,MATCH($A517,trials_and_results!$A:$A,0))</f>
        <v>25.66432060790407</v>
      </c>
      <c r="O517" s="16">
        <f>Table2[[#This Row],[mean_stderr]]/Table2[[#This Row],[mean_reward]]</f>
        <v>0.18099694735283897</v>
      </c>
    </row>
    <row r="518" spans="1:15" hidden="1" x14ac:dyDescent="0.2">
      <c r="A518">
        <v>281</v>
      </c>
      <c r="B518">
        <v>14000</v>
      </c>
      <c r="C518">
        <v>5000000</v>
      </c>
      <c r="D518">
        <v>2.5</v>
      </c>
      <c r="E518">
        <v>100</v>
      </c>
      <c r="F518">
        <v>300</v>
      </c>
      <c r="G518">
        <v>0</v>
      </c>
      <c r="H518">
        <v>1E-3</v>
      </c>
      <c r="I518">
        <v>8.0000000000000004E-4</v>
      </c>
      <c r="J518">
        <v>8</v>
      </c>
      <c r="K518" t="b">
        <v>0</v>
      </c>
      <c r="L518">
        <f>INDEX(trials_and_results!B:B,MATCH($A518,trials_and_results!$A:$A,0))</f>
        <v>31.558499999999999</v>
      </c>
      <c r="M518">
        <f>INDEX(trials_and_results!C:C,MATCH($A518,trials_and_results!$A:$A,0))</f>
        <v>5.9129131693483696</v>
      </c>
      <c r="N518">
        <f>INDEX(trials_and_results!D:D,MATCH($A518,trials_and_results!$A:$A,0))</f>
        <v>25.645586830651631</v>
      </c>
      <c r="O518" s="16">
        <f>Table2[[#This Row],[mean_stderr]]/Table2[[#This Row],[mean_reward]]</f>
        <v>0.18736356827315526</v>
      </c>
    </row>
    <row r="519" spans="1:15" hidden="1" x14ac:dyDescent="0.2">
      <c r="A519">
        <v>635</v>
      </c>
      <c r="B519">
        <v>14000</v>
      </c>
      <c r="C519">
        <v>40000000</v>
      </c>
      <c r="D519">
        <v>2.5</v>
      </c>
      <c r="E519">
        <v>4</v>
      </c>
      <c r="F519">
        <v>300</v>
      </c>
      <c r="G519">
        <v>0</v>
      </c>
      <c r="H519">
        <v>4.0000000000000001E-3</v>
      </c>
      <c r="I519">
        <v>8.0000000000000004E-4</v>
      </c>
      <c r="J519">
        <v>16</v>
      </c>
      <c r="K519" t="b">
        <v>0</v>
      </c>
      <c r="L519">
        <f>INDEX(trials_and_results!B:B,MATCH($A519,trials_and_results!$A:$A,0))</f>
        <v>30.636900000000001</v>
      </c>
      <c r="M519">
        <f>INDEX(trials_and_results!C:C,MATCH($A519,trials_and_results!$A:$A,0))</f>
        <v>4.9984327528506602</v>
      </c>
      <c r="N519">
        <f>INDEX(trials_and_results!D:D,MATCH($A519,trials_and_results!$A:$A,0))</f>
        <v>25.63846724714934</v>
      </c>
      <c r="O519" s="16">
        <f>Table2[[#This Row],[mean_stderr]]/Table2[[#This Row],[mean_reward]]</f>
        <v>0.16315073499115967</v>
      </c>
    </row>
    <row r="520" spans="1:15" hidden="1" x14ac:dyDescent="0.2">
      <c r="A520">
        <v>68</v>
      </c>
      <c r="B520">
        <v>14000</v>
      </c>
      <c r="C520">
        <v>20000000</v>
      </c>
      <c r="D520">
        <v>2.5</v>
      </c>
      <c r="E520">
        <v>8</v>
      </c>
      <c r="F520">
        <v>300</v>
      </c>
      <c r="G520">
        <v>0</v>
      </c>
      <c r="H520">
        <v>4.0000000000000001E-3</v>
      </c>
      <c r="I520">
        <v>4.0000000000000002E-4</v>
      </c>
      <c r="J520">
        <v>8</v>
      </c>
      <c r="K520" t="b">
        <v>0</v>
      </c>
      <c r="L520">
        <f>INDEX(trials_and_results!B:B,MATCH($A520,trials_and_results!$A:$A,0))</f>
        <v>35.467799999999997</v>
      </c>
      <c r="M520">
        <f>INDEX(trials_and_results!C:C,MATCH($A520,trials_and_results!$A:$A,0))</f>
        <v>9.8659197658059092</v>
      </c>
      <c r="N520">
        <f>INDEX(trials_and_results!D:D,MATCH($A520,trials_and_results!$A:$A,0))</f>
        <v>25.601880234194088</v>
      </c>
      <c r="O520" s="16">
        <f>Table2[[#This Row],[mean_stderr]]/Table2[[#This Row],[mean_reward]]</f>
        <v>0.27816554073852651</v>
      </c>
    </row>
    <row r="521" spans="1:15" hidden="1" x14ac:dyDescent="0.2">
      <c r="A521">
        <v>580</v>
      </c>
      <c r="B521">
        <v>10000</v>
      </c>
      <c r="C521">
        <v>5000000</v>
      </c>
      <c r="D521">
        <v>2.5</v>
      </c>
      <c r="E521">
        <v>4</v>
      </c>
      <c r="F521">
        <v>300</v>
      </c>
      <c r="G521">
        <v>0</v>
      </c>
      <c r="H521">
        <v>0.01</v>
      </c>
      <c r="I521">
        <v>8.0000000000000004E-4</v>
      </c>
      <c r="J521">
        <v>16</v>
      </c>
      <c r="K521" t="b">
        <v>0</v>
      </c>
      <c r="L521">
        <f>INDEX(trials_and_results!B:B,MATCH($A521,trials_and_results!$A:$A,0))</f>
        <v>30.876574999999999</v>
      </c>
      <c r="M521">
        <f>INDEX(trials_and_results!C:C,MATCH($A521,trials_and_results!$A:$A,0))</f>
        <v>5.2771478698779299</v>
      </c>
      <c r="N521">
        <f>INDEX(trials_and_results!D:D,MATCH($A521,trials_and_results!$A:$A,0))</f>
        <v>25.59942713012207</v>
      </c>
      <c r="O521" s="16">
        <f>Table2[[#This Row],[mean_stderr]]/Table2[[#This Row],[mean_reward]]</f>
        <v>0.17091105052545272</v>
      </c>
    </row>
    <row r="522" spans="1:15" hidden="1" x14ac:dyDescent="0.2">
      <c r="A522">
        <v>622</v>
      </c>
      <c r="B522">
        <v>10000</v>
      </c>
      <c r="C522">
        <v>40000000</v>
      </c>
      <c r="D522">
        <v>2.5</v>
      </c>
      <c r="E522">
        <v>100</v>
      </c>
      <c r="F522">
        <v>300</v>
      </c>
      <c r="G522">
        <v>0</v>
      </c>
      <c r="H522">
        <v>0.01</v>
      </c>
      <c r="I522">
        <v>8.0000000000000004E-4</v>
      </c>
      <c r="J522">
        <v>16</v>
      </c>
      <c r="K522" t="b">
        <v>0</v>
      </c>
      <c r="L522">
        <f>INDEX(trials_and_results!B:B,MATCH($A522,trials_and_results!$A:$A,0))</f>
        <v>32.046349999999997</v>
      </c>
      <c r="M522">
        <f>INDEX(trials_and_results!C:C,MATCH($A522,trials_and_results!$A:$A,0))</f>
        <v>6.4562650086990896</v>
      </c>
      <c r="N522">
        <f>INDEX(trials_and_results!D:D,MATCH($A522,trials_and_results!$A:$A,0))</f>
        <v>25.590084991300905</v>
      </c>
      <c r="O522" s="16">
        <f>Table2[[#This Row],[mean_stderr]]/Table2[[#This Row],[mean_reward]]</f>
        <v>0.20146646993180473</v>
      </c>
    </row>
    <row r="523" spans="1:15" hidden="1" x14ac:dyDescent="0.2">
      <c r="A523">
        <v>340</v>
      </c>
      <c r="B523">
        <v>10000</v>
      </c>
      <c r="C523">
        <v>5000000</v>
      </c>
      <c r="D523">
        <v>2.5</v>
      </c>
      <c r="E523">
        <v>4</v>
      </c>
      <c r="F523">
        <v>300</v>
      </c>
      <c r="G523">
        <v>0</v>
      </c>
      <c r="H523">
        <v>4.0000000000000001E-3</v>
      </c>
      <c r="I523">
        <v>1.6000000000000001E-3</v>
      </c>
      <c r="J523">
        <v>8</v>
      </c>
      <c r="K523" t="b">
        <v>0</v>
      </c>
      <c r="L523">
        <f>INDEX(trials_and_results!B:B,MATCH($A523,trials_and_results!$A:$A,0))</f>
        <v>32.992874999999998</v>
      </c>
      <c r="M523">
        <f>INDEX(trials_and_results!C:C,MATCH($A523,trials_and_results!$A:$A,0))</f>
        <v>7.4066709683312402</v>
      </c>
      <c r="N523">
        <f>INDEX(trials_and_results!D:D,MATCH($A523,trials_and_results!$A:$A,0))</f>
        <v>25.586204031668757</v>
      </c>
      <c r="O523" s="16">
        <f>Table2[[#This Row],[mean_stderr]]/Table2[[#This Row],[mean_reward]]</f>
        <v>0.22449304488715338</v>
      </c>
    </row>
    <row r="524" spans="1:15" hidden="1" x14ac:dyDescent="0.2">
      <c r="A524">
        <v>235</v>
      </c>
      <c r="B524">
        <v>10000</v>
      </c>
      <c r="C524">
        <v>20000000</v>
      </c>
      <c r="D524">
        <v>2.5</v>
      </c>
      <c r="E524">
        <v>100</v>
      </c>
      <c r="F524">
        <v>300</v>
      </c>
      <c r="G524">
        <v>0</v>
      </c>
      <c r="H524">
        <v>4.0000000000000001E-3</v>
      </c>
      <c r="I524">
        <v>8.0000000000000004E-4</v>
      </c>
      <c r="J524">
        <v>8</v>
      </c>
      <c r="K524" t="b">
        <v>0</v>
      </c>
      <c r="L524">
        <f>INDEX(trials_and_results!B:B,MATCH($A524,trials_and_results!$A:$A,0))</f>
        <v>32.310825000000001</v>
      </c>
      <c r="M524">
        <f>INDEX(trials_and_results!C:C,MATCH($A524,trials_and_results!$A:$A,0))</f>
        <v>6.7310353912016501</v>
      </c>
      <c r="N524">
        <f>INDEX(trials_and_results!D:D,MATCH($A524,trials_and_results!$A:$A,0))</f>
        <v>25.57978960879835</v>
      </c>
      <c r="O524" s="16">
        <f>Table2[[#This Row],[mean_stderr]]/Table2[[#This Row],[mean_reward]]</f>
        <v>0.20832137189940678</v>
      </c>
    </row>
    <row r="525" spans="1:15" hidden="1" x14ac:dyDescent="0.2">
      <c r="A525">
        <v>712</v>
      </c>
      <c r="B525">
        <v>10000</v>
      </c>
      <c r="C525">
        <v>5000000</v>
      </c>
      <c r="D525">
        <v>2.5</v>
      </c>
      <c r="E525">
        <v>100</v>
      </c>
      <c r="F525">
        <v>300</v>
      </c>
      <c r="G525">
        <v>0</v>
      </c>
      <c r="H525">
        <v>1E-3</v>
      </c>
      <c r="I525">
        <v>8.0000000000000004E-4</v>
      </c>
      <c r="J525">
        <v>16</v>
      </c>
      <c r="K525" t="b">
        <v>0</v>
      </c>
      <c r="L525">
        <f>INDEX(trials_and_results!B:B,MATCH($A525,trials_and_results!$A:$A,0))</f>
        <v>31.791650000000001</v>
      </c>
      <c r="M525">
        <f>INDEX(trials_and_results!C:C,MATCH($A525,trials_and_results!$A:$A,0))</f>
        <v>6.2475974080343404</v>
      </c>
      <c r="N525">
        <f>INDEX(trials_and_results!D:D,MATCH($A525,trials_and_results!$A:$A,0))</f>
        <v>25.544052591965659</v>
      </c>
      <c r="O525" s="16">
        <f>Table2[[#This Row],[mean_stderr]]/Table2[[#This Row],[mean_reward]]</f>
        <v>0.1965169284398369</v>
      </c>
    </row>
    <row r="526" spans="1:15" hidden="1" x14ac:dyDescent="0.2">
      <c r="A526">
        <v>620</v>
      </c>
      <c r="B526">
        <v>14000</v>
      </c>
      <c r="C526">
        <v>20000000</v>
      </c>
      <c r="D526">
        <v>2.5</v>
      </c>
      <c r="E526">
        <v>100</v>
      </c>
      <c r="F526">
        <v>300</v>
      </c>
      <c r="G526">
        <v>0</v>
      </c>
      <c r="H526">
        <v>0.01</v>
      </c>
      <c r="I526">
        <v>8.0000000000000004E-4</v>
      </c>
      <c r="J526">
        <v>16</v>
      </c>
      <c r="K526" t="b">
        <v>0</v>
      </c>
      <c r="L526">
        <f>INDEX(trials_and_results!B:B,MATCH($A526,trials_and_results!$A:$A,0))</f>
        <v>29.682200000000002</v>
      </c>
      <c r="M526">
        <f>INDEX(trials_and_results!C:C,MATCH($A526,trials_and_results!$A:$A,0))</f>
        <v>4.1386937947523803</v>
      </c>
      <c r="N526">
        <f>INDEX(trials_and_results!D:D,MATCH($A526,trials_and_results!$A:$A,0))</f>
        <v>25.54350620524762</v>
      </c>
      <c r="O526" s="16">
        <f>Table2[[#This Row],[mean_stderr]]/Table2[[#This Row],[mean_reward]]</f>
        <v>0.13943352564002601</v>
      </c>
    </row>
    <row r="527" spans="1:15" hidden="1" x14ac:dyDescent="0.2">
      <c r="A527">
        <v>647</v>
      </c>
      <c r="B527">
        <v>14000</v>
      </c>
      <c r="C527">
        <v>40000000</v>
      </c>
      <c r="D527">
        <v>2.5</v>
      </c>
      <c r="E527">
        <v>8</v>
      </c>
      <c r="F527">
        <v>300</v>
      </c>
      <c r="G527">
        <v>0</v>
      </c>
      <c r="H527">
        <v>4.0000000000000001E-3</v>
      </c>
      <c r="I527">
        <v>8.0000000000000004E-4</v>
      </c>
      <c r="J527">
        <v>16</v>
      </c>
      <c r="K527" t="b">
        <v>0</v>
      </c>
      <c r="L527">
        <f>INDEX(trials_and_results!B:B,MATCH($A527,trials_and_results!$A:$A,0))</f>
        <v>30.871974999999999</v>
      </c>
      <c r="M527">
        <f>INDEX(trials_and_results!C:C,MATCH($A527,trials_and_results!$A:$A,0))</f>
        <v>5.3309309165052499</v>
      </c>
      <c r="N527">
        <f>INDEX(trials_and_results!D:D,MATCH($A527,trials_and_results!$A:$A,0))</f>
        <v>25.54104408349475</v>
      </c>
      <c r="O527" s="16">
        <f>Table2[[#This Row],[mean_stderr]]/Table2[[#This Row],[mean_reward]]</f>
        <v>0.17267864840215924</v>
      </c>
    </row>
    <row r="528" spans="1:15" hidden="1" x14ac:dyDescent="0.2">
      <c r="A528">
        <v>282</v>
      </c>
      <c r="B528">
        <v>6000</v>
      </c>
      <c r="C528">
        <v>20000000</v>
      </c>
      <c r="D528">
        <v>2.5</v>
      </c>
      <c r="E528">
        <v>100</v>
      </c>
      <c r="F528">
        <v>300</v>
      </c>
      <c r="G528">
        <v>0</v>
      </c>
      <c r="H528">
        <v>1E-3</v>
      </c>
      <c r="I528">
        <v>8.0000000000000004E-4</v>
      </c>
      <c r="J528">
        <v>8</v>
      </c>
      <c r="K528" t="b">
        <v>0</v>
      </c>
      <c r="L528">
        <f>INDEX(trials_and_results!B:B,MATCH($A528,trials_and_results!$A:$A,0))</f>
        <v>31.506074999999999</v>
      </c>
      <c r="M528">
        <f>INDEX(trials_and_results!C:C,MATCH($A528,trials_and_results!$A:$A,0))</f>
        <v>5.9801206503548396</v>
      </c>
      <c r="N528">
        <f>INDEX(trials_and_results!D:D,MATCH($A528,trials_and_results!$A:$A,0))</f>
        <v>25.525954349645161</v>
      </c>
      <c r="O528" s="16">
        <f>Table2[[#This Row],[mean_stderr]]/Table2[[#This Row],[mean_reward]]</f>
        <v>0.18980849408740505</v>
      </c>
    </row>
    <row r="529" spans="1:15" hidden="1" x14ac:dyDescent="0.2">
      <c r="A529">
        <v>221</v>
      </c>
      <c r="B529">
        <v>14000</v>
      </c>
      <c r="C529">
        <v>5000000</v>
      </c>
      <c r="D529">
        <v>2.5</v>
      </c>
      <c r="E529">
        <v>25</v>
      </c>
      <c r="F529">
        <v>300</v>
      </c>
      <c r="G529">
        <v>0</v>
      </c>
      <c r="H529">
        <v>4.0000000000000001E-3</v>
      </c>
      <c r="I529">
        <v>8.0000000000000004E-4</v>
      </c>
      <c r="J529">
        <v>8</v>
      </c>
      <c r="K529" t="b">
        <v>0</v>
      </c>
      <c r="L529">
        <f>INDEX(trials_and_results!B:B,MATCH($A529,trials_and_results!$A:$A,0))</f>
        <v>32.719899999999903</v>
      </c>
      <c r="M529">
        <f>INDEX(trials_and_results!C:C,MATCH($A529,trials_and_results!$A:$A,0))</f>
        <v>7.2248464492822402</v>
      </c>
      <c r="N529">
        <f>INDEX(trials_and_results!D:D,MATCH($A529,trials_and_results!$A:$A,0))</f>
        <v>25.495053550717664</v>
      </c>
      <c r="O529" s="16">
        <f>Table2[[#This Row],[mean_stderr]]/Table2[[#This Row],[mean_reward]]</f>
        <v>0.22080894040881119</v>
      </c>
    </row>
    <row r="530" spans="1:15" hidden="1" x14ac:dyDescent="0.2">
      <c r="A530">
        <v>425</v>
      </c>
      <c r="B530">
        <v>14000</v>
      </c>
      <c r="C530">
        <v>5000000</v>
      </c>
      <c r="D530">
        <v>2.5</v>
      </c>
      <c r="E530">
        <v>100</v>
      </c>
      <c r="F530">
        <v>300</v>
      </c>
      <c r="G530">
        <v>0</v>
      </c>
      <c r="H530">
        <v>1E-3</v>
      </c>
      <c r="I530">
        <v>1.6000000000000001E-3</v>
      </c>
      <c r="J530">
        <v>8</v>
      </c>
      <c r="K530" t="b">
        <v>0</v>
      </c>
      <c r="L530">
        <f>INDEX(trials_and_results!B:B,MATCH($A530,trials_and_results!$A:$A,0))</f>
        <v>32.989849999999997</v>
      </c>
      <c r="M530">
        <f>INDEX(trials_and_results!C:C,MATCH($A530,trials_and_results!$A:$A,0))</f>
        <v>7.5429729196781796</v>
      </c>
      <c r="N530">
        <f>INDEX(trials_and_results!D:D,MATCH($A530,trials_and_results!$A:$A,0))</f>
        <v>25.446877080321819</v>
      </c>
      <c r="O530" s="16">
        <f>Table2[[#This Row],[mean_stderr]]/Table2[[#This Row],[mean_reward]]</f>
        <v>0.22864526269983587</v>
      </c>
    </row>
    <row r="531" spans="1:15" hidden="1" x14ac:dyDescent="0.2">
      <c r="A531">
        <v>191</v>
      </c>
      <c r="B531">
        <v>14000</v>
      </c>
      <c r="C531">
        <v>40000000</v>
      </c>
      <c r="D531">
        <v>2.5</v>
      </c>
      <c r="E531">
        <v>100</v>
      </c>
      <c r="F531">
        <v>300</v>
      </c>
      <c r="G531">
        <v>0</v>
      </c>
      <c r="H531">
        <v>0.01</v>
      </c>
      <c r="I531">
        <v>8.0000000000000004E-4</v>
      </c>
      <c r="J531">
        <v>8</v>
      </c>
      <c r="K531" t="b">
        <v>0</v>
      </c>
      <c r="L531">
        <f>INDEX(trials_and_results!B:B,MATCH($A531,trials_and_results!$A:$A,0))</f>
        <v>31.108125000000001</v>
      </c>
      <c r="M531">
        <f>INDEX(trials_and_results!C:C,MATCH($A531,trials_and_results!$A:$A,0))</f>
        <v>5.6901853489871002</v>
      </c>
      <c r="N531">
        <f>INDEX(trials_and_results!D:D,MATCH($A531,trials_and_results!$A:$A,0))</f>
        <v>25.417939651012901</v>
      </c>
      <c r="O531" s="16">
        <f>Table2[[#This Row],[mean_stderr]]/Table2[[#This Row],[mean_reward]]</f>
        <v>0.18291637149417073</v>
      </c>
    </row>
    <row r="532" spans="1:15" hidden="1" x14ac:dyDescent="0.2">
      <c r="A532">
        <v>113</v>
      </c>
      <c r="B532">
        <v>14000</v>
      </c>
      <c r="C532">
        <v>5000000</v>
      </c>
      <c r="D532">
        <v>2.5</v>
      </c>
      <c r="E532">
        <v>8</v>
      </c>
      <c r="F532">
        <v>300</v>
      </c>
      <c r="G532">
        <v>0</v>
      </c>
      <c r="H532">
        <v>1E-3</v>
      </c>
      <c r="I532">
        <v>4.0000000000000002E-4</v>
      </c>
      <c r="J532">
        <v>8</v>
      </c>
      <c r="K532" t="b">
        <v>0</v>
      </c>
      <c r="L532">
        <f>INDEX(trials_and_results!B:B,MATCH($A532,trials_and_results!$A:$A,0))</f>
        <v>30.88205</v>
      </c>
      <c r="M532">
        <f>INDEX(trials_and_results!C:C,MATCH($A532,trials_and_results!$A:$A,0))</f>
        <v>5.47899324422138</v>
      </c>
      <c r="N532">
        <f>INDEX(trials_and_results!D:D,MATCH($A532,trials_and_results!$A:$A,0))</f>
        <v>25.403056755778621</v>
      </c>
      <c r="O532" s="16">
        <f>Table2[[#This Row],[mean_stderr]]/Table2[[#This Row],[mean_reward]]</f>
        <v>0.1774167597106209</v>
      </c>
    </row>
    <row r="533" spans="1:15" hidden="1" x14ac:dyDescent="0.2">
      <c r="A533">
        <v>208</v>
      </c>
      <c r="B533">
        <v>10000</v>
      </c>
      <c r="C533">
        <v>5000000</v>
      </c>
      <c r="D533">
        <v>2.5</v>
      </c>
      <c r="E533">
        <v>8</v>
      </c>
      <c r="F533">
        <v>300</v>
      </c>
      <c r="G533">
        <v>0</v>
      </c>
      <c r="H533">
        <v>4.0000000000000001E-3</v>
      </c>
      <c r="I533">
        <v>8.0000000000000004E-4</v>
      </c>
      <c r="J533">
        <v>8</v>
      </c>
      <c r="K533" t="b">
        <v>0</v>
      </c>
      <c r="L533">
        <f>INDEX(trials_and_results!B:B,MATCH($A533,trials_and_results!$A:$A,0))</f>
        <v>31.759824999999999</v>
      </c>
      <c r="M533">
        <f>INDEX(trials_and_results!C:C,MATCH($A533,trials_and_results!$A:$A,0))</f>
        <v>6.4044067335855503</v>
      </c>
      <c r="N533">
        <f>INDEX(trials_and_results!D:D,MATCH($A533,trials_and_results!$A:$A,0))</f>
        <v>25.35541826641445</v>
      </c>
      <c r="O533" s="16">
        <f>Table2[[#This Row],[mean_stderr]]/Table2[[#This Row],[mean_reward]]</f>
        <v>0.20165119718340863</v>
      </c>
    </row>
    <row r="534" spans="1:15" hidden="1" x14ac:dyDescent="0.2">
      <c r="A534">
        <v>431</v>
      </c>
      <c r="B534">
        <v>14000</v>
      </c>
      <c r="C534">
        <v>40000000</v>
      </c>
      <c r="D534">
        <v>2.5</v>
      </c>
      <c r="E534">
        <v>100</v>
      </c>
      <c r="F534">
        <v>300</v>
      </c>
      <c r="G534">
        <v>0</v>
      </c>
      <c r="H534">
        <v>1E-3</v>
      </c>
      <c r="I534">
        <v>1.6000000000000001E-3</v>
      </c>
      <c r="J534">
        <v>8</v>
      </c>
      <c r="K534" t="b">
        <v>0</v>
      </c>
      <c r="L534">
        <f>INDEX(trials_and_results!B:B,MATCH($A534,trials_and_results!$A:$A,0))</f>
        <v>32.207324999999997</v>
      </c>
      <c r="M534">
        <f>INDEX(trials_and_results!C:C,MATCH($A534,trials_and_results!$A:$A,0))</f>
        <v>6.8947557839206199</v>
      </c>
      <c r="N534">
        <f>INDEX(trials_and_results!D:D,MATCH($A534,trials_and_results!$A:$A,0))</f>
        <v>25.312569216079378</v>
      </c>
      <c r="O534" s="16">
        <f>Table2[[#This Row],[mean_stderr]]/Table2[[#This Row],[mean_reward]]</f>
        <v>0.21407415188689594</v>
      </c>
    </row>
    <row r="535" spans="1:15" hidden="1" x14ac:dyDescent="0.2">
      <c r="A535">
        <v>676</v>
      </c>
      <c r="B535">
        <v>10000</v>
      </c>
      <c r="C535">
        <v>5000000</v>
      </c>
      <c r="D535">
        <v>2.5</v>
      </c>
      <c r="E535">
        <v>4</v>
      </c>
      <c r="F535">
        <v>300</v>
      </c>
      <c r="G535">
        <v>0</v>
      </c>
      <c r="H535">
        <v>1E-3</v>
      </c>
      <c r="I535">
        <v>8.0000000000000004E-4</v>
      </c>
      <c r="J535">
        <v>16</v>
      </c>
      <c r="K535" t="b">
        <v>0</v>
      </c>
      <c r="L535">
        <f>INDEX(trials_and_results!B:B,MATCH($A535,trials_and_results!$A:$A,0))</f>
        <v>31.548425000000002</v>
      </c>
      <c r="M535">
        <f>INDEX(trials_and_results!C:C,MATCH($A535,trials_and_results!$A:$A,0))</f>
        <v>6.2551970585935797</v>
      </c>
      <c r="N535">
        <f>INDEX(trials_and_results!D:D,MATCH($A535,trials_and_results!$A:$A,0))</f>
        <v>25.293227941406421</v>
      </c>
      <c r="O535" s="16">
        <f>Table2[[#This Row],[mean_stderr]]/Table2[[#This Row],[mean_reward]]</f>
        <v>0.19827287918790176</v>
      </c>
    </row>
    <row r="536" spans="1:15" hidden="1" x14ac:dyDescent="0.2">
      <c r="A536">
        <v>261</v>
      </c>
      <c r="B536">
        <v>6000</v>
      </c>
      <c r="C536">
        <v>40000000</v>
      </c>
      <c r="D536">
        <v>2.5</v>
      </c>
      <c r="E536">
        <v>8</v>
      </c>
      <c r="F536">
        <v>300</v>
      </c>
      <c r="G536">
        <v>0</v>
      </c>
      <c r="H536">
        <v>1E-3</v>
      </c>
      <c r="I536">
        <v>8.0000000000000004E-4</v>
      </c>
      <c r="J536">
        <v>8</v>
      </c>
      <c r="K536" t="b">
        <v>0</v>
      </c>
      <c r="L536">
        <f>INDEX(trials_and_results!B:B,MATCH($A536,trials_and_results!$A:$A,0))</f>
        <v>31.031149999999901</v>
      </c>
      <c r="M536">
        <f>INDEX(trials_and_results!C:C,MATCH($A536,trials_and_results!$A:$A,0))</f>
        <v>5.7442808435721604</v>
      </c>
      <c r="N536">
        <f>INDEX(trials_and_results!D:D,MATCH($A536,trials_and_results!$A:$A,0))</f>
        <v>25.286869156427741</v>
      </c>
      <c r="O536" s="16">
        <f>Table2[[#This Row],[mean_stderr]]/Table2[[#This Row],[mean_reward]]</f>
        <v>0.18511337296787836</v>
      </c>
    </row>
    <row r="537" spans="1:15" hidden="1" x14ac:dyDescent="0.2">
      <c r="A537">
        <v>394</v>
      </c>
      <c r="B537">
        <v>10000</v>
      </c>
      <c r="C537">
        <v>40000000</v>
      </c>
      <c r="D537">
        <v>2.5</v>
      </c>
      <c r="E537">
        <v>4</v>
      </c>
      <c r="F537">
        <v>300</v>
      </c>
      <c r="G537">
        <v>0</v>
      </c>
      <c r="H537">
        <v>1E-3</v>
      </c>
      <c r="I537">
        <v>1.6000000000000001E-3</v>
      </c>
      <c r="J537">
        <v>8</v>
      </c>
      <c r="K537" t="b">
        <v>0</v>
      </c>
      <c r="L537">
        <f>INDEX(trials_and_results!B:B,MATCH($A537,trials_and_results!$A:$A,0))</f>
        <v>32.217325000000002</v>
      </c>
      <c r="M537">
        <f>INDEX(trials_and_results!C:C,MATCH($A537,trials_and_results!$A:$A,0))</f>
        <v>6.9519845356402001</v>
      </c>
      <c r="N537">
        <f>INDEX(trials_and_results!D:D,MATCH($A537,trials_and_results!$A:$A,0))</f>
        <v>25.265340464359802</v>
      </c>
      <c r="O537" s="16">
        <f>Table2[[#This Row],[mean_stderr]]/Table2[[#This Row],[mean_reward]]</f>
        <v>0.21578403966313775</v>
      </c>
    </row>
    <row r="538" spans="1:15" hidden="1" x14ac:dyDescent="0.2">
      <c r="A538">
        <v>51</v>
      </c>
      <c r="B538">
        <v>6000</v>
      </c>
      <c r="C538">
        <v>5000000</v>
      </c>
      <c r="D538">
        <v>2.5</v>
      </c>
      <c r="E538">
        <v>4</v>
      </c>
      <c r="F538">
        <v>300</v>
      </c>
      <c r="G538">
        <v>0</v>
      </c>
      <c r="H538">
        <v>4.0000000000000001E-3</v>
      </c>
      <c r="I538">
        <v>4.0000000000000002E-4</v>
      </c>
      <c r="J538">
        <v>8</v>
      </c>
      <c r="K538" t="b">
        <v>0</v>
      </c>
      <c r="L538">
        <f>INDEX(trials_and_results!B:B,MATCH($A538,trials_and_results!$A:$A,0))</f>
        <v>31.9013249999999</v>
      </c>
      <c r="M538">
        <f>INDEX(trials_and_results!C:C,MATCH($A538,trials_and_results!$A:$A,0))</f>
        <v>6.6381581500319404</v>
      </c>
      <c r="N538">
        <f>INDEX(trials_and_results!D:D,MATCH($A538,trials_and_results!$A:$A,0))</f>
        <v>25.263166849967959</v>
      </c>
      <c r="O538" s="16">
        <f>Table2[[#This Row],[mean_stderr]]/Table2[[#This Row],[mean_reward]]</f>
        <v>0.20808408898476666</v>
      </c>
    </row>
    <row r="539" spans="1:15" hidden="1" x14ac:dyDescent="0.2">
      <c r="A539">
        <v>701</v>
      </c>
      <c r="B539">
        <v>14000</v>
      </c>
      <c r="C539">
        <v>5000000</v>
      </c>
      <c r="D539">
        <v>2.5</v>
      </c>
      <c r="E539">
        <v>25</v>
      </c>
      <c r="F539">
        <v>300</v>
      </c>
      <c r="G539">
        <v>0</v>
      </c>
      <c r="H539">
        <v>1E-3</v>
      </c>
      <c r="I539">
        <v>8.0000000000000004E-4</v>
      </c>
      <c r="J539">
        <v>16</v>
      </c>
      <c r="K539" t="b">
        <v>0</v>
      </c>
      <c r="L539">
        <f>INDEX(trials_and_results!B:B,MATCH($A539,trials_and_results!$A:$A,0))</f>
        <v>29.533325000000001</v>
      </c>
      <c r="M539">
        <f>INDEX(trials_and_results!C:C,MATCH($A539,trials_and_results!$A:$A,0))</f>
        <v>4.2710491164020699</v>
      </c>
      <c r="N539">
        <f>INDEX(trials_and_results!D:D,MATCH($A539,trials_and_results!$A:$A,0))</f>
        <v>25.26227588359793</v>
      </c>
      <c r="O539" s="16">
        <f>Table2[[#This Row],[mean_stderr]]/Table2[[#This Row],[mean_reward]]</f>
        <v>0.14461795671168315</v>
      </c>
    </row>
    <row r="540" spans="1:15" hidden="1" x14ac:dyDescent="0.2">
      <c r="A540">
        <v>617</v>
      </c>
      <c r="B540">
        <v>14000</v>
      </c>
      <c r="C540">
        <v>5000000</v>
      </c>
      <c r="D540">
        <v>2.5</v>
      </c>
      <c r="E540">
        <v>100</v>
      </c>
      <c r="F540">
        <v>300</v>
      </c>
      <c r="G540">
        <v>0</v>
      </c>
      <c r="H540">
        <v>0.01</v>
      </c>
      <c r="I540">
        <v>8.0000000000000004E-4</v>
      </c>
      <c r="J540">
        <v>16</v>
      </c>
      <c r="K540" t="b">
        <v>0</v>
      </c>
      <c r="L540">
        <f>INDEX(trials_and_results!B:B,MATCH($A540,trials_and_results!$A:$A,0))</f>
        <v>29.986125000000001</v>
      </c>
      <c r="M540">
        <f>INDEX(trials_and_results!C:C,MATCH($A540,trials_and_results!$A:$A,0))</f>
        <v>4.7496463927226902</v>
      </c>
      <c r="N540">
        <f>INDEX(trials_and_results!D:D,MATCH($A540,trials_and_results!$A:$A,0))</f>
        <v>25.236478607277313</v>
      </c>
      <c r="O540" s="16">
        <f>Table2[[#This Row],[mean_stderr]]/Table2[[#This Row],[mean_reward]]</f>
        <v>0.15839480402094935</v>
      </c>
    </row>
    <row r="541" spans="1:15" hidden="1" x14ac:dyDescent="0.2">
      <c r="A541">
        <v>274</v>
      </c>
      <c r="B541">
        <v>10000</v>
      </c>
      <c r="C541">
        <v>40000000</v>
      </c>
      <c r="D541">
        <v>2.5</v>
      </c>
      <c r="E541">
        <v>25</v>
      </c>
      <c r="F541">
        <v>300</v>
      </c>
      <c r="G541">
        <v>0</v>
      </c>
      <c r="H541">
        <v>1E-3</v>
      </c>
      <c r="I541">
        <v>8.0000000000000004E-4</v>
      </c>
      <c r="J541">
        <v>8</v>
      </c>
      <c r="K541" t="b">
        <v>0</v>
      </c>
      <c r="L541">
        <f>INDEX(trials_and_results!B:B,MATCH($A541,trials_and_results!$A:$A,0))</f>
        <v>31.270675000000001</v>
      </c>
      <c r="M541">
        <f>INDEX(trials_and_results!C:C,MATCH($A541,trials_and_results!$A:$A,0))</f>
        <v>6.04340066276208</v>
      </c>
      <c r="N541">
        <f>INDEX(trials_and_results!D:D,MATCH($A541,trials_and_results!$A:$A,0))</f>
        <v>25.227274337237922</v>
      </c>
      <c r="O541" s="16">
        <f>Table2[[#This Row],[mean_stderr]]/Table2[[#This Row],[mean_reward]]</f>
        <v>0.19326095975741106</v>
      </c>
    </row>
    <row r="542" spans="1:15" hidden="1" x14ac:dyDescent="0.2">
      <c r="A542">
        <v>67</v>
      </c>
      <c r="B542">
        <v>10000</v>
      </c>
      <c r="C542">
        <v>20000000</v>
      </c>
      <c r="D542">
        <v>2.5</v>
      </c>
      <c r="E542">
        <v>8</v>
      </c>
      <c r="F542">
        <v>300</v>
      </c>
      <c r="G542">
        <v>0</v>
      </c>
      <c r="H542">
        <v>4.0000000000000001E-3</v>
      </c>
      <c r="I542">
        <v>4.0000000000000002E-4</v>
      </c>
      <c r="J542">
        <v>8</v>
      </c>
      <c r="K542" t="b">
        <v>0</v>
      </c>
      <c r="L542">
        <f>INDEX(trials_and_results!B:B,MATCH($A542,trials_and_results!$A:$A,0))</f>
        <v>34.918700000000001</v>
      </c>
      <c r="M542">
        <f>INDEX(trials_and_results!C:C,MATCH($A542,trials_and_results!$A:$A,0))</f>
        <v>9.7624720981043698</v>
      </c>
      <c r="N542">
        <f>INDEX(trials_and_results!D:D,MATCH($A542,trials_and_results!$A:$A,0))</f>
        <v>25.156227901895633</v>
      </c>
      <c r="O542" s="16">
        <f>Table2[[#This Row],[mean_stderr]]/Table2[[#This Row],[mean_reward]]</f>
        <v>0.27957719210922427</v>
      </c>
    </row>
    <row r="543" spans="1:15" hidden="1" x14ac:dyDescent="0.2">
      <c r="A543">
        <v>87</v>
      </c>
      <c r="B543">
        <v>6000</v>
      </c>
      <c r="C543">
        <v>5000000</v>
      </c>
      <c r="D543">
        <v>2.5</v>
      </c>
      <c r="E543">
        <v>100</v>
      </c>
      <c r="F543">
        <v>300</v>
      </c>
      <c r="G543">
        <v>0</v>
      </c>
      <c r="H543">
        <v>4.0000000000000001E-3</v>
      </c>
      <c r="I543">
        <v>4.0000000000000002E-4</v>
      </c>
      <c r="J543">
        <v>8</v>
      </c>
      <c r="K543" t="b">
        <v>0</v>
      </c>
      <c r="L543">
        <f>INDEX(trials_and_results!B:B,MATCH($A543,trials_and_results!$A:$A,0))</f>
        <v>31.122675000000001</v>
      </c>
      <c r="M543">
        <f>INDEX(trials_and_results!C:C,MATCH($A543,trials_and_results!$A:$A,0))</f>
        <v>5.9803949863161403</v>
      </c>
      <c r="N543">
        <f>INDEX(trials_and_results!D:D,MATCH($A543,trials_and_results!$A:$A,0))</f>
        <v>25.142280013683859</v>
      </c>
      <c r="O543" s="16">
        <f>Table2[[#This Row],[mean_stderr]]/Table2[[#This Row],[mean_reward]]</f>
        <v>0.19215555816831748</v>
      </c>
    </row>
    <row r="544" spans="1:15" hidden="1" x14ac:dyDescent="0.2">
      <c r="A544">
        <v>197</v>
      </c>
      <c r="B544">
        <v>14000</v>
      </c>
      <c r="C544">
        <v>5000000</v>
      </c>
      <c r="D544">
        <v>2.5</v>
      </c>
      <c r="E544">
        <v>4</v>
      </c>
      <c r="F544">
        <v>300</v>
      </c>
      <c r="G544">
        <v>0</v>
      </c>
      <c r="H544">
        <v>4.0000000000000001E-3</v>
      </c>
      <c r="I544">
        <v>8.0000000000000004E-4</v>
      </c>
      <c r="J544">
        <v>8</v>
      </c>
      <c r="K544" t="b">
        <v>0</v>
      </c>
      <c r="L544">
        <f>INDEX(trials_and_results!B:B,MATCH($A544,trials_and_results!$A:$A,0))</f>
        <v>31.317724999999999</v>
      </c>
      <c r="M544">
        <f>INDEX(trials_and_results!C:C,MATCH($A544,trials_and_results!$A:$A,0))</f>
        <v>6.2195286183537002</v>
      </c>
      <c r="N544">
        <f>INDEX(trials_and_results!D:D,MATCH($A544,trials_and_results!$A:$A,0))</f>
        <v>25.0981963816463</v>
      </c>
      <c r="O544" s="16">
        <f>Table2[[#This Row],[mean_stderr]]/Table2[[#This Row],[mean_reward]]</f>
        <v>0.19859452173980391</v>
      </c>
    </row>
    <row r="545" spans="1:15" hidden="1" x14ac:dyDescent="0.2">
      <c r="A545">
        <v>392</v>
      </c>
      <c r="B545">
        <v>14000</v>
      </c>
      <c r="C545">
        <v>20000000</v>
      </c>
      <c r="D545">
        <v>2.5</v>
      </c>
      <c r="E545">
        <v>4</v>
      </c>
      <c r="F545">
        <v>300</v>
      </c>
      <c r="G545">
        <v>0</v>
      </c>
      <c r="H545">
        <v>1E-3</v>
      </c>
      <c r="I545">
        <v>1.6000000000000001E-3</v>
      </c>
      <c r="J545">
        <v>8</v>
      </c>
      <c r="K545" t="b">
        <v>0</v>
      </c>
      <c r="L545">
        <f>INDEX(trials_and_results!B:B,MATCH($A545,trials_and_results!$A:$A,0))</f>
        <v>32.625724999999903</v>
      </c>
      <c r="M545">
        <f>INDEX(trials_and_results!C:C,MATCH($A545,trials_and_results!$A:$A,0))</f>
        <v>7.5439677617900802</v>
      </c>
      <c r="N545">
        <f>INDEX(trials_and_results!D:D,MATCH($A545,trials_and_results!$A:$A,0))</f>
        <v>25.081757238209825</v>
      </c>
      <c r="O545" s="16">
        <f>Table2[[#This Row],[mean_stderr]]/Table2[[#This Row],[mean_reward]]</f>
        <v>0.23122758993984358</v>
      </c>
    </row>
    <row r="546" spans="1:15" hidden="1" x14ac:dyDescent="0.2">
      <c r="A546">
        <v>671</v>
      </c>
      <c r="B546">
        <v>14000</v>
      </c>
      <c r="C546">
        <v>40000000</v>
      </c>
      <c r="D546">
        <v>2.5</v>
      </c>
      <c r="E546">
        <v>100</v>
      </c>
      <c r="F546">
        <v>300</v>
      </c>
      <c r="G546">
        <v>0</v>
      </c>
      <c r="H546">
        <v>4.0000000000000001E-3</v>
      </c>
      <c r="I546">
        <v>8.0000000000000004E-4</v>
      </c>
      <c r="J546">
        <v>16</v>
      </c>
      <c r="K546" t="b">
        <v>0</v>
      </c>
      <c r="L546">
        <f>INDEX(trials_and_results!B:B,MATCH($A546,trials_and_results!$A:$A,0))</f>
        <v>29.063874999999999</v>
      </c>
      <c r="M546">
        <f>INDEX(trials_and_results!C:C,MATCH($A546,trials_and_results!$A:$A,0))</f>
        <v>4.1103084230211699</v>
      </c>
      <c r="N546">
        <f>INDEX(trials_and_results!D:D,MATCH($A546,trials_and_results!$A:$A,0))</f>
        <v>24.95356657697883</v>
      </c>
      <c r="O546" s="16">
        <f>Table2[[#This Row],[mean_stderr]]/Table2[[#This Row],[mean_reward]]</f>
        <v>0.14142327625002413</v>
      </c>
    </row>
    <row r="547" spans="1:15" hidden="1" x14ac:dyDescent="0.2">
      <c r="A547">
        <v>268</v>
      </c>
      <c r="B547">
        <v>10000</v>
      </c>
      <c r="C547">
        <v>5000000</v>
      </c>
      <c r="D547">
        <v>2.5</v>
      </c>
      <c r="E547">
        <v>25</v>
      </c>
      <c r="F547">
        <v>300</v>
      </c>
      <c r="G547">
        <v>0</v>
      </c>
      <c r="H547">
        <v>1E-3</v>
      </c>
      <c r="I547">
        <v>8.0000000000000004E-4</v>
      </c>
      <c r="J547">
        <v>8</v>
      </c>
      <c r="K547" t="b">
        <v>0</v>
      </c>
      <c r="L547">
        <f>INDEX(trials_and_results!B:B,MATCH($A547,trials_and_results!$A:$A,0))</f>
        <v>30.823225000000001</v>
      </c>
      <c r="M547">
        <f>INDEX(trials_and_results!C:C,MATCH($A547,trials_and_results!$A:$A,0))</f>
        <v>5.9270169913232298</v>
      </c>
      <c r="N547">
        <f>INDEX(trials_and_results!D:D,MATCH($A547,trials_and_results!$A:$A,0))</f>
        <v>24.896208008676773</v>
      </c>
      <c r="O547" s="16">
        <f>Table2[[#This Row],[mean_stderr]]/Table2[[#This Row],[mean_reward]]</f>
        <v>0.19229061823748908</v>
      </c>
    </row>
    <row r="548" spans="1:15" hidden="1" x14ac:dyDescent="0.2">
      <c r="A548">
        <v>485</v>
      </c>
      <c r="B548">
        <v>14000</v>
      </c>
      <c r="C548">
        <v>5000000</v>
      </c>
      <c r="D548">
        <v>2.5</v>
      </c>
      <c r="E548">
        <v>4</v>
      </c>
      <c r="F548">
        <v>300</v>
      </c>
      <c r="G548">
        <v>0</v>
      </c>
      <c r="H548">
        <v>4.0000000000000001E-3</v>
      </c>
      <c r="I548">
        <v>4.0000000000000002E-4</v>
      </c>
      <c r="J548">
        <v>16</v>
      </c>
      <c r="K548" t="b">
        <v>0</v>
      </c>
      <c r="L548">
        <f>INDEX(trials_and_results!B:B,MATCH($A548,trials_and_results!$A:$A,0))</f>
        <v>30.67925</v>
      </c>
      <c r="M548">
        <f>INDEX(trials_and_results!C:C,MATCH($A548,trials_and_results!$A:$A,0))</f>
        <v>5.7890918105568501</v>
      </c>
      <c r="N548">
        <f>INDEX(trials_and_results!D:D,MATCH($A548,trials_and_results!$A:$A,0))</f>
        <v>24.890158189443149</v>
      </c>
      <c r="O548" s="16">
        <f>Table2[[#This Row],[mean_stderr]]/Table2[[#This Row],[mean_reward]]</f>
        <v>0.18869730552594507</v>
      </c>
    </row>
    <row r="549" spans="1:15" hidden="1" x14ac:dyDescent="0.2">
      <c r="A549">
        <v>80</v>
      </c>
      <c r="B549">
        <v>14000</v>
      </c>
      <c r="C549">
        <v>20000000</v>
      </c>
      <c r="D549">
        <v>2.5</v>
      </c>
      <c r="E549">
        <v>25</v>
      </c>
      <c r="F549">
        <v>300</v>
      </c>
      <c r="G549">
        <v>0</v>
      </c>
      <c r="H549">
        <v>4.0000000000000001E-3</v>
      </c>
      <c r="I549">
        <v>4.0000000000000002E-4</v>
      </c>
      <c r="J549">
        <v>8</v>
      </c>
      <c r="K549" t="b">
        <v>0</v>
      </c>
      <c r="L549">
        <f>INDEX(trials_and_results!B:B,MATCH($A549,trials_and_results!$A:$A,0))</f>
        <v>29.766525000000001</v>
      </c>
      <c r="M549">
        <f>INDEX(trials_and_results!C:C,MATCH($A549,trials_and_results!$A:$A,0))</f>
        <v>4.92579138648194</v>
      </c>
      <c r="N549">
        <f>INDEX(trials_and_results!D:D,MATCH($A549,trials_and_results!$A:$A,0))</f>
        <v>24.840733613518061</v>
      </c>
      <c r="O549" s="16">
        <f>Table2[[#This Row],[mean_stderr]]/Table2[[#This Row],[mean_reward]]</f>
        <v>0.16548090133067062</v>
      </c>
    </row>
    <row r="550" spans="1:15" hidden="1" x14ac:dyDescent="0.2">
      <c r="A550">
        <v>495</v>
      </c>
      <c r="B550">
        <v>6000</v>
      </c>
      <c r="C550">
        <v>5000000</v>
      </c>
      <c r="D550">
        <v>2.5</v>
      </c>
      <c r="E550">
        <v>8</v>
      </c>
      <c r="F550">
        <v>300</v>
      </c>
      <c r="G550">
        <v>0</v>
      </c>
      <c r="H550">
        <v>4.0000000000000001E-3</v>
      </c>
      <c r="I550">
        <v>4.0000000000000002E-4</v>
      </c>
      <c r="J550">
        <v>16</v>
      </c>
      <c r="K550" t="b">
        <v>0</v>
      </c>
      <c r="L550">
        <f>INDEX(trials_and_results!B:B,MATCH($A550,trials_and_results!$A:$A,0))</f>
        <v>29.327200000000001</v>
      </c>
      <c r="M550">
        <f>INDEX(trials_and_results!C:C,MATCH($A550,trials_and_results!$A:$A,0))</f>
        <v>4.5412481519479204</v>
      </c>
      <c r="N550">
        <f>INDEX(trials_and_results!D:D,MATCH($A550,trials_and_results!$A:$A,0))</f>
        <v>24.785951848052079</v>
      </c>
      <c r="O550" s="16">
        <f>Table2[[#This Row],[mean_stderr]]/Table2[[#This Row],[mean_reward]]</f>
        <v>0.15484765514430018</v>
      </c>
    </row>
    <row r="551" spans="1:15" hidden="1" x14ac:dyDescent="0.2">
      <c r="A551">
        <v>427</v>
      </c>
      <c r="B551">
        <v>10000</v>
      </c>
      <c r="C551">
        <v>20000000</v>
      </c>
      <c r="D551">
        <v>2.5</v>
      </c>
      <c r="E551">
        <v>100</v>
      </c>
      <c r="F551">
        <v>300</v>
      </c>
      <c r="G551">
        <v>0</v>
      </c>
      <c r="H551">
        <v>1E-3</v>
      </c>
      <c r="I551">
        <v>1.6000000000000001E-3</v>
      </c>
      <c r="J551">
        <v>8</v>
      </c>
      <c r="K551" t="b">
        <v>0</v>
      </c>
      <c r="L551">
        <f>INDEX(trials_and_results!B:B,MATCH($A551,trials_and_results!$A:$A,0))</f>
        <v>31.0657</v>
      </c>
      <c r="M551">
        <f>INDEX(trials_and_results!C:C,MATCH($A551,trials_and_results!$A:$A,0))</f>
        <v>6.3271766517414001</v>
      </c>
      <c r="N551">
        <f>INDEX(trials_and_results!D:D,MATCH($A551,trials_and_results!$A:$A,0))</f>
        <v>24.7385233482586</v>
      </c>
      <c r="O551" s="16">
        <f>Table2[[#This Row],[mean_stderr]]/Table2[[#This Row],[mean_reward]]</f>
        <v>0.20367082189493235</v>
      </c>
    </row>
    <row r="552" spans="1:15" hidden="1" x14ac:dyDescent="0.2">
      <c r="A552">
        <v>91</v>
      </c>
      <c r="B552">
        <v>10000</v>
      </c>
      <c r="C552">
        <v>20000000</v>
      </c>
      <c r="D552">
        <v>2.5</v>
      </c>
      <c r="E552">
        <v>100</v>
      </c>
      <c r="F552">
        <v>300</v>
      </c>
      <c r="G552">
        <v>0</v>
      </c>
      <c r="H552">
        <v>4.0000000000000001E-3</v>
      </c>
      <c r="I552">
        <v>4.0000000000000002E-4</v>
      </c>
      <c r="J552">
        <v>8</v>
      </c>
      <c r="K552" t="b">
        <v>0</v>
      </c>
      <c r="L552">
        <f>INDEX(trials_and_results!B:B,MATCH($A552,trials_and_results!$A:$A,0))</f>
        <v>31.517175000000002</v>
      </c>
      <c r="M552">
        <f>INDEX(trials_and_results!C:C,MATCH($A552,trials_and_results!$A:$A,0))</f>
        <v>6.8093869348267901</v>
      </c>
      <c r="N552">
        <f>INDEX(trials_and_results!D:D,MATCH($A552,trials_and_results!$A:$A,0))</f>
        <v>24.707788065173212</v>
      </c>
      <c r="O552" s="16">
        <f>Table2[[#This Row],[mean_stderr]]/Table2[[#This Row],[mean_reward]]</f>
        <v>0.21605321336150177</v>
      </c>
    </row>
    <row r="553" spans="1:15" hidden="1" x14ac:dyDescent="0.2">
      <c r="A553">
        <v>23</v>
      </c>
      <c r="B553">
        <v>14000</v>
      </c>
      <c r="C553">
        <v>40000000</v>
      </c>
      <c r="D553">
        <v>2.5</v>
      </c>
      <c r="E553">
        <v>8</v>
      </c>
      <c r="F553">
        <v>300</v>
      </c>
      <c r="G553">
        <v>0</v>
      </c>
      <c r="H553">
        <v>0.01</v>
      </c>
      <c r="I553">
        <v>4.0000000000000002E-4</v>
      </c>
      <c r="J553">
        <v>8</v>
      </c>
      <c r="K553" t="b">
        <v>0</v>
      </c>
      <c r="L553">
        <f>INDEX(trials_and_results!B:B,MATCH($A553,trials_and_results!$A:$A,0))</f>
        <v>29.451625</v>
      </c>
      <c r="M553">
        <f>INDEX(trials_and_results!C:C,MATCH($A553,trials_and_results!$A:$A,0))</f>
        <v>4.7654811496485303</v>
      </c>
      <c r="N553">
        <f>INDEX(trials_and_results!D:D,MATCH($A553,trials_and_results!$A:$A,0))</f>
        <v>24.686143850351471</v>
      </c>
      <c r="O553" s="16">
        <f>Table2[[#This Row],[mean_stderr]]/Table2[[#This Row],[mean_reward]]</f>
        <v>0.16180707005635617</v>
      </c>
    </row>
    <row r="554" spans="1:15" hidden="1" x14ac:dyDescent="0.2">
      <c r="A554">
        <v>105</v>
      </c>
      <c r="B554">
        <v>6000</v>
      </c>
      <c r="C554">
        <v>40000000</v>
      </c>
      <c r="D554">
        <v>2.5</v>
      </c>
      <c r="E554">
        <v>4</v>
      </c>
      <c r="F554">
        <v>300</v>
      </c>
      <c r="G554">
        <v>0</v>
      </c>
      <c r="H554">
        <v>1E-3</v>
      </c>
      <c r="I554">
        <v>4.0000000000000002E-4</v>
      </c>
      <c r="J554">
        <v>8</v>
      </c>
      <c r="K554" t="b">
        <v>0</v>
      </c>
      <c r="L554">
        <f>INDEX(trials_and_results!B:B,MATCH($A554,trials_and_results!$A:$A,0))</f>
        <v>29.841875000000002</v>
      </c>
      <c r="M554">
        <f>INDEX(trials_and_results!C:C,MATCH($A554,trials_and_results!$A:$A,0))</f>
        <v>5.1687178643829803</v>
      </c>
      <c r="N554">
        <f>INDEX(trials_and_results!D:D,MATCH($A554,trials_and_results!$A:$A,0))</f>
        <v>24.673157135617021</v>
      </c>
      <c r="O554" s="16">
        <f>Table2[[#This Row],[mean_stderr]]/Table2[[#This Row],[mean_reward]]</f>
        <v>0.17320352237863673</v>
      </c>
    </row>
    <row r="555" spans="1:15" hidden="1" x14ac:dyDescent="0.2">
      <c r="A555">
        <v>19</v>
      </c>
      <c r="B555">
        <v>10000</v>
      </c>
      <c r="C555">
        <v>20000000</v>
      </c>
      <c r="D555">
        <v>2.5</v>
      </c>
      <c r="E555">
        <v>8</v>
      </c>
      <c r="F555">
        <v>300</v>
      </c>
      <c r="G555">
        <v>0</v>
      </c>
      <c r="H555">
        <v>0.01</v>
      </c>
      <c r="I555">
        <v>4.0000000000000002E-4</v>
      </c>
      <c r="J555">
        <v>8</v>
      </c>
      <c r="K555" t="b">
        <v>0</v>
      </c>
      <c r="L555">
        <f>INDEX(trials_and_results!B:B,MATCH($A555,trials_and_results!$A:$A,0))</f>
        <v>31.452974999999899</v>
      </c>
      <c r="M555">
        <f>INDEX(trials_and_results!C:C,MATCH($A555,trials_and_results!$A:$A,0))</f>
        <v>6.8034520454504204</v>
      </c>
      <c r="N555">
        <f>INDEX(trials_and_results!D:D,MATCH($A555,trials_and_results!$A:$A,0))</f>
        <v>24.649522954549479</v>
      </c>
      <c r="O555" s="16">
        <f>Table2[[#This Row],[mean_stderr]]/Table2[[#This Row],[mean_reward]]</f>
        <v>0.21630551785484337</v>
      </c>
    </row>
    <row r="556" spans="1:15" hidden="1" x14ac:dyDescent="0.2">
      <c r="A556">
        <v>4</v>
      </c>
      <c r="B556">
        <v>10000</v>
      </c>
      <c r="C556">
        <v>5000000</v>
      </c>
      <c r="D556">
        <v>2.5</v>
      </c>
      <c r="E556">
        <v>4</v>
      </c>
      <c r="F556">
        <v>300</v>
      </c>
      <c r="G556">
        <v>0</v>
      </c>
      <c r="H556">
        <v>0.01</v>
      </c>
      <c r="I556">
        <v>4.0000000000000002E-4</v>
      </c>
      <c r="J556">
        <v>8</v>
      </c>
      <c r="K556" t="b">
        <v>0</v>
      </c>
      <c r="L556">
        <f>INDEX(trials_and_results!B:B,MATCH($A556,trials_and_results!$A:$A,0))</f>
        <v>30.235074999999998</v>
      </c>
      <c r="M556">
        <f>INDEX(trials_and_results!C:C,MATCH($A556,trials_and_results!$A:$A,0))</f>
        <v>5.58593928238278</v>
      </c>
      <c r="N556">
        <f>INDEX(trials_and_results!D:D,MATCH($A556,trials_and_results!$A:$A,0))</f>
        <v>24.64913571761722</v>
      </c>
      <c r="O556" s="16">
        <f>Table2[[#This Row],[mean_stderr]]/Table2[[#This Row],[mean_reward]]</f>
        <v>0.18475030349297233</v>
      </c>
    </row>
    <row r="557" spans="1:15" hidden="1" x14ac:dyDescent="0.2">
      <c r="A557">
        <v>65</v>
      </c>
      <c r="B557">
        <v>14000</v>
      </c>
      <c r="C557">
        <v>5000000</v>
      </c>
      <c r="D557">
        <v>2.5</v>
      </c>
      <c r="E557">
        <v>8</v>
      </c>
      <c r="F557">
        <v>300</v>
      </c>
      <c r="G557">
        <v>0</v>
      </c>
      <c r="H557">
        <v>4.0000000000000001E-3</v>
      </c>
      <c r="I557">
        <v>4.0000000000000002E-4</v>
      </c>
      <c r="J557">
        <v>8</v>
      </c>
      <c r="K557" t="b">
        <v>0</v>
      </c>
      <c r="L557">
        <f>INDEX(trials_and_results!B:B,MATCH($A557,trials_and_results!$A:$A,0))</f>
        <v>30.254625000000001</v>
      </c>
      <c r="M557">
        <f>INDEX(trials_and_results!C:C,MATCH($A557,trials_and_results!$A:$A,0))</f>
        <v>5.6205498264993397</v>
      </c>
      <c r="N557">
        <f>INDEX(trials_and_results!D:D,MATCH($A557,trials_and_results!$A:$A,0))</f>
        <v>24.634075173500662</v>
      </c>
      <c r="O557" s="16">
        <f>Table2[[#This Row],[mean_stderr]]/Table2[[#This Row],[mean_reward]]</f>
        <v>0.18577489644969453</v>
      </c>
    </row>
    <row r="558" spans="1:15" hidden="1" x14ac:dyDescent="0.2">
      <c r="A558">
        <v>730</v>
      </c>
      <c r="B558">
        <v>10000</v>
      </c>
      <c r="C558">
        <v>40000000</v>
      </c>
      <c r="D558">
        <v>2.5</v>
      </c>
      <c r="E558">
        <v>4</v>
      </c>
      <c r="F558">
        <v>300</v>
      </c>
      <c r="G558">
        <v>0</v>
      </c>
      <c r="H558">
        <v>0.01</v>
      </c>
      <c r="I558">
        <v>1.6000000000000001E-3</v>
      </c>
      <c r="J558">
        <v>16</v>
      </c>
      <c r="K558" t="b">
        <v>0</v>
      </c>
      <c r="L558">
        <f>INDEX(trials_and_results!B:B,MATCH($A558,trials_and_results!$A:$A,0))</f>
        <v>28.792224999999998</v>
      </c>
      <c r="M558">
        <f>INDEX(trials_and_results!C:C,MATCH($A558,trials_and_results!$A:$A,0))</f>
        <v>4.16619704963695</v>
      </c>
      <c r="N558">
        <f>INDEX(trials_and_results!D:D,MATCH($A558,trials_and_results!$A:$A,0))</f>
        <v>24.626027950363049</v>
      </c>
      <c r="O558" s="16">
        <f>Table2[[#This Row],[mean_stderr]]/Table2[[#This Row],[mean_reward]]</f>
        <v>0.14469868339931874</v>
      </c>
    </row>
    <row r="559" spans="1:15" hidden="1" x14ac:dyDescent="0.2">
      <c r="A559">
        <v>139</v>
      </c>
      <c r="B559">
        <v>10000</v>
      </c>
      <c r="C559">
        <v>20000000</v>
      </c>
      <c r="D559">
        <v>2.5</v>
      </c>
      <c r="E559">
        <v>100</v>
      </c>
      <c r="F559">
        <v>300</v>
      </c>
      <c r="G559">
        <v>0</v>
      </c>
      <c r="H559">
        <v>1E-3</v>
      </c>
      <c r="I559">
        <v>4.0000000000000002E-4</v>
      </c>
      <c r="J559">
        <v>8</v>
      </c>
      <c r="K559" t="b">
        <v>0</v>
      </c>
      <c r="L559">
        <f>INDEX(trials_and_results!B:B,MATCH($A559,trials_and_results!$A:$A,0))</f>
        <v>33.893225000000001</v>
      </c>
      <c r="M559">
        <f>INDEX(trials_and_results!C:C,MATCH($A559,trials_and_results!$A:$A,0))</f>
        <v>9.2675529409781792</v>
      </c>
      <c r="N559">
        <f>INDEX(trials_and_results!D:D,MATCH($A559,trials_and_results!$A:$A,0))</f>
        <v>24.625672059021824</v>
      </c>
      <c r="O559" s="16">
        <f>Table2[[#This Row],[mean_stderr]]/Table2[[#This Row],[mean_reward]]</f>
        <v>0.27343378923009476</v>
      </c>
    </row>
    <row r="560" spans="1:15" hidden="1" x14ac:dyDescent="0.2">
      <c r="A560">
        <v>381</v>
      </c>
      <c r="B560">
        <v>6000</v>
      </c>
      <c r="C560">
        <v>40000000</v>
      </c>
      <c r="D560">
        <v>2.5</v>
      </c>
      <c r="E560">
        <v>100</v>
      </c>
      <c r="F560">
        <v>300</v>
      </c>
      <c r="G560">
        <v>0</v>
      </c>
      <c r="H560">
        <v>4.0000000000000001E-3</v>
      </c>
      <c r="I560">
        <v>1.6000000000000001E-3</v>
      </c>
      <c r="J560">
        <v>8</v>
      </c>
      <c r="K560" t="b">
        <v>0</v>
      </c>
      <c r="L560">
        <f>INDEX(trials_and_results!B:B,MATCH($A560,trials_and_results!$A:$A,0))</f>
        <v>31.4950749999999</v>
      </c>
      <c r="M560">
        <f>INDEX(trials_and_results!C:C,MATCH($A560,trials_and_results!$A:$A,0))</f>
        <v>6.8700805489013401</v>
      </c>
      <c r="N560">
        <f>INDEX(trials_and_results!D:D,MATCH($A560,trials_and_results!$A:$A,0))</f>
        <v>24.624994451098559</v>
      </c>
      <c r="O560" s="16">
        <f>Table2[[#This Row],[mean_stderr]]/Table2[[#This Row],[mean_reward]]</f>
        <v>0.21813189995265489</v>
      </c>
    </row>
    <row r="561" spans="1:15" hidden="1" x14ac:dyDescent="0.2">
      <c r="A561">
        <v>786</v>
      </c>
      <c r="B561">
        <v>6000</v>
      </c>
      <c r="C561">
        <v>20000000</v>
      </c>
      <c r="D561">
        <v>2.5</v>
      </c>
      <c r="E561">
        <v>8</v>
      </c>
      <c r="F561">
        <v>300</v>
      </c>
      <c r="G561">
        <v>0</v>
      </c>
      <c r="H561">
        <v>4.0000000000000001E-3</v>
      </c>
      <c r="I561">
        <v>1.6000000000000001E-3</v>
      </c>
      <c r="J561">
        <v>16</v>
      </c>
      <c r="K561" t="b">
        <v>0</v>
      </c>
      <c r="L561">
        <f>INDEX(trials_and_results!B:B,MATCH($A561,trials_and_results!$A:$A,0))</f>
        <v>28.34395</v>
      </c>
      <c r="M561">
        <f>INDEX(trials_and_results!C:C,MATCH($A561,trials_and_results!$A:$A,0))</f>
        <v>3.7383010768866201</v>
      </c>
      <c r="N561">
        <f>INDEX(trials_and_results!D:D,MATCH($A561,trials_and_results!$A:$A,0))</f>
        <v>24.605648923113378</v>
      </c>
      <c r="O561" s="16">
        <f>Table2[[#This Row],[mean_stderr]]/Table2[[#This Row],[mean_reward]]</f>
        <v>0.13189061781743971</v>
      </c>
    </row>
    <row r="562" spans="1:15" hidden="1" x14ac:dyDescent="0.2">
      <c r="A562">
        <v>477</v>
      </c>
      <c r="B562">
        <v>6000</v>
      </c>
      <c r="C562">
        <v>40000000</v>
      </c>
      <c r="D562">
        <v>2.5</v>
      </c>
      <c r="E562">
        <v>100</v>
      </c>
      <c r="F562">
        <v>300</v>
      </c>
      <c r="G562">
        <v>0</v>
      </c>
      <c r="H562">
        <v>0.01</v>
      </c>
      <c r="I562">
        <v>4.0000000000000002E-4</v>
      </c>
      <c r="J562">
        <v>16</v>
      </c>
      <c r="K562" t="b">
        <v>0</v>
      </c>
      <c r="L562">
        <f>INDEX(trials_and_results!B:B,MATCH($A562,trials_and_results!$A:$A,0))</f>
        <v>28.575125</v>
      </c>
      <c r="M562">
        <f>INDEX(trials_and_results!C:C,MATCH($A562,trials_and_results!$A:$A,0))</f>
        <v>3.97199989423848</v>
      </c>
      <c r="N562">
        <f>INDEX(trials_and_results!D:D,MATCH($A562,trials_and_results!$A:$A,0))</f>
        <v>24.603125105761521</v>
      </c>
      <c r="O562" s="16">
        <f>Table2[[#This Row],[mean_stderr]]/Table2[[#This Row],[mean_reward]]</f>
        <v>0.13900201291292619</v>
      </c>
    </row>
    <row r="563" spans="1:15" hidden="1" x14ac:dyDescent="0.2">
      <c r="A563">
        <v>89</v>
      </c>
      <c r="B563">
        <v>14000</v>
      </c>
      <c r="C563">
        <v>5000000</v>
      </c>
      <c r="D563">
        <v>2.5</v>
      </c>
      <c r="E563">
        <v>100</v>
      </c>
      <c r="F563">
        <v>300</v>
      </c>
      <c r="G563">
        <v>0</v>
      </c>
      <c r="H563">
        <v>4.0000000000000001E-3</v>
      </c>
      <c r="I563">
        <v>4.0000000000000002E-4</v>
      </c>
      <c r="J563">
        <v>8</v>
      </c>
      <c r="K563" t="b">
        <v>0</v>
      </c>
      <c r="L563">
        <f>INDEX(trials_and_results!B:B,MATCH($A563,trials_and_results!$A:$A,0))</f>
        <v>29.554074999999902</v>
      </c>
      <c r="M563">
        <f>INDEX(trials_and_results!C:C,MATCH($A563,trials_and_results!$A:$A,0))</f>
        <v>4.9560198211922799</v>
      </c>
      <c r="N563">
        <f>INDEX(trials_and_results!D:D,MATCH($A563,trials_and_results!$A:$A,0))</f>
        <v>24.59805517880762</v>
      </c>
      <c r="O563" s="16">
        <f>Table2[[#This Row],[mean_stderr]]/Table2[[#This Row],[mean_reward]]</f>
        <v>0.16769328159288682</v>
      </c>
    </row>
    <row r="564" spans="1:15" hidden="1" x14ac:dyDescent="0.2">
      <c r="A564">
        <v>237</v>
      </c>
      <c r="B564">
        <v>6000</v>
      </c>
      <c r="C564">
        <v>40000000</v>
      </c>
      <c r="D564">
        <v>2.5</v>
      </c>
      <c r="E564">
        <v>100</v>
      </c>
      <c r="F564">
        <v>300</v>
      </c>
      <c r="G564">
        <v>0</v>
      </c>
      <c r="H564">
        <v>4.0000000000000001E-3</v>
      </c>
      <c r="I564">
        <v>8.0000000000000004E-4</v>
      </c>
      <c r="J564">
        <v>8</v>
      </c>
      <c r="K564" t="b">
        <v>0</v>
      </c>
      <c r="L564">
        <f>INDEX(trials_and_results!B:B,MATCH($A564,trials_and_results!$A:$A,0))</f>
        <v>32.292749999999998</v>
      </c>
      <c r="M564">
        <f>INDEX(trials_and_results!C:C,MATCH($A564,trials_and_results!$A:$A,0))</f>
        <v>7.7031202652204902</v>
      </c>
      <c r="N564">
        <f>INDEX(trials_and_results!D:D,MATCH($A564,trials_and_results!$A:$A,0))</f>
        <v>24.589629734779507</v>
      </c>
      <c r="O564" s="16">
        <f>Table2[[#This Row],[mean_stderr]]/Table2[[#This Row],[mean_reward]]</f>
        <v>0.23854023783110731</v>
      </c>
    </row>
    <row r="565" spans="1:15" hidden="1" x14ac:dyDescent="0.2">
      <c r="A565">
        <v>713</v>
      </c>
      <c r="B565">
        <v>14000</v>
      </c>
      <c r="C565">
        <v>5000000</v>
      </c>
      <c r="D565">
        <v>2.5</v>
      </c>
      <c r="E565">
        <v>100</v>
      </c>
      <c r="F565">
        <v>300</v>
      </c>
      <c r="G565">
        <v>0</v>
      </c>
      <c r="H565">
        <v>1E-3</v>
      </c>
      <c r="I565">
        <v>8.0000000000000004E-4</v>
      </c>
      <c r="J565">
        <v>16</v>
      </c>
      <c r="K565" t="b">
        <v>0</v>
      </c>
      <c r="L565">
        <f>INDEX(trials_and_results!B:B,MATCH($A565,trials_and_results!$A:$A,0))</f>
        <v>29.393525</v>
      </c>
      <c r="M565">
        <f>INDEX(trials_and_results!C:C,MATCH($A565,trials_and_results!$A:$A,0))</f>
        <v>4.8665339538268801</v>
      </c>
      <c r="N565">
        <f>INDEX(trials_and_results!D:D,MATCH($A565,trials_and_results!$A:$A,0))</f>
        <v>24.526991046173119</v>
      </c>
      <c r="O565" s="16">
        <f>Table2[[#This Row],[mean_stderr]]/Table2[[#This Row],[mean_reward]]</f>
        <v>0.16556482945910297</v>
      </c>
    </row>
    <row r="566" spans="1:15" hidden="1" x14ac:dyDescent="0.2">
      <c r="A566">
        <v>716</v>
      </c>
      <c r="B566">
        <v>14000</v>
      </c>
      <c r="C566">
        <v>20000000</v>
      </c>
      <c r="D566">
        <v>2.5</v>
      </c>
      <c r="E566">
        <v>100</v>
      </c>
      <c r="F566">
        <v>300</v>
      </c>
      <c r="G566">
        <v>0</v>
      </c>
      <c r="H566">
        <v>1E-3</v>
      </c>
      <c r="I566">
        <v>8.0000000000000004E-4</v>
      </c>
      <c r="J566">
        <v>16</v>
      </c>
      <c r="K566" t="b">
        <v>0</v>
      </c>
      <c r="L566">
        <f>INDEX(trials_and_results!B:B,MATCH($A566,trials_and_results!$A:$A,0))</f>
        <v>28.774124999999898</v>
      </c>
      <c r="M566">
        <f>INDEX(trials_and_results!C:C,MATCH($A566,trials_and_results!$A:$A,0))</f>
        <v>4.2482597661562602</v>
      </c>
      <c r="N566">
        <f>INDEX(trials_and_results!D:D,MATCH($A566,trials_and_results!$A:$A,0))</f>
        <v>24.525865233843639</v>
      </c>
      <c r="O566" s="16">
        <f>Table2[[#This Row],[mean_stderr]]/Table2[[#This Row],[mean_reward]]</f>
        <v>0.14764166646792126</v>
      </c>
    </row>
    <row r="567" spans="1:15" hidden="1" x14ac:dyDescent="0.2">
      <c r="A567">
        <v>47</v>
      </c>
      <c r="B567">
        <v>14000</v>
      </c>
      <c r="C567">
        <v>40000000</v>
      </c>
      <c r="D567">
        <v>2.5</v>
      </c>
      <c r="E567">
        <v>100</v>
      </c>
      <c r="F567">
        <v>300</v>
      </c>
      <c r="G567">
        <v>0</v>
      </c>
      <c r="H567">
        <v>0.01</v>
      </c>
      <c r="I567">
        <v>4.0000000000000002E-4</v>
      </c>
      <c r="J567">
        <v>8</v>
      </c>
      <c r="K567" t="b">
        <v>0</v>
      </c>
      <c r="L567">
        <f>INDEX(trials_and_results!B:B,MATCH($A567,trials_and_results!$A:$A,0))</f>
        <v>30.509975000000001</v>
      </c>
      <c r="M567">
        <f>INDEX(trials_and_results!C:C,MATCH($A567,trials_and_results!$A:$A,0))</f>
        <v>6.0327260998251004</v>
      </c>
      <c r="N567">
        <f>INDEX(trials_and_results!D:D,MATCH($A567,trials_and_results!$A:$A,0))</f>
        <v>24.477248900174899</v>
      </c>
      <c r="O567" s="16">
        <f>Table2[[#This Row],[mean_stderr]]/Table2[[#This Row],[mean_reward]]</f>
        <v>0.19772963104116278</v>
      </c>
    </row>
    <row r="568" spans="1:15" hidden="1" x14ac:dyDescent="0.2">
      <c r="A568">
        <v>510</v>
      </c>
      <c r="B568">
        <v>6000</v>
      </c>
      <c r="C568">
        <v>20000000</v>
      </c>
      <c r="D568">
        <v>2.5</v>
      </c>
      <c r="E568">
        <v>25</v>
      </c>
      <c r="F568">
        <v>300</v>
      </c>
      <c r="G568">
        <v>0</v>
      </c>
      <c r="H568">
        <v>4.0000000000000001E-3</v>
      </c>
      <c r="I568">
        <v>4.0000000000000002E-4</v>
      </c>
      <c r="J568">
        <v>16</v>
      </c>
      <c r="K568" t="b">
        <v>0</v>
      </c>
      <c r="L568">
        <f>INDEX(trials_and_results!B:B,MATCH($A568,trials_and_results!$A:$A,0))</f>
        <v>28.27</v>
      </c>
      <c r="M568">
        <f>INDEX(trials_and_results!C:C,MATCH($A568,trials_and_results!$A:$A,0))</f>
        <v>3.85361774509416</v>
      </c>
      <c r="N568">
        <f>INDEX(trials_and_results!D:D,MATCH($A568,trials_and_results!$A:$A,0))</f>
        <v>24.416382254905841</v>
      </c>
      <c r="O568" s="16">
        <f>Table2[[#This Row],[mean_stderr]]/Table2[[#This Row],[mean_reward]]</f>
        <v>0.13631474160219881</v>
      </c>
    </row>
    <row r="569" spans="1:15" hidden="1" x14ac:dyDescent="0.2">
      <c r="A569">
        <v>233</v>
      </c>
      <c r="B569">
        <v>14000</v>
      </c>
      <c r="C569">
        <v>5000000</v>
      </c>
      <c r="D569">
        <v>2.5</v>
      </c>
      <c r="E569">
        <v>100</v>
      </c>
      <c r="F569">
        <v>300</v>
      </c>
      <c r="G569">
        <v>0</v>
      </c>
      <c r="H569">
        <v>4.0000000000000001E-3</v>
      </c>
      <c r="I569">
        <v>8.0000000000000004E-4</v>
      </c>
      <c r="J569">
        <v>8</v>
      </c>
      <c r="K569" t="b">
        <v>0</v>
      </c>
      <c r="L569">
        <f>INDEX(trials_and_results!B:B,MATCH($A569,trials_and_results!$A:$A,0))</f>
        <v>29.888249999999999</v>
      </c>
      <c r="M569">
        <f>INDEX(trials_and_results!C:C,MATCH($A569,trials_and_results!$A:$A,0))</f>
        <v>5.5102359795185398</v>
      </c>
      <c r="N569">
        <f>INDEX(trials_and_results!D:D,MATCH($A569,trials_and_results!$A:$A,0))</f>
        <v>24.378014020481459</v>
      </c>
      <c r="O569" s="16">
        <f>Table2[[#This Row],[mean_stderr]]/Table2[[#This Row],[mean_reward]]</f>
        <v>0.18436127841270533</v>
      </c>
    </row>
    <row r="570" spans="1:15" hidden="1" x14ac:dyDescent="0.2">
      <c r="A570">
        <v>527</v>
      </c>
      <c r="B570">
        <v>14000</v>
      </c>
      <c r="C570">
        <v>40000000</v>
      </c>
      <c r="D570">
        <v>2.5</v>
      </c>
      <c r="E570">
        <v>100</v>
      </c>
      <c r="F570">
        <v>300</v>
      </c>
      <c r="G570">
        <v>0</v>
      </c>
      <c r="H570">
        <v>4.0000000000000001E-3</v>
      </c>
      <c r="I570">
        <v>4.0000000000000002E-4</v>
      </c>
      <c r="J570">
        <v>16</v>
      </c>
      <c r="K570" t="b">
        <v>0</v>
      </c>
      <c r="L570">
        <f>INDEX(trials_and_results!B:B,MATCH($A570,trials_and_results!$A:$A,0))</f>
        <v>28.899774999999899</v>
      </c>
      <c r="M570">
        <f>INDEX(trials_and_results!C:C,MATCH($A570,trials_and_results!$A:$A,0))</f>
        <v>4.5722418867431696</v>
      </c>
      <c r="N570">
        <f>INDEX(trials_and_results!D:D,MATCH($A570,trials_and_results!$A:$A,0))</f>
        <v>24.327533113256727</v>
      </c>
      <c r="O570" s="16">
        <f>Table2[[#This Row],[mean_stderr]]/Table2[[#This Row],[mean_reward]]</f>
        <v>0.15821029356606359</v>
      </c>
    </row>
    <row r="571" spans="1:15" hidden="1" x14ac:dyDescent="0.2">
      <c r="A571">
        <v>55</v>
      </c>
      <c r="B571">
        <v>10000</v>
      </c>
      <c r="C571">
        <v>20000000</v>
      </c>
      <c r="D571">
        <v>2.5</v>
      </c>
      <c r="E571">
        <v>4</v>
      </c>
      <c r="F571">
        <v>300</v>
      </c>
      <c r="G571">
        <v>0</v>
      </c>
      <c r="H571">
        <v>4.0000000000000001E-3</v>
      </c>
      <c r="I571">
        <v>4.0000000000000002E-4</v>
      </c>
      <c r="J571">
        <v>8</v>
      </c>
      <c r="K571" t="b">
        <v>0</v>
      </c>
      <c r="L571">
        <f>INDEX(trials_and_results!B:B,MATCH($A571,trials_and_results!$A:$A,0))</f>
        <v>30.1920999999999</v>
      </c>
      <c r="M571">
        <f>INDEX(trials_and_results!C:C,MATCH($A571,trials_and_results!$A:$A,0))</f>
        <v>5.8904017802087196</v>
      </c>
      <c r="N571">
        <f>INDEX(trials_and_results!D:D,MATCH($A571,trials_and_results!$A:$A,0))</f>
        <v>24.301698219791181</v>
      </c>
      <c r="O571" s="16">
        <f>Table2[[#This Row],[mean_stderr]]/Table2[[#This Row],[mean_reward]]</f>
        <v>0.19509745198938594</v>
      </c>
    </row>
    <row r="572" spans="1:15" hidden="1" x14ac:dyDescent="0.2">
      <c r="A572">
        <v>332</v>
      </c>
      <c r="B572">
        <v>14000</v>
      </c>
      <c r="C572">
        <v>20000000</v>
      </c>
      <c r="D572">
        <v>2.5</v>
      </c>
      <c r="E572">
        <v>100</v>
      </c>
      <c r="F572">
        <v>300</v>
      </c>
      <c r="G572">
        <v>0</v>
      </c>
      <c r="H572">
        <v>0.01</v>
      </c>
      <c r="I572">
        <v>1.6000000000000001E-3</v>
      </c>
      <c r="J572">
        <v>8</v>
      </c>
      <c r="K572" t="b">
        <v>0</v>
      </c>
      <c r="L572">
        <f>INDEX(trials_and_results!B:B,MATCH($A572,trials_and_results!$A:$A,0))</f>
        <v>29.2515</v>
      </c>
      <c r="M572">
        <f>INDEX(trials_and_results!C:C,MATCH($A572,trials_and_results!$A:$A,0))</f>
        <v>5.0063816025474903</v>
      </c>
      <c r="N572">
        <f>INDEX(trials_and_results!D:D,MATCH($A572,trials_and_results!$A:$A,0))</f>
        <v>24.245118397452508</v>
      </c>
      <c r="O572" s="16">
        <f>Table2[[#This Row],[mean_stderr]]/Table2[[#This Row],[mean_reward]]</f>
        <v>0.17114956848529103</v>
      </c>
    </row>
    <row r="573" spans="1:15" hidden="1" x14ac:dyDescent="0.2">
      <c r="A573">
        <v>569</v>
      </c>
      <c r="B573">
        <v>14000</v>
      </c>
      <c r="C573">
        <v>5000000</v>
      </c>
      <c r="D573">
        <v>2.5</v>
      </c>
      <c r="E573">
        <v>100</v>
      </c>
      <c r="F573">
        <v>300</v>
      </c>
      <c r="G573">
        <v>0</v>
      </c>
      <c r="H573">
        <v>1E-3</v>
      </c>
      <c r="I573">
        <v>4.0000000000000002E-4</v>
      </c>
      <c r="J573">
        <v>16</v>
      </c>
      <c r="K573" t="b">
        <v>0</v>
      </c>
      <c r="L573">
        <f>INDEX(trials_and_results!B:B,MATCH($A573,trials_and_results!$A:$A,0))</f>
        <v>28.234300000000001</v>
      </c>
      <c r="M573">
        <f>INDEX(trials_and_results!C:C,MATCH($A573,trials_and_results!$A:$A,0))</f>
        <v>4.0259289699183798</v>
      </c>
      <c r="N573">
        <f>INDEX(trials_and_results!D:D,MATCH($A573,trials_and_results!$A:$A,0))</f>
        <v>24.208371030081622</v>
      </c>
      <c r="O573" s="16">
        <f>Table2[[#This Row],[mean_stderr]]/Table2[[#This Row],[mean_reward]]</f>
        <v>0.1425900047076917</v>
      </c>
    </row>
    <row r="574" spans="1:15" hidden="1" x14ac:dyDescent="0.2">
      <c r="A574">
        <v>560</v>
      </c>
      <c r="B574">
        <v>14000</v>
      </c>
      <c r="C574">
        <v>20000000</v>
      </c>
      <c r="D574">
        <v>2.5</v>
      </c>
      <c r="E574">
        <v>25</v>
      </c>
      <c r="F574">
        <v>300</v>
      </c>
      <c r="G574">
        <v>0</v>
      </c>
      <c r="H574">
        <v>1E-3</v>
      </c>
      <c r="I574">
        <v>4.0000000000000002E-4</v>
      </c>
      <c r="J574">
        <v>16</v>
      </c>
      <c r="K574" t="b">
        <v>0</v>
      </c>
      <c r="L574">
        <f>INDEX(trials_and_results!B:B,MATCH($A574,trials_and_results!$A:$A,0))</f>
        <v>28.172149999999998</v>
      </c>
      <c r="M574">
        <f>INDEX(trials_and_results!C:C,MATCH($A574,trials_and_results!$A:$A,0))</f>
        <v>3.9889899309660302</v>
      </c>
      <c r="N574">
        <f>INDEX(trials_and_results!D:D,MATCH($A574,trials_and_results!$A:$A,0))</f>
        <v>24.183160069033967</v>
      </c>
      <c r="O574" s="16">
        <f>Table2[[#This Row],[mean_stderr]]/Table2[[#This Row],[mean_reward]]</f>
        <v>0.14159337966630273</v>
      </c>
    </row>
    <row r="575" spans="1:15" hidden="1" x14ac:dyDescent="0.2">
      <c r="A575">
        <v>539</v>
      </c>
      <c r="B575">
        <v>14000</v>
      </c>
      <c r="C575">
        <v>40000000</v>
      </c>
      <c r="D575">
        <v>2.5</v>
      </c>
      <c r="E575">
        <v>4</v>
      </c>
      <c r="F575">
        <v>300</v>
      </c>
      <c r="G575">
        <v>0</v>
      </c>
      <c r="H575">
        <v>1E-3</v>
      </c>
      <c r="I575">
        <v>4.0000000000000002E-4</v>
      </c>
      <c r="J575">
        <v>16</v>
      </c>
      <c r="K575" t="b">
        <v>0</v>
      </c>
      <c r="L575">
        <f>INDEX(trials_and_results!B:B,MATCH($A575,trials_and_results!$A:$A,0))</f>
        <v>31.821174999999901</v>
      </c>
      <c r="M575">
        <f>INDEX(trials_and_results!C:C,MATCH($A575,trials_and_results!$A:$A,0))</f>
        <v>7.66243830610098</v>
      </c>
      <c r="N575">
        <f>INDEX(trials_and_results!D:D,MATCH($A575,trials_and_results!$A:$A,0))</f>
        <v>24.15873669389892</v>
      </c>
      <c r="O575" s="16">
        <f>Table2[[#This Row],[mean_stderr]]/Table2[[#This Row],[mean_reward]]</f>
        <v>0.24079683751781647</v>
      </c>
    </row>
    <row r="576" spans="1:15" hidden="1" x14ac:dyDescent="0.2">
      <c r="A576">
        <v>691</v>
      </c>
      <c r="B576">
        <v>10000</v>
      </c>
      <c r="C576">
        <v>20000000</v>
      </c>
      <c r="D576">
        <v>2.5</v>
      </c>
      <c r="E576">
        <v>8</v>
      </c>
      <c r="F576">
        <v>300</v>
      </c>
      <c r="G576">
        <v>0</v>
      </c>
      <c r="H576">
        <v>1E-3</v>
      </c>
      <c r="I576">
        <v>8.0000000000000004E-4</v>
      </c>
      <c r="J576">
        <v>16</v>
      </c>
      <c r="K576" t="b">
        <v>0</v>
      </c>
      <c r="L576">
        <f>INDEX(trials_and_results!B:B,MATCH($A576,trials_and_results!$A:$A,0))</f>
        <v>28.323049999999999</v>
      </c>
      <c r="M576">
        <f>INDEX(trials_and_results!C:C,MATCH($A576,trials_and_results!$A:$A,0))</f>
        <v>4.2200058949585504</v>
      </c>
      <c r="N576">
        <f>INDEX(trials_and_results!D:D,MATCH($A576,trials_and_results!$A:$A,0))</f>
        <v>24.103044105041448</v>
      </c>
      <c r="O576" s="16">
        <f>Table2[[#This Row],[mean_stderr]]/Table2[[#This Row],[mean_reward]]</f>
        <v>0.14899546111589504</v>
      </c>
    </row>
    <row r="577" spans="1:15" hidden="1" x14ac:dyDescent="0.2">
      <c r="A577">
        <v>799</v>
      </c>
      <c r="B577">
        <v>10000</v>
      </c>
      <c r="C577">
        <v>20000000</v>
      </c>
      <c r="D577">
        <v>2.5</v>
      </c>
      <c r="E577">
        <v>25</v>
      </c>
      <c r="F577">
        <v>300</v>
      </c>
      <c r="G577">
        <v>0</v>
      </c>
      <c r="H577">
        <v>4.0000000000000001E-3</v>
      </c>
      <c r="I577">
        <v>1.6000000000000001E-3</v>
      </c>
      <c r="J577">
        <v>16</v>
      </c>
      <c r="K577" t="b">
        <v>0</v>
      </c>
      <c r="L577">
        <f>INDEX(trials_and_results!B:B,MATCH($A577,trials_and_results!$A:$A,0))</f>
        <v>29.0508249999999</v>
      </c>
      <c r="M577">
        <f>INDEX(trials_and_results!C:C,MATCH($A577,trials_and_results!$A:$A,0))</f>
        <v>4.9743352434347097</v>
      </c>
      <c r="N577">
        <f>INDEX(trials_and_results!D:D,MATCH($A577,trials_and_results!$A:$A,0))</f>
        <v>24.076489756565191</v>
      </c>
      <c r="O577" s="16">
        <f>Table2[[#This Row],[mean_stderr]]/Table2[[#This Row],[mean_reward]]</f>
        <v>0.1712287084251386</v>
      </c>
    </row>
    <row r="578" spans="1:15" hidden="1" x14ac:dyDescent="0.2">
      <c r="A578">
        <v>513</v>
      </c>
      <c r="B578">
        <v>6000</v>
      </c>
      <c r="C578">
        <v>40000000</v>
      </c>
      <c r="D578">
        <v>2.5</v>
      </c>
      <c r="E578">
        <v>25</v>
      </c>
      <c r="F578">
        <v>300</v>
      </c>
      <c r="G578">
        <v>0</v>
      </c>
      <c r="H578">
        <v>4.0000000000000001E-3</v>
      </c>
      <c r="I578">
        <v>4.0000000000000002E-4</v>
      </c>
      <c r="J578">
        <v>16</v>
      </c>
      <c r="K578" t="b">
        <v>0</v>
      </c>
      <c r="L578">
        <f>INDEX(trials_and_results!B:B,MATCH($A578,trials_and_results!$A:$A,0))</f>
        <v>30.6694</v>
      </c>
      <c r="M578">
        <f>INDEX(trials_and_results!C:C,MATCH($A578,trials_and_results!$A:$A,0))</f>
        <v>6.5932678769896196</v>
      </c>
      <c r="N578">
        <f>INDEX(trials_and_results!D:D,MATCH($A578,trials_and_results!$A:$A,0))</f>
        <v>24.076132123010382</v>
      </c>
      <c r="O578" s="16">
        <f>Table2[[#This Row],[mean_stderr]]/Table2[[#This Row],[mean_reward]]</f>
        <v>0.21497870440861638</v>
      </c>
    </row>
    <row r="579" spans="1:15" hidden="1" x14ac:dyDescent="0.2">
      <c r="A579">
        <v>151</v>
      </c>
      <c r="B579">
        <v>10000</v>
      </c>
      <c r="C579">
        <v>20000000</v>
      </c>
      <c r="D579">
        <v>2.5</v>
      </c>
      <c r="E579">
        <v>4</v>
      </c>
      <c r="F579">
        <v>300</v>
      </c>
      <c r="G579">
        <v>0</v>
      </c>
      <c r="H579">
        <v>0.01</v>
      </c>
      <c r="I579">
        <v>8.0000000000000004E-4</v>
      </c>
      <c r="J579">
        <v>8</v>
      </c>
      <c r="K579" t="b">
        <v>0</v>
      </c>
      <c r="L579">
        <f>INDEX(trials_and_results!B:B,MATCH($A579,trials_and_results!$A:$A,0))</f>
        <v>29.589575</v>
      </c>
      <c r="M579">
        <f>INDEX(trials_and_results!C:C,MATCH($A579,trials_and_results!$A:$A,0))</f>
        <v>5.5455036346858799</v>
      </c>
      <c r="N579">
        <f>INDEX(trials_and_results!D:D,MATCH($A579,trials_and_results!$A:$A,0))</f>
        <v>24.044071365314121</v>
      </c>
      <c r="O579" s="16">
        <f>Table2[[#This Row],[mean_stderr]]/Table2[[#This Row],[mean_reward]]</f>
        <v>0.18741410225344163</v>
      </c>
    </row>
    <row r="580" spans="1:15" hidden="1" x14ac:dyDescent="0.2">
      <c r="A580">
        <v>436</v>
      </c>
      <c r="B580">
        <v>10000</v>
      </c>
      <c r="C580">
        <v>5000000</v>
      </c>
      <c r="D580">
        <v>2.5</v>
      </c>
      <c r="E580">
        <v>4</v>
      </c>
      <c r="F580">
        <v>300</v>
      </c>
      <c r="G580">
        <v>0</v>
      </c>
      <c r="H580">
        <v>0.01</v>
      </c>
      <c r="I580">
        <v>4.0000000000000002E-4</v>
      </c>
      <c r="J580">
        <v>16</v>
      </c>
      <c r="K580" t="b">
        <v>0</v>
      </c>
      <c r="L580">
        <f>INDEX(trials_and_results!B:B,MATCH($A580,trials_and_results!$A:$A,0))</f>
        <v>28.652549999999898</v>
      </c>
      <c r="M580">
        <f>INDEX(trials_and_results!C:C,MATCH($A580,trials_and_results!$A:$A,0))</f>
        <v>4.62891668497653</v>
      </c>
      <c r="N580">
        <f>INDEX(trials_and_results!D:D,MATCH($A580,trials_and_results!$A:$A,0))</f>
        <v>24.023633315023368</v>
      </c>
      <c r="O580" s="16">
        <f>Table2[[#This Row],[mean_stderr]]/Table2[[#This Row],[mean_reward]]</f>
        <v>0.16155339350167949</v>
      </c>
    </row>
    <row r="581" spans="1:15" hidden="1" x14ac:dyDescent="0.2">
      <c r="A581">
        <v>15</v>
      </c>
      <c r="B581">
        <v>6000</v>
      </c>
      <c r="C581">
        <v>5000000</v>
      </c>
      <c r="D581">
        <v>2.5</v>
      </c>
      <c r="E581">
        <v>8</v>
      </c>
      <c r="F581">
        <v>300</v>
      </c>
      <c r="G581">
        <v>0</v>
      </c>
      <c r="H581">
        <v>0.01</v>
      </c>
      <c r="I581">
        <v>4.0000000000000002E-4</v>
      </c>
      <c r="J581">
        <v>8</v>
      </c>
      <c r="K581" t="b">
        <v>0</v>
      </c>
      <c r="L581">
        <f>INDEX(trials_and_results!B:B,MATCH($A581,trials_and_results!$A:$A,0))</f>
        <v>28.571400000000001</v>
      </c>
      <c r="M581">
        <f>INDEX(trials_and_results!C:C,MATCH($A581,trials_and_results!$A:$A,0))</f>
        <v>4.5703213213302298</v>
      </c>
      <c r="N581">
        <f>INDEX(trials_and_results!D:D,MATCH($A581,trials_and_results!$A:$A,0))</f>
        <v>24.001078678669771</v>
      </c>
      <c r="O581" s="16">
        <f>Table2[[#This Row],[mean_stderr]]/Table2[[#This Row],[mean_reward]]</f>
        <v>0.15996140620796426</v>
      </c>
    </row>
    <row r="582" spans="1:15" hidden="1" x14ac:dyDescent="0.2">
      <c r="A582">
        <v>652</v>
      </c>
      <c r="B582">
        <v>10000</v>
      </c>
      <c r="C582">
        <v>5000000</v>
      </c>
      <c r="D582">
        <v>2.5</v>
      </c>
      <c r="E582">
        <v>25</v>
      </c>
      <c r="F582">
        <v>300</v>
      </c>
      <c r="G582">
        <v>0</v>
      </c>
      <c r="H582">
        <v>4.0000000000000001E-3</v>
      </c>
      <c r="I582">
        <v>8.0000000000000004E-4</v>
      </c>
      <c r="J582">
        <v>16</v>
      </c>
      <c r="K582" t="b">
        <v>0</v>
      </c>
      <c r="L582">
        <f>INDEX(trials_and_results!B:B,MATCH($A582,trials_and_results!$A:$A,0))</f>
        <v>27.972549999999998</v>
      </c>
      <c r="M582">
        <f>INDEX(trials_and_results!C:C,MATCH($A582,trials_and_results!$A:$A,0))</f>
        <v>3.9842552839601901</v>
      </c>
      <c r="N582">
        <f>INDEX(trials_and_results!D:D,MATCH($A582,trials_and_results!$A:$A,0))</f>
        <v>23.988294716039807</v>
      </c>
      <c r="O582" s="16">
        <f>Table2[[#This Row],[mean_stderr]]/Table2[[#This Row],[mean_reward]]</f>
        <v>0.14243446821831368</v>
      </c>
    </row>
    <row r="583" spans="1:15" hidden="1" x14ac:dyDescent="0.2">
      <c r="A583">
        <v>285</v>
      </c>
      <c r="B583">
        <v>6000</v>
      </c>
      <c r="C583">
        <v>40000000</v>
      </c>
      <c r="D583">
        <v>2.5</v>
      </c>
      <c r="E583">
        <v>100</v>
      </c>
      <c r="F583">
        <v>300</v>
      </c>
      <c r="G583">
        <v>0</v>
      </c>
      <c r="H583">
        <v>1E-3</v>
      </c>
      <c r="I583">
        <v>8.0000000000000004E-4</v>
      </c>
      <c r="J583">
        <v>8</v>
      </c>
      <c r="K583" t="b">
        <v>0</v>
      </c>
      <c r="L583">
        <f>INDEX(trials_and_results!B:B,MATCH($A583,trials_and_results!$A:$A,0))</f>
        <v>29.644074999999901</v>
      </c>
      <c r="M583">
        <f>INDEX(trials_and_results!C:C,MATCH($A583,trials_and_results!$A:$A,0))</f>
        <v>5.7505246800869703</v>
      </c>
      <c r="N583">
        <f>INDEX(trials_and_results!D:D,MATCH($A583,trials_and_results!$A:$A,0))</f>
        <v>23.893550319912933</v>
      </c>
      <c r="O583" s="16">
        <f>Table2[[#This Row],[mean_stderr]]/Table2[[#This Row],[mean_reward]]</f>
        <v>0.19398563389436133</v>
      </c>
    </row>
    <row r="584" spans="1:15" hidden="1" x14ac:dyDescent="0.2">
      <c r="A584">
        <v>163</v>
      </c>
      <c r="B584">
        <v>10000</v>
      </c>
      <c r="C584">
        <v>20000000</v>
      </c>
      <c r="D584">
        <v>2.5</v>
      </c>
      <c r="E584">
        <v>8</v>
      </c>
      <c r="F584">
        <v>300</v>
      </c>
      <c r="G584">
        <v>0</v>
      </c>
      <c r="H584">
        <v>0.01</v>
      </c>
      <c r="I584">
        <v>8.0000000000000004E-4</v>
      </c>
      <c r="J584">
        <v>8</v>
      </c>
      <c r="K584" t="b">
        <v>0</v>
      </c>
      <c r="L584">
        <f>INDEX(trials_and_results!B:B,MATCH($A584,trials_and_results!$A:$A,0))</f>
        <v>29.214274999999901</v>
      </c>
      <c r="M584">
        <f>INDEX(trials_and_results!C:C,MATCH($A584,trials_and_results!$A:$A,0))</f>
        <v>5.3443056979496104</v>
      </c>
      <c r="N584">
        <f>INDEX(trials_and_results!D:D,MATCH($A584,trials_and_results!$A:$A,0))</f>
        <v>23.86996930205029</v>
      </c>
      <c r="O584" s="16">
        <f>Table2[[#This Row],[mean_stderr]]/Table2[[#This Row],[mean_reward]]</f>
        <v>0.1829347364584481</v>
      </c>
    </row>
    <row r="585" spans="1:15" hidden="1" x14ac:dyDescent="0.2">
      <c r="A585">
        <v>412</v>
      </c>
      <c r="B585">
        <v>10000</v>
      </c>
      <c r="C585">
        <v>5000000</v>
      </c>
      <c r="D585">
        <v>2.5</v>
      </c>
      <c r="E585">
        <v>25</v>
      </c>
      <c r="F585">
        <v>300</v>
      </c>
      <c r="G585">
        <v>0</v>
      </c>
      <c r="H585">
        <v>1E-3</v>
      </c>
      <c r="I585">
        <v>1.6000000000000001E-3</v>
      </c>
      <c r="J585">
        <v>8</v>
      </c>
      <c r="K585" t="b">
        <v>0</v>
      </c>
      <c r="L585">
        <f>INDEX(trials_and_results!B:B,MATCH($A585,trials_and_results!$A:$A,0))</f>
        <v>29.760899999999999</v>
      </c>
      <c r="M585">
        <f>INDEX(trials_and_results!C:C,MATCH($A585,trials_and_results!$A:$A,0))</f>
        <v>5.9787496775472802</v>
      </c>
      <c r="N585">
        <f>INDEX(trials_and_results!D:D,MATCH($A585,trials_and_results!$A:$A,0))</f>
        <v>23.782150322452718</v>
      </c>
      <c r="O585" s="16">
        <f>Table2[[#This Row],[mean_stderr]]/Table2[[#This Row],[mean_reward]]</f>
        <v>0.20089277130554789</v>
      </c>
    </row>
    <row r="586" spans="1:15" hidden="1" x14ac:dyDescent="0.2">
      <c r="A586">
        <v>58</v>
      </c>
      <c r="B586">
        <v>10000</v>
      </c>
      <c r="C586">
        <v>40000000</v>
      </c>
      <c r="D586">
        <v>2.5</v>
      </c>
      <c r="E586">
        <v>4</v>
      </c>
      <c r="F586">
        <v>300</v>
      </c>
      <c r="G586">
        <v>0</v>
      </c>
      <c r="H586">
        <v>4.0000000000000001E-3</v>
      </c>
      <c r="I586">
        <v>4.0000000000000002E-4</v>
      </c>
      <c r="J586">
        <v>8</v>
      </c>
      <c r="K586" t="b">
        <v>0</v>
      </c>
      <c r="L586">
        <f>INDEX(trials_and_results!B:B,MATCH($A586,trials_and_results!$A:$A,0))</f>
        <v>29.834624999999999</v>
      </c>
      <c r="M586">
        <f>INDEX(trials_and_results!C:C,MATCH($A586,trials_and_results!$A:$A,0))</f>
        <v>6.06610718663888</v>
      </c>
      <c r="N586">
        <f>INDEX(trials_and_results!D:D,MATCH($A586,trials_and_results!$A:$A,0))</f>
        <v>23.768517813361118</v>
      </c>
      <c r="O586" s="16">
        <f>Table2[[#This Row],[mean_stderr]]/Table2[[#This Row],[mean_reward]]</f>
        <v>0.20332439863544055</v>
      </c>
    </row>
    <row r="587" spans="1:15" hidden="1" x14ac:dyDescent="0.2">
      <c r="A587">
        <v>413</v>
      </c>
      <c r="B587">
        <v>14000</v>
      </c>
      <c r="C587">
        <v>5000000</v>
      </c>
      <c r="D587">
        <v>2.5</v>
      </c>
      <c r="E587">
        <v>25</v>
      </c>
      <c r="F587">
        <v>300</v>
      </c>
      <c r="G587">
        <v>0</v>
      </c>
      <c r="H587">
        <v>1E-3</v>
      </c>
      <c r="I587">
        <v>1.6000000000000001E-3</v>
      </c>
      <c r="J587">
        <v>8</v>
      </c>
      <c r="K587" t="b">
        <v>0</v>
      </c>
      <c r="L587">
        <f>INDEX(trials_and_results!B:B,MATCH($A587,trials_and_results!$A:$A,0))</f>
        <v>29.269724999999902</v>
      </c>
      <c r="M587">
        <f>INDEX(trials_and_results!C:C,MATCH($A587,trials_and_results!$A:$A,0))</f>
        <v>5.51603243854737</v>
      </c>
      <c r="N587">
        <f>INDEX(trials_and_results!D:D,MATCH($A587,trials_and_results!$A:$A,0))</f>
        <v>23.753692561452532</v>
      </c>
      <c r="O587" s="16">
        <f>Table2[[#This Row],[mean_stderr]]/Table2[[#This Row],[mean_reward]]</f>
        <v>0.18845521912308327</v>
      </c>
    </row>
    <row r="588" spans="1:15" hidden="1" x14ac:dyDescent="0.2">
      <c r="A588">
        <v>593</v>
      </c>
      <c r="B588">
        <v>14000</v>
      </c>
      <c r="C588">
        <v>5000000</v>
      </c>
      <c r="D588">
        <v>2.5</v>
      </c>
      <c r="E588">
        <v>8</v>
      </c>
      <c r="F588">
        <v>300</v>
      </c>
      <c r="G588">
        <v>0</v>
      </c>
      <c r="H588">
        <v>0.01</v>
      </c>
      <c r="I588">
        <v>8.0000000000000004E-4</v>
      </c>
      <c r="J588">
        <v>16</v>
      </c>
      <c r="K588" t="b">
        <v>0</v>
      </c>
      <c r="L588">
        <f>INDEX(trials_and_results!B:B,MATCH($A588,trials_and_results!$A:$A,0))</f>
        <v>28.104375000000001</v>
      </c>
      <c r="M588">
        <f>INDEX(trials_and_results!C:C,MATCH($A588,trials_and_results!$A:$A,0))</f>
        <v>4.3930392780923802</v>
      </c>
      <c r="N588">
        <f>INDEX(trials_and_results!D:D,MATCH($A588,trials_and_results!$A:$A,0))</f>
        <v>23.71133572190762</v>
      </c>
      <c r="O588" s="16">
        <f>Table2[[#This Row],[mean_stderr]]/Table2[[#This Row],[mean_reward]]</f>
        <v>0.15631158060239303</v>
      </c>
    </row>
    <row r="589" spans="1:15" hidden="1" x14ac:dyDescent="0.2">
      <c r="A589">
        <v>807</v>
      </c>
      <c r="B589">
        <v>6000</v>
      </c>
      <c r="C589">
        <v>5000000</v>
      </c>
      <c r="D589">
        <v>2.5</v>
      </c>
      <c r="E589">
        <v>100</v>
      </c>
      <c r="F589">
        <v>300</v>
      </c>
      <c r="G589">
        <v>0</v>
      </c>
      <c r="H589">
        <v>4.0000000000000001E-3</v>
      </c>
      <c r="I589">
        <v>1.6000000000000001E-3</v>
      </c>
      <c r="J589">
        <v>16</v>
      </c>
      <c r="K589" t="b">
        <v>0</v>
      </c>
      <c r="L589">
        <f>INDEX(trials_and_results!B:B,MATCH($A589,trials_and_results!$A:$A,0))</f>
        <v>27.626850000000001</v>
      </c>
      <c r="M589">
        <f>INDEX(trials_and_results!C:C,MATCH($A589,trials_and_results!$A:$A,0))</f>
        <v>3.9489245006465898</v>
      </c>
      <c r="N589">
        <f>INDEX(trials_and_results!D:D,MATCH($A589,trials_and_results!$A:$A,0))</f>
        <v>23.67792549935341</v>
      </c>
      <c r="O589" s="16">
        <f>Table2[[#This Row],[mean_stderr]]/Table2[[#This Row],[mean_reward]]</f>
        <v>0.14293792092281926</v>
      </c>
    </row>
    <row r="590" spans="1:15" hidden="1" x14ac:dyDescent="0.2">
      <c r="A590">
        <v>850</v>
      </c>
      <c r="B590">
        <v>10000</v>
      </c>
      <c r="C590">
        <v>40000000</v>
      </c>
      <c r="D590">
        <v>2.5</v>
      </c>
      <c r="E590">
        <v>25</v>
      </c>
      <c r="F590">
        <v>300</v>
      </c>
      <c r="G590">
        <v>0</v>
      </c>
      <c r="H590">
        <v>1E-3</v>
      </c>
      <c r="I590">
        <v>1.6000000000000001E-3</v>
      </c>
      <c r="J590">
        <v>16</v>
      </c>
      <c r="K590" t="b">
        <v>0</v>
      </c>
      <c r="L590">
        <f>INDEX(trials_and_results!B:B,MATCH($A590,trials_and_results!$A:$A,0))</f>
        <v>28.552524999999999</v>
      </c>
      <c r="M590">
        <f>INDEX(trials_and_results!C:C,MATCH($A590,trials_and_results!$A:$A,0))</f>
        <v>4.8817206906995603</v>
      </c>
      <c r="N590">
        <f>INDEX(trials_and_results!D:D,MATCH($A590,trials_and_results!$A:$A,0))</f>
        <v>23.67080430930044</v>
      </c>
      <c r="O590" s="16">
        <f>Table2[[#This Row],[mean_stderr]]/Table2[[#This Row],[mean_reward]]</f>
        <v>0.17097334441348219</v>
      </c>
    </row>
    <row r="591" spans="1:15" hidden="1" x14ac:dyDescent="0.2">
      <c r="A591">
        <v>573</v>
      </c>
      <c r="B591">
        <v>6000</v>
      </c>
      <c r="C591">
        <v>40000000</v>
      </c>
      <c r="D591">
        <v>2.5</v>
      </c>
      <c r="E591">
        <v>100</v>
      </c>
      <c r="F591">
        <v>300</v>
      </c>
      <c r="G591">
        <v>0</v>
      </c>
      <c r="H591">
        <v>1E-3</v>
      </c>
      <c r="I591">
        <v>4.0000000000000002E-4</v>
      </c>
      <c r="J591">
        <v>16</v>
      </c>
      <c r="K591" t="b">
        <v>0</v>
      </c>
      <c r="L591">
        <f>INDEX(trials_and_results!B:B,MATCH($A591,trials_and_results!$A:$A,0))</f>
        <v>27.8734</v>
      </c>
      <c r="M591">
        <f>INDEX(trials_and_results!C:C,MATCH($A591,trials_and_results!$A:$A,0))</f>
        <v>4.2207268049186597</v>
      </c>
      <c r="N591">
        <f>INDEX(trials_and_results!D:D,MATCH($A591,trials_and_results!$A:$A,0))</f>
        <v>23.652673195081341</v>
      </c>
      <c r="O591" s="16">
        <f>Table2[[#This Row],[mean_stderr]]/Table2[[#This Row],[mean_reward]]</f>
        <v>0.15142489990165031</v>
      </c>
    </row>
    <row r="592" spans="1:15" hidden="1" x14ac:dyDescent="0.2">
      <c r="A592">
        <v>656</v>
      </c>
      <c r="B592">
        <v>14000</v>
      </c>
      <c r="C592">
        <v>20000000</v>
      </c>
      <c r="D592">
        <v>2.5</v>
      </c>
      <c r="E592">
        <v>25</v>
      </c>
      <c r="F592">
        <v>300</v>
      </c>
      <c r="G592">
        <v>0</v>
      </c>
      <c r="H592">
        <v>4.0000000000000001E-3</v>
      </c>
      <c r="I592">
        <v>8.0000000000000004E-4</v>
      </c>
      <c r="J592">
        <v>16</v>
      </c>
      <c r="K592" t="b">
        <v>0</v>
      </c>
      <c r="L592">
        <f>INDEX(trials_and_results!B:B,MATCH($A592,trials_and_results!$A:$A,0))</f>
        <v>29.940574999999999</v>
      </c>
      <c r="M592">
        <f>INDEX(trials_and_results!C:C,MATCH($A592,trials_and_results!$A:$A,0))</f>
        <v>6.3378936011397498</v>
      </c>
      <c r="N592">
        <f>INDEX(trials_and_results!D:D,MATCH($A592,trials_and_results!$A:$A,0))</f>
        <v>23.602681398860248</v>
      </c>
      <c r="O592" s="16">
        <f>Table2[[#This Row],[mean_stderr]]/Table2[[#This Row],[mean_reward]]</f>
        <v>0.21168242764675527</v>
      </c>
    </row>
    <row r="593" spans="1:15" hidden="1" x14ac:dyDescent="0.2">
      <c r="A593">
        <v>752</v>
      </c>
      <c r="B593">
        <v>14000</v>
      </c>
      <c r="C593">
        <v>20000000</v>
      </c>
      <c r="D593">
        <v>2.5</v>
      </c>
      <c r="E593">
        <v>25</v>
      </c>
      <c r="F593">
        <v>300</v>
      </c>
      <c r="G593">
        <v>0</v>
      </c>
      <c r="H593">
        <v>0.01</v>
      </c>
      <c r="I593">
        <v>1.6000000000000001E-3</v>
      </c>
      <c r="J593">
        <v>16</v>
      </c>
      <c r="K593" t="b">
        <v>0</v>
      </c>
      <c r="L593">
        <f>INDEX(trials_and_results!B:B,MATCH($A593,trials_and_results!$A:$A,0))</f>
        <v>28.342275000000001</v>
      </c>
      <c r="M593">
        <f>INDEX(trials_and_results!C:C,MATCH($A593,trials_and_results!$A:$A,0))</f>
        <v>4.7769232014930196</v>
      </c>
      <c r="N593">
        <f>INDEX(trials_and_results!D:D,MATCH($A593,trials_and_results!$A:$A,0))</f>
        <v>23.565351798506981</v>
      </c>
      <c r="O593" s="16">
        <f>Table2[[#This Row],[mean_stderr]]/Table2[[#This Row],[mean_reward]]</f>
        <v>0.16854409892970904</v>
      </c>
    </row>
    <row r="594" spans="1:15" hidden="1" x14ac:dyDescent="0.2">
      <c r="A594">
        <v>567</v>
      </c>
      <c r="B594">
        <v>6000</v>
      </c>
      <c r="C594">
        <v>5000000</v>
      </c>
      <c r="D594">
        <v>2.5</v>
      </c>
      <c r="E594">
        <v>100</v>
      </c>
      <c r="F594">
        <v>300</v>
      </c>
      <c r="G594">
        <v>0</v>
      </c>
      <c r="H594">
        <v>1E-3</v>
      </c>
      <c r="I594">
        <v>4.0000000000000002E-4</v>
      </c>
      <c r="J594">
        <v>16</v>
      </c>
      <c r="K594" t="b">
        <v>0</v>
      </c>
      <c r="L594">
        <f>INDEX(trials_and_results!B:B,MATCH($A594,trials_and_results!$A:$A,0))</f>
        <v>28.125325</v>
      </c>
      <c r="M594">
        <f>INDEX(trials_and_results!C:C,MATCH($A594,trials_and_results!$A:$A,0))</f>
        <v>4.5697069863569304</v>
      </c>
      <c r="N594">
        <f>INDEX(trials_and_results!D:D,MATCH($A594,trials_and_results!$A:$A,0))</f>
        <v>23.55561801364307</v>
      </c>
      <c r="O594" s="16">
        <f>Table2[[#This Row],[mean_stderr]]/Table2[[#This Row],[mean_reward]]</f>
        <v>0.16247659311872592</v>
      </c>
    </row>
    <row r="595" spans="1:15" hidden="1" x14ac:dyDescent="0.2">
      <c r="A595">
        <v>352</v>
      </c>
      <c r="B595">
        <v>10000</v>
      </c>
      <c r="C595">
        <v>5000000</v>
      </c>
      <c r="D595">
        <v>2.5</v>
      </c>
      <c r="E595">
        <v>8</v>
      </c>
      <c r="F595">
        <v>300</v>
      </c>
      <c r="G595">
        <v>0</v>
      </c>
      <c r="H595">
        <v>4.0000000000000001E-3</v>
      </c>
      <c r="I595">
        <v>1.6000000000000001E-3</v>
      </c>
      <c r="J595">
        <v>8</v>
      </c>
      <c r="K595" t="b">
        <v>0</v>
      </c>
      <c r="L595">
        <f>INDEX(trials_and_results!B:B,MATCH($A595,trials_and_results!$A:$A,0))</f>
        <v>29.706499999999899</v>
      </c>
      <c r="M595">
        <f>INDEX(trials_and_results!C:C,MATCH($A595,trials_and_results!$A:$A,0))</f>
        <v>6.1781719950905298</v>
      </c>
      <c r="N595">
        <f>INDEX(trials_and_results!D:D,MATCH($A595,trials_and_results!$A:$A,0))</f>
        <v>23.528328004909369</v>
      </c>
      <c r="O595" s="16">
        <f>Table2[[#This Row],[mean_stderr]]/Table2[[#This Row],[mean_reward]]</f>
        <v>0.2079737429549274</v>
      </c>
    </row>
    <row r="596" spans="1:15" hidden="1" x14ac:dyDescent="0.2">
      <c r="A596">
        <v>320</v>
      </c>
      <c r="B596">
        <v>14000</v>
      </c>
      <c r="C596">
        <v>20000000</v>
      </c>
      <c r="D596">
        <v>2.5</v>
      </c>
      <c r="E596">
        <v>25</v>
      </c>
      <c r="F596">
        <v>300</v>
      </c>
      <c r="G596">
        <v>0</v>
      </c>
      <c r="H596">
        <v>0.01</v>
      </c>
      <c r="I596">
        <v>1.6000000000000001E-3</v>
      </c>
      <c r="J596">
        <v>8</v>
      </c>
      <c r="K596" t="b">
        <v>0</v>
      </c>
      <c r="L596">
        <f>INDEX(trials_and_results!B:B,MATCH($A596,trials_and_results!$A:$A,0))</f>
        <v>29.004749999999898</v>
      </c>
      <c r="M596">
        <f>INDEX(trials_and_results!C:C,MATCH($A596,trials_and_results!$A:$A,0))</f>
        <v>5.53127137471047</v>
      </c>
      <c r="N596">
        <f>INDEX(trials_and_results!D:D,MATCH($A596,trials_and_results!$A:$A,0))</f>
        <v>23.473478625289427</v>
      </c>
      <c r="O596" s="16">
        <f>Table2[[#This Row],[mean_stderr]]/Table2[[#This Row],[mean_reward]]</f>
        <v>0.19070225996467782</v>
      </c>
    </row>
    <row r="597" spans="1:15" hidden="1" x14ac:dyDescent="0.2">
      <c r="A597">
        <v>688</v>
      </c>
      <c r="B597">
        <v>10000</v>
      </c>
      <c r="C597">
        <v>5000000</v>
      </c>
      <c r="D597">
        <v>2.5</v>
      </c>
      <c r="E597">
        <v>8</v>
      </c>
      <c r="F597">
        <v>300</v>
      </c>
      <c r="G597">
        <v>0</v>
      </c>
      <c r="H597">
        <v>1E-3</v>
      </c>
      <c r="I597">
        <v>8.0000000000000004E-4</v>
      </c>
      <c r="J597">
        <v>16</v>
      </c>
      <c r="K597" t="b">
        <v>0</v>
      </c>
      <c r="L597">
        <f>INDEX(trials_and_results!B:B,MATCH($A597,trials_and_results!$A:$A,0))</f>
        <v>27.364650000000001</v>
      </c>
      <c r="M597">
        <f>INDEX(trials_and_results!C:C,MATCH($A597,trials_and_results!$A:$A,0))</f>
        <v>3.9213957384026399</v>
      </c>
      <c r="N597">
        <f>INDEX(trials_and_results!D:D,MATCH($A597,trials_and_results!$A:$A,0))</f>
        <v>23.44325426159736</v>
      </c>
      <c r="O597" s="16">
        <f>Table2[[#This Row],[mean_stderr]]/Table2[[#This Row],[mean_reward]]</f>
        <v>0.14330151265967736</v>
      </c>
    </row>
    <row r="598" spans="1:15" hidden="1" x14ac:dyDescent="0.2">
      <c r="A598">
        <v>6</v>
      </c>
      <c r="B598">
        <v>6000</v>
      </c>
      <c r="C598">
        <v>20000000</v>
      </c>
      <c r="D598">
        <v>2.5</v>
      </c>
      <c r="E598">
        <v>4</v>
      </c>
      <c r="F598">
        <v>300</v>
      </c>
      <c r="G598">
        <v>0</v>
      </c>
      <c r="H598">
        <v>0.01</v>
      </c>
      <c r="I598">
        <v>4.0000000000000002E-4</v>
      </c>
      <c r="J598">
        <v>8</v>
      </c>
      <c r="K598" t="b">
        <v>0</v>
      </c>
      <c r="L598">
        <f>INDEX(trials_and_results!B:B,MATCH($A598,trials_and_results!$A:$A,0))</f>
        <v>30.257325000000002</v>
      </c>
      <c r="M598">
        <f>INDEX(trials_and_results!C:C,MATCH($A598,trials_and_results!$A:$A,0))</f>
        <v>6.8150119982773898</v>
      </c>
      <c r="N598">
        <f>INDEX(trials_and_results!D:D,MATCH($A598,trials_and_results!$A:$A,0))</f>
        <v>23.44231300172261</v>
      </c>
      <c r="O598" s="16">
        <f>Table2[[#This Row],[mean_stderr]]/Table2[[#This Row],[mean_reward]]</f>
        <v>0.22523511243235778</v>
      </c>
    </row>
    <row r="599" spans="1:15" hidden="1" x14ac:dyDescent="0.2">
      <c r="A599">
        <v>555</v>
      </c>
      <c r="B599">
        <v>6000</v>
      </c>
      <c r="C599">
        <v>5000000</v>
      </c>
      <c r="D599">
        <v>2.5</v>
      </c>
      <c r="E599">
        <v>25</v>
      </c>
      <c r="F599">
        <v>300</v>
      </c>
      <c r="G599">
        <v>0</v>
      </c>
      <c r="H599">
        <v>1E-3</v>
      </c>
      <c r="I599">
        <v>4.0000000000000002E-4</v>
      </c>
      <c r="J599">
        <v>16</v>
      </c>
      <c r="K599" t="b">
        <v>0</v>
      </c>
      <c r="L599">
        <f>INDEX(trials_and_results!B:B,MATCH($A599,trials_and_results!$A:$A,0))</f>
        <v>27.997150000000001</v>
      </c>
      <c r="M599">
        <f>INDEX(trials_and_results!C:C,MATCH($A599,trials_and_results!$A:$A,0))</f>
        <v>4.6094431152148703</v>
      </c>
      <c r="N599">
        <f>INDEX(trials_and_results!D:D,MATCH($A599,trials_and_results!$A:$A,0))</f>
        <v>23.387706884785132</v>
      </c>
      <c r="O599" s="16">
        <f>Table2[[#This Row],[mean_stderr]]/Table2[[#This Row],[mean_reward]]</f>
        <v>0.16463972637267973</v>
      </c>
    </row>
    <row r="600" spans="1:15" hidden="1" x14ac:dyDescent="0.2">
      <c r="A600">
        <v>834</v>
      </c>
      <c r="B600">
        <v>6000</v>
      </c>
      <c r="C600">
        <v>20000000</v>
      </c>
      <c r="D600">
        <v>2.5</v>
      </c>
      <c r="E600">
        <v>8</v>
      </c>
      <c r="F600">
        <v>300</v>
      </c>
      <c r="G600">
        <v>0</v>
      </c>
      <c r="H600">
        <v>1E-3</v>
      </c>
      <c r="I600">
        <v>1.6000000000000001E-3</v>
      </c>
      <c r="J600">
        <v>16</v>
      </c>
      <c r="K600" t="b">
        <v>0</v>
      </c>
      <c r="L600">
        <f>INDEX(trials_and_results!B:B,MATCH($A600,trials_and_results!$A:$A,0))</f>
        <v>28.875</v>
      </c>
      <c r="M600">
        <f>INDEX(trials_and_results!C:C,MATCH($A600,trials_and_results!$A:$A,0))</f>
        <v>5.5711832659071598</v>
      </c>
      <c r="N600">
        <f>INDEX(trials_and_results!D:D,MATCH($A600,trials_and_results!$A:$A,0))</f>
        <v>23.303816734092841</v>
      </c>
      <c r="O600" s="16">
        <f>Table2[[#This Row],[mean_stderr]]/Table2[[#This Row],[mean_reward]]</f>
        <v>0.19294141180630855</v>
      </c>
    </row>
    <row r="601" spans="1:15" hidden="1" x14ac:dyDescent="0.2">
      <c r="A601">
        <v>307</v>
      </c>
      <c r="B601">
        <v>10000</v>
      </c>
      <c r="C601">
        <v>20000000</v>
      </c>
      <c r="D601">
        <v>2.5</v>
      </c>
      <c r="E601">
        <v>8</v>
      </c>
      <c r="F601">
        <v>300</v>
      </c>
      <c r="G601">
        <v>0</v>
      </c>
      <c r="H601">
        <v>0.01</v>
      </c>
      <c r="I601">
        <v>1.6000000000000001E-3</v>
      </c>
      <c r="J601">
        <v>8</v>
      </c>
      <c r="K601" t="b">
        <v>0</v>
      </c>
      <c r="L601">
        <f>INDEX(trials_and_results!B:B,MATCH($A601,trials_and_results!$A:$A,0))</f>
        <v>31.054274999999901</v>
      </c>
      <c r="M601">
        <f>INDEX(trials_and_results!C:C,MATCH($A601,trials_and_results!$A:$A,0))</f>
        <v>7.7556195185918897</v>
      </c>
      <c r="N601">
        <f>INDEX(trials_and_results!D:D,MATCH($A601,trials_and_results!$A:$A,0))</f>
        <v>23.298655481408012</v>
      </c>
      <c r="O601" s="16">
        <f>Table2[[#This Row],[mean_stderr]]/Table2[[#This Row],[mean_reward]]</f>
        <v>0.24974402134945717</v>
      </c>
    </row>
    <row r="602" spans="1:15" hidden="1" x14ac:dyDescent="0.2">
      <c r="A602">
        <v>680</v>
      </c>
      <c r="B602">
        <v>14000</v>
      </c>
      <c r="C602">
        <v>20000000</v>
      </c>
      <c r="D602">
        <v>2.5</v>
      </c>
      <c r="E602">
        <v>4</v>
      </c>
      <c r="F602">
        <v>300</v>
      </c>
      <c r="G602">
        <v>0</v>
      </c>
      <c r="H602">
        <v>1E-3</v>
      </c>
      <c r="I602">
        <v>8.0000000000000004E-4</v>
      </c>
      <c r="J602">
        <v>16</v>
      </c>
      <c r="K602" t="b">
        <v>0</v>
      </c>
      <c r="L602">
        <f>INDEX(trials_and_results!B:B,MATCH($A602,trials_and_results!$A:$A,0))</f>
        <v>27.180524999999999</v>
      </c>
      <c r="M602">
        <f>INDEX(trials_and_results!C:C,MATCH($A602,trials_and_results!$A:$A,0))</f>
        <v>3.9725810244389801</v>
      </c>
      <c r="N602">
        <f>INDEX(trials_and_results!D:D,MATCH($A602,trials_and_results!$A:$A,0))</f>
        <v>23.207943975561019</v>
      </c>
      <c r="O602" s="16">
        <f>Table2[[#This Row],[mean_stderr]]/Table2[[#This Row],[mean_reward]]</f>
        <v>0.14615541916276378</v>
      </c>
    </row>
    <row r="603" spans="1:15" hidden="1" x14ac:dyDescent="0.2">
      <c r="A603">
        <v>855</v>
      </c>
      <c r="B603">
        <v>6000</v>
      </c>
      <c r="C603">
        <v>5000000</v>
      </c>
      <c r="D603">
        <v>2.5</v>
      </c>
      <c r="E603">
        <v>100</v>
      </c>
      <c r="F603">
        <v>300</v>
      </c>
      <c r="G603">
        <v>0</v>
      </c>
      <c r="H603">
        <v>1E-3</v>
      </c>
      <c r="I603">
        <v>1.6000000000000001E-3</v>
      </c>
      <c r="J603">
        <v>16</v>
      </c>
      <c r="K603" t="b">
        <v>0</v>
      </c>
      <c r="L603">
        <f>INDEX(trials_and_results!B:B,MATCH($A603,trials_and_results!$A:$A,0))</f>
        <v>28.483550000000001</v>
      </c>
      <c r="M603">
        <f>INDEX(trials_and_results!C:C,MATCH($A603,trials_and_results!$A:$A,0))</f>
        <v>5.30688997697108</v>
      </c>
      <c r="N603">
        <f>INDEX(trials_and_results!D:D,MATCH($A603,trials_and_results!$A:$A,0))</f>
        <v>23.176660023028923</v>
      </c>
      <c r="O603" s="16">
        <f>Table2[[#This Row],[mean_stderr]]/Table2[[#This Row],[mean_reward]]</f>
        <v>0.18631420511035596</v>
      </c>
    </row>
    <row r="604" spans="1:15" hidden="1" x14ac:dyDescent="0.2">
      <c r="A604">
        <v>503</v>
      </c>
      <c r="B604">
        <v>14000</v>
      </c>
      <c r="C604">
        <v>40000000</v>
      </c>
      <c r="D604">
        <v>2.5</v>
      </c>
      <c r="E604">
        <v>8</v>
      </c>
      <c r="F604">
        <v>300</v>
      </c>
      <c r="G604">
        <v>0</v>
      </c>
      <c r="H604">
        <v>4.0000000000000001E-3</v>
      </c>
      <c r="I604">
        <v>4.0000000000000002E-4</v>
      </c>
      <c r="J604">
        <v>16</v>
      </c>
      <c r="K604" t="b">
        <v>0</v>
      </c>
      <c r="L604">
        <f>INDEX(trials_and_results!B:B,MATCH($A604,trials_and_results!$A:$A,0))</f>
        <v>27.481249999999999</v>
      </c>
      <c r="M604">
        <f>INDEX(trials_and_results!C:C,MATCH($A604,trials_and_results!$A:$A,0))</f>
        <v>4.3191339157110997</v>
      </c>
      <c r="N604">
        <f>INDEX(trials_and_results!D:D,MATCH($A604,trials_and_results!$A:$A,0))</f>
        <v>23.1621160842889</v>
      </c>
      <c r="O604" s="16">
        <f>Table2[[#This Row],[mean_stderr]]/Table2[[#This Row],[mean_reward]]</f>
        <v>0.15716657414459312</v>
      </c>
    </row>
    <row r="605" spans="1:15" hidden="1" x14ac:dyDescent="0.2">
      <c r="A605">
        <v>69</v>
      </c>
      <c r="B605">
        <v>6000</v>
      </c>
      <c r="C605">
        <v>40000000</v>
      </c>
      <c r="D605">
        <v>2.5</v>
      </c>
      <c r="E605">
        <v>8</v>
      </c>
      <c r="F605">
        <v>300</v>
      </c>
      <c r="G605">
        <v>0</v>
      </c>
      <c r="H605">
        <v>4.0000000000000001E-3</v>
      </c>
      <c r="I605">
        <v>4.0000000000000002E-4</v>
      </c>
      <c r="J605">
        <v>8</v>
      </c>
      <c r="K605" t="b">
        <v>0</v>
      </c>
      <c r="L605">
        <f>INDEX(trials_and_results!B:B,MATCH($A605,trials_and_results!$A:$A,0))</f>
        <v>28.032924999999999</v>
      </c>
      <c r="M605">
        <f>INDEX(trials_and_results!C:C,MATCH($A605,trials_and_results!$A:$A,0))</f>
        <v>4.8874414910817103</v>
      </c>
      <c r="N605">
        <f>INDEX(trials_and_results!D:D,MATCH($A605,trials_and_results!$A:$A,0))</f>
        <v>23.145483508918289</v>
      </c>
      <c r="O605" s="16">
        <f>Table2[[#This Row],[mean_stderr]]/Table2[[#This Row],[mean_reward]]</f>
        <v>0.17434646905671494</v>
      </c>
    </row>
    <row r="606" spans="1:15" hidden="1" x14ac:dyDescent="0.2">
      <c r="A606">
        <v>497</v>
      </c>
      <c r="B606">
        <v>14000</v>
      </c>
      <c r="C606">
        <v>5000000</v>
      </c>
      <c r="D606">
        <v>2.5</v>
      </c>
      <c r="E606">
        <v>8</v>
      </c>
      <c r="F606">
        <v>300</v>
      </c>
      <c r="G606">
        <v>0</v>
      </c>
      <c r="H606">
        <v>4.0000000000000001E-3</v>
      </c>
      <c r="I606">
        <v>4.0000000000000002E-4</v>
      </c>
      <c r="J606">
        <v>16</v>
      </c>
      <c r="K606" t="b">
        <v>0</v>
      </c>
      <c r="L606">
        <f>INDEX(trials_and_results!B:B,MATCH($A606,trials_and_results!$A:$A,0))</f>
        <v>27.099299999999999</v>
      </c>
      <c r="M606">
        <f>INDEX(trials_and_results!C:C,MATCH($A606,trials_and_results!$A:$A,0))</f>
        <v>4.0926104665067502</v>
      </c>
      <c r="N606">
        <f>INDEX(trials_and_results!D:D,MATCH($A606,trials_and_results!$A:$A,0))</f>
        <v>23.006689533493251</v>
      </c>
      <c r="O606" s="16">
        <f>Table2[[#This Row],[mean_stderr]]/Table2[[#This Row],[mean_reward]]</f>
        <v>0.15102273735877866</v>
      </c>
    </row>
    <row r="607" spans="1:15" hidden="1" x14ac:dyDescent="0.2">
      <c r="A607">
        <v>689</v>
      </c>
      <c r="B607">
        <v>14000</v>
      </c>
      <c r="C607">
        <v>5000000</v>
      </c>
      <c r="D607">
        <v>2.5</v>
      </c>
      <c r="E607">
        <v>8</v>
      </c>
      <c r="F607">
        <v>300</v>
      </c>
      <c r="G607">
        <v>0</v>
      </c>
      <c r="H607">
        <v>1E-3</v>
      </c>
      <c r="I607">
        <v>8.0000000000000004E-4</v>
      </c>
      <c r="J607">
        <v>16</v>
      </c>
      <c r="K607" t="b">
        <v>0</v>
      </c>
      <c r="L607">
        <f>INDEX(trials_and_results!B:B,MATCH($A607,trials_and_results!$A:$A,0))</f>
        <v>28.390049999999999</v>
      </c>
      <c r="M607">
        <f>INDEX(trials_and_results!C:C,MATCH($A607,trials_and_results!$A:$A,0))</f>
        <v>5.4538029047077403</v>
      </c>
      <c r="N607">
        <f>INDEX(trials_and_results!D:D,MATCH($A607,trials_and_results!$A:$A,0))</f>
        <v>22.936247095292259</v>
      </c>
      <c r="O607" s="16">
        <f>Table2[[#This Row],[mean_stderr]]/Table2[[#This Row],[mean_reward]]</f>
        <v>0.19210261710380011</v>
      </c>
    </row>
    <row r="608" spans="1:15" hidden="1" x14ac:dyDescent="0.2">
      <c r="A608">
        <v>524</v>
      </c>
      <c r="B608">
        <v>14000</v>
      </c>
      <c r="C608">
        <v>20000000</v>
      </c>
      <c r="D608">
        <v>2.5</v>
      </c>
      <c r="E608">
        <v>100</v>
      </c>
      <c r="F608">
        <v>300</v>
      </c>
      <c r="G608">
        <v>0</v>
      </c>
      <c r="H608">
        <v>4.0000000000000001E-3</v>
      </c>
      <c r="I608">
        <v>4.0000000000000002E-4</v>
      </c>
      <c r="J608">
        <v>16</v>
      </c>
      <c r="K608" t="b">
        <v>0</v>
      </c>
      <c r="L608">
        <f>INDEX(trials_and_results!B:B,MATCH($A608,trials_and_results!$A:$A,0))</f>
        <v>26.991224999999901</v>
      </c>
      <c r="M608">
        <f>INDEX(trials_and_results!C:C,MATCH($A608,trials_and_results!$A:$A,0))</f>
        <v>4.0938901688166496</v>
      </c>
      <c r="N608">
        <f>INDEX(trials_and_results!D:D,MATCH($A608,trials_and_results!$A:$A,0))</f>
        <v>22.897334831183251</v>
      </c>
      <c r="O608" s="16">
        <f>Table2[[#This Row],[mean_stderr]]/Table2[[#This Row],[mean_reward]]</f>
        <v>0.15167485613626891</v>
      </c>
    </row>
    <row r="609" spans="1:15" hidden="1" x14ac:dyDescent="0.2">
      <c r="A609">
        <v>760</v>
      </c>
      <c r="B609">
        <v>10000</v>
      </c>
      <c r="C609">
        <v>5000000</v>
      </c>
      <c r="D609">
        <v>2.5</v>
      </c>
      <c r="E609">
        <v>100</v>
      </c>
      <c r="F609">
        <v>300</v>
      </c>
      <c r="G609">
        <v>0</v>
      </c>
      <c r="H609">
        <v>0.01</v>
      </c>
      <c r="I609">
        <v>1.6000000000000001E-3</v>
      </c>
      <c r="J609">
        <v>16</v>
      </c>
      <c r="K609" t="b">
        <v>0</v>
      </c>
      <c r="L609">
        <f>INDEX(trials_and_results!B:B,MATCH($A609,trials_and_results!$A:$A,0))</f>
        <v>27.0214</v>
      </c>
      <c r="M609">
        <f>INDEX(trials_and_results!C:C,MATCH($A609,trials_and_results!$A:$A,0))</f>
        <v>4.13801865882707</v>
      </c>
      <c r="N609">
        <f>INDEX(trials_and_results!D:D,MATCH($A609,trials_and_results!$A:$A,0))</f>
        <v>22.883381341172928</v>
      </c>
      <c r="O609" s="16">
        <f>Table2[[#This Row],[mean_stderr]]/Table2[[#This Row],[mean_reward]]</f>
        <v>0.15313857382767251</v>
      </c>
    </row>
    <row r="610" spans="1:15" hidden="1" x14ac:dyDescent="0.2">
      <c r="A610">
        <v>54</v>
      </c>
      <c r="B610">
        <v>6000</v>
      </c>
      <c r="C610">
        <v>20000000</v>
      </c>
      <c r="D610">
        <v>2.5</v>
      </c>
      <c r="E610">
        <v>4</v>
      </c>
      <c r="F610">
        <v>300</v>
      </c>
      <c r="G610">
        <v>0</v>
      </c>
      <c r="H610">
        <v>4.0000000000000001E-3</v>
      </c>
      <c r="I610">
        <v>4.0000000000000002E-4</v>
      </c>
      <c r="J610">
        <v>8</v>
      </c>
      <c r="K610" t="b">
        <v>0</v>
      </c>
      <c r="L610">
        <f>INDEX(trials_and_results!B:B,MATCH($A610,trials_and_results!$A:$A,0))</f>
        <v>27.542624999999902</v>
      </c>
      <c r="M610">
        <f>INDEX(trials_and_results!C:C,MATCH($A610,trials_and_results!$A:$A,0))</f>
        <v>4.6642790989059497</v>
      </c>
      <c r="N610">
        <f>INDEX(trials_and_results!D:D,MATCH($A610,trials_and_results!$A:$A,0))</f>
        <v>22.878345901093951</v>
      </c>
      <c r="O610" s="16">
        <f>Table2[[#This Row],[mean_stderr]]/Table2[[#This Row],[mean_reward]]</f>
        <v>0.16934766017785038</v>
      </c>
    </row>
    <row r="611" spans="1:15" hidden="1" x14ac:dyDescent="0.2">
      <c r="A611">
        <v>249</v>
      </c>
      <c r="B611">
        <v>6000</v>
      </c>
      <c r="C611">
        <v>40000000</v>
      </c>
      <c r="D611">
        <v>2.5</v>
      </c>
      <c r="E611">
        <v>4</v>
      </c>
      <c r="F611">
        <v>300</v>
      </c>
      <c r="G611">
        <v>0</v>
      </c>
      <c r="H611">
        <v>1E-3</v>
      </c>
      <c r="I611">
        <v>8.0000000000000004E-4</v>
      </c>
      <c r="J611">
        <v>8</v>
      </c>
      <c r="K611" t="b">
        <v>0</v>
      </c>
      <c r="L611">
        <f>INDEX(trials_and_results!B:B,MATCH($A611,trials_and_results!$A:$A,0))</f>
        <v>28.023274999999899</v>
      </c>
      <c r="M611">
        <f>INDEX(trials_and_results!C:C,MATCH($A611,trials_and_results!$A:$A,0))</f>
        <v>5.2769852744473997</v>
      </c>
      <c r="N611">
        <f>INDEX(trials_and_results!D:D,MATCH($A611,trials_and_results!$A:$A,0))</f>
        <v>22.746289725552501</v>
      </c>
      <c r="O611" s="16">
        <f>Table2[[#This Row],[mean_stderr]]/Table2[[#This Row],[mean_reward]]</f>
        <v>0.18830722941724046</v>
      </c>
    </row>
    <row r="612" spans="1:15" hidden="1" x14ac:dyDescent="0.2">
      <c r="A612">
        <v>303</v>
      </c>
      <c r="B612">
        <v>6000</v>
      </c>
      <c r="C612">
        <v>5000000</v>
      </c>
      <c r="D612">
        <v>2.5</v>
      </c>
      <c r="E612">
        <v>8</v>
      </c>
      <c r="F612">
        <v>300</v>
      </c>
      <c r="G612">
        <v>0</v>
      </c>
      <c r="H612">
        <v>0.01</v>
      </c>
      <c r="I612">
        <v>1.6000000000000001E-3</v>
      </c>
      <c r="J612">
        <v>8</v>
      </c>
      <c r="K612" t="b">
        <v>0</v>
      </c>
      <c r="L612">
        <f>INDEX(trials_and_results!B:B,MATCH($A612,trials_and_results!$A:$A,0))</f>
        <v>27.966974999999898</v>
      </c>
      <c r="M612">
        <f>INDEX(trials_and_results!C:C,MATCH($A612,trials_and_results!$A:$A,0))</f>
        <v>5.2542001831208802</v>
      </c>
      <c r="N612">
        <f>INDEX(trials_and_results!D:D,MATCH($A612,trials_and_results!$A:$A,0))</f>
        <v>22.712774816879019</v>
      </c>
      <c r="O612" s="16">
        <f>Table2[[#This Row],[mean_stderr]]/Table2[[#This Row],[mean_reward]]</f>
        <v>0.1878715943758987</v>
      </c>
    </row>
    <row r="613" spans="1:15" hidden="1" x14ac:dyDescent="0.2">
      <c r="A613">
        <v>572</v>
      </c>
      <c r="B613">
        <v>14000</v>
      </c>
      <c r="C613">
        <v>20000000</v>
      </c>
      <c r="D613">
        <v>2.5</v>
      </c>
      <c r="E613">
        <v>100</v>
      </c>
      <c r="F613">
        <v>300</v>
      </c>
      <c r="G613">
        <v>0</v>
      </c>
      <c r="H613">
        <v>1E-3</v>
      </c>
      <c r="I613">
        <v>4.0000000000000002E-4</v>
      </c>
      <c r="J613">
        <v>16</v>
      </c>
      <c r="K613" t="b">
        <v>0</v>
      </c>
      <c r="L613">
        <f>INDEX(trials_and_results!B:B,MATCH($A613,trials_and_results!$A:$A,0))</f>
        <v>27.266175</v>
      </c>
      <c r="M613">
        <f>INDEX(trials_and_results!C:C,MATCH($A613,trials_and_results!$A:$A,0))</f>
        <v>4.5691266578598997</v>
      </c>
      <c r="N613">
        <f>INDEX(trials_and_results!D:D,MATCH($A613,trials_and_results!$A:$A,0))</f>
        <v>22.6970483421401</v>
      </c>
      <c r="O613" s="16">
        <f>Table2[[#This Row],[mean_stderr]]/Table2[[#This Row],[mean_reward]]</f>
        <v>0.16757490399221378</v>
      </c>
    </row>
    <row r="614" spans="1:15" hidden="1" x14ac:dyDescent="0.2">
      <c r="A614">
        <v>435</v>
      </c>
      <c r="B614">
        <v>6000</v>
      </c>
      <c r="C614">
        <v>5000000</v>
      </c>
      <c r="D614">
        <v>2.5</v>
      </c>
      <c r="E614">
        <v>4</v>
      </c>
      <c r="F614">
        <v>300</v>
      </c>
      <c r="G614">
        <v>0</v>
      </c>
      <c r="H614">
        <v>0.01</v>
      </c>
      <c r="I614">
        <v>4.0000000000000002E-4</v>
      </c>
      <c r="J614">
        <v>16</v>
      </c>
      <c r="K614" t="b">
        <v>0</v>
      </c>
      <c r="L614">
        <f>INDEX(trials_and_results!B:B,MATCH($A614,trials_and_results!$A:$A,0))</f>
        <v>26.419824999999999</v>
      </c>
      <c r="M614">
        <f>INDEX(trials_and_results!C:C,MATCH($A614,trials_and_results!$A:$A,0))</f>
        <v>3.7277911323762498</v>
      </c>
      <c r="N614">
        <f>INDEX(trials_and_results!D:D,MATCH($A614,trials_and_results!$A:$A,0))</f>
        <v>22.692033867623749</v>
      </c>
      <c r="O614" s="16">
        <f>Table2[[#This Row],[mean_stderr]]/Table2[[#This Row],[mean_reward]]</f>
        <v>0.1410982522547462</v>
      </c>
    </row>
    <row r="615" spans="1:15" hidden="1" x14ac:dyDescent="0.2">
      <c r="A615">
        <v>833</v>
      </c>
      <c r="B615">
        <v>14000</v>
      </c>
      <c r="C615">
        <v>5000000</v>
      </c>
      <c r="D615">
        <v>2.5</v>
      </c>
      <c r="E615">
        <v>8</v>
      </c>
      <c r="F615">
        <v>300</v>
      </c>
      <c r="G615">
        <v>0</v>
      </c>
      <c r="H615">
        <v>1E-3</v>
      </c>
      <c r="I615">
        <v>1.6000000000000001E-3</v>
      </c>
      <c r="J615">
        <v>16</v>
      </c>
      <c r="K615" t="b">
        <v>0</v>
      </c>
      <c r="L615">
        <f>INDEX(trials_and_results!B:B,MATCH($A615,trials_and_results!$A:$A,0))</f>
        <v>26.232099999999999</v>
      </c>
      <c r="M615">
        <f>INDEX(trials_and_results!C:C,MATCH($A615,trials_and_results!$A:$A,0))</f>
        <v>3.5525927940208599</v>
      </c>
      <c r="N615">
        <f>INDEX(trials_and_results!D:D,MATCH($A615,trials_and_results!$A:$A,0))</f>
        <v>22.679507205979139</v>
      </c>
      <c r="O615" s="16">
        <f>Table2[[#This Row],[mean_stderr]]/Table2[[#This Row],[mean_reward]]</f>
        <v>0.13542921817242462</v>
      </c>
    </row>
    <row r="616" spans="1:15" hidden="1" x14ac:dyDescent="0.2">
      <c r="A616">
        <v>704</v>
      </c>
      <c r="B616">
        <v>14000</v>
      </c>
      <c r="C616">
        <v>20000000</v>
      </c>
      <c r="D616">
        <v>2.5</v>
      </c>
      <c r="E616">
        <v>25</v>
      </c>
      <c r="F616">
        <v>300</v>
      </c>
      <c r="G616">
        <v>0</v>
      </c>
      <c r="H616">
        <v>1E-3</v>
      </c>
      <c r="I616">
        <v>8.0000000000000004E-4</v>
      </c>
      <c r="J616">
        <v>16</v>
      </c>
      <c r="K616" t="b">
        <v>0</v>
      </c>
      <c r="L616">
        <f>INDEX(trials_and_results!B:B,MATCH($A616,trials_and_results!$A:$A,0))</f>
        <v>27.82095</v>
      </c>
      <c r="M616">
        <f>INDEX(trials_and_results!C:C,MATCH($A616,trials_and_results!$A:$A,0))</f>
        <v>5.1773581900806498</v>
      </c>
      <c r="N616">
        <f>INDEX(trials_and_results!D:D,MATCH($A616,trials_and_results!$A:$A,0))</f>
        <v>22.64359180991935</v>
      </c>
      <c r="O616" s="16">
        <f>Table2[[#This Row],[mean_stderr]]/Table2[[#This Row],[mean_reward]]</f>
        <v>0.1860956649604219</v>
      </c>
    </row>
    <row r="617" spans="1:15" hidden="1" x14ac:dyDescent="0.2">
      <c r="A617">
        <v>355</v>
      </c>
      <c r="B617">
        <v>10000</v>
      </c>
      <c r="C617">
        <v>20000000</v>
      </c>
      <c r="D617">
        <v>2.5</v>
      </c>
      <c r="E617">
        <v>8</v>
      </c>
      <c r="F617">
        <v>300</v>
      </c>
      <c r="G617">
        <v>0</v>
      </c>
      <c r="H617">
        <v>4.0000000000000001E-3</v>
      </c>
      <c r="I617">
        <v>1.6000000000000001E-3</v>
      </c>
      <c r="J617">
        <v>8</v>
      </c>
      <c r="K617" t="b">
        <v>0</v>
      </c>
      <c r="L617">
        <f>INDEX(trials_and_results!B:B,MATCH($A617,trials_and_results!$A:$A,0))</f>
        <v>29.162224999999999</v>
      </c>
      <c r="M617">
        <f>INDEX(trials_and_results!C:C,MATCH($A617,trials_and_results!$A:$A,0))</f>
        <v>6.5219691027398303</v>
      </c>
      <c r="N617">
        <f>INDEX(trials_and_results!D:D,MATCH($A617,trials_and_results!$A:$A,0))</f>
        <v>22.640255897260168</v>
      </c>
      <c r="O617" s="16">
        <f>Table2[[#This Row],[mean_stderr]]/Table2[[#This Row],[mean_reward]]</f>
        <v>0.22364442708811932</v>
      </c>
    </row>
    <row r="618" spans="1:15" hidden="1" x14ac:dyDescent="0.2">
      <c r="A618">
        <v>424</v>
      </c>
      <c r="B618">
        <v>10000</v>
      </c>
      <c r="C618">
        <v>5000000</v>
      </c>
      <c r="D618">
        <v>2.5</v>
      </c>
      <c r="E618">
        <v>100</v>
      </c>
      <c r="F618">
        <v>300</v>
      </c>
      <c r="G618">
        <v>0</v>
      </c>
      <c r="H618">
        <v>1E-3</v>
      </c>
      <c r="I618">
        <v>1.6000000000000001E-3</v>
      </c>
      <c r="J618">
        <v>8</v>
      </c>
      <c r="K618" t="b">
        <v>0</v>
      </c>
      <c r="L618">
        <f>INDEX(trials_and_results!B:B,MATCH($A618,trials_and_results!$A:$A,0))</f>
        <v>28.341650000000001</v>
      </c>
      <c r="M618">
        <f>INDEX(trials_and_results!C:C,MATCH($A618,trials_and_results!$A:$A,0))</f>
        <v>5.7170048049999602</v>
      </c>
      <c r="N618">
        <f>INDEX(trials_and_results!D:D,MATCH($A618,trials_and_results!$A:$A,0))</f>
        <v>22.624645195000042</v>
      </c>
      <c r="O618" s="16">
        <f>Table2[[#This Row],[mean_stderr]]/Table2[[#This Row],[mean_reward]]</f>
        <v>0.20171743017784638</v>
      </c>
    </row>
    <row r="619" spans="1:15" hidden="1" x14ac:dyDescent="0.2">
      <c r="A619">
        <v>3</v>
      </c>
      <c r="B619">
        <v>6000</v>
      </c>
      <c r="C619">
        <v>5000000</v>
      </c>
      <c r="D619">
        <v>2.5</v>
      </c>
      <c r="E619">
        <v>4</v>
      </c>
      <c r="F619">
        <v>300</v>
      </c>
      <c r="G619">
        <v>0</v>
      </c>
      <c r="H619">
        <v>0.01</v>
      </c>
      <c r="I619">
        <v>4.0000000000000002E-4</v>
      </c>
      <c r="J619">
        <v>8</v>
      </c>
      <c r="K619" t="b">
        <v>0</v>
      </c>
      <c r="L619">
        <f>INDEX(trials_and_results!B:B,MATCH($A619,trials_and_results!$A:$A,0))</f>
        <v>27.9452999999999</v>
      </c>
      <c r="M619">
        <f>INDEX(trials_and_results!C:C,MATCH($A619,trials_and_results!$A:$A,0))</f>
        <v>5.3594119039932098</v>
      </c>
      <c r="N619">
        <f>INDEX(trials_and_results!D:D,MATCH($A619,trials_and_results!$A:$A,0))</f>
        <v>22.585888096006691</v>
      </c>
      <c r="O619" s="16">
        <f>Table2[[#This Row],[mean_stderr]]/Table2[[#This Row],[mean_reward]]</f>
        <v>0.19178222828143657</v>
      </c>
    </row>
    <row r="620" spans="1:15" hidden="1" x14ac:dyDescent="0.2">
      <c r="A620">
        <v>172</v>
      </c>
      <c r="B620">
        <v>10000</v>
      </c>
      <c r="C620">
        <v>5000000</v>
      </c>
      <c r="D620">
        <v>2.5</v>
      </c>
      <c r="E620">
        <v>25</v>
      </c>
      <c r="F620">
        <v>300</v>
      </c>
      <c r="G620">
        <v>0</v>
      </c>
      <c r="H620">
        <v>0.01</v>
      </c>
      <c r="I620">
        <v>8.0000000000000004E-4</v>
      </c>
      <c r="J620">
        <v>8</v>
      </c>
      <c r="K620" t="b">
        <v>0</v>
      </c>
      <c r="L620">
        <f>INDEX(trials_and_results!B:B,MATCH($A620,trials_and_results!$A:$A,0))</f>
        <v>28.595749999999999</v>
      </c>
      <c r="M620">
        <f>INDEX(trials_and_results!C:C,MATCH($A620,trials_and_results!$A:$A,0))</f>
        <v>6.0531064508719599</v>
      </c>
      <c r="N620">
        <f>INDEX(trials_and_results!D:D,MATCH($A620,trials_and_results!$A:$A,0))</f>
        <v>22.542643549128037</v>
      </c>
      <c r="O620" s="16">
        <f>Table2[[#This Row],[mean_stderr]]/Table2[[#This Row],[mean_reward]]</f>
        <v>0.21167853442808671</v>
      </c>
    </row>
    <row r="621" spans="1:15" hidden="1" x14ac:dyDescent="0.2">
      <c r="A621">
        <v>317</v>
      </c>
      <c r="B621">
        <v>14000</v>
      </c>
      <c r="C621">
        <v>5000000</v>
      </c>
      <c r="D621">
        <v>2.5</v>
      </c>
      <c r="E621">
        <v>25</v>
      </c>
      <c r="F621">
        <v>300</v>
      </c>
      <c r="G621">
        <v>0</v>
      </c>
      <c r="H621">
        <v>0.01</v>
      </c>
      <c r="I621">
        <v>1.6000000000000001E-3</v>
      </c>
      <c r="J621">
        <v>8</v>
      </c>
      <c r="K621" t="b">
        <v>0</v>
      </c>
      <c r="L621">
        <f>INDEX(trials_and_results!B:B,MATCH($A621,trials_and_results!$A:$A,0))</f>
        <v>28.133074999999899</v>
      </c>
      <c r="M621">
        <f>INDEX(trials_and_results!C:C,MATCH($A621,trials_and_results!$A:$A,0))</f>
        <v>5.60412679973407</v>
      </c>
      <c r="N621">
        <f>INDEX(trials_and_results!D:D,MATCH($A621,trials_and_results!$A:$A,0))</f>
        <v>22.52894820026583</v>
      </c>
      <c r="O621" s="16">
        <f>Table2[[#This Row],[mean_stderr]]/Table2[[#This Row],[mean_reward]]</f>
        <v>0.19920064904864079</v>
      </c>
    </row>
    <row r="622" spans="1:15" hidden="1" x14ac:dyDescent="0.2">
      <c r="A622">
        <v>418</v>
      </c>
      <c r="B622">
        <v>10000</v>
      </c>
      <c r="C622">
        <v>40000000</v>
      </c>
      <c r="D622">
        <v>2.5</v>
      </c>
      <c r="E622">
        <v>25</v>
      </c>
      <c r="F622">
        <v>300</v>
      </c>
      <c r="G622">
        <v>0</v>
      </c>
      <c r="H622">
        <v>1E-3</v>
      </c>
      <c r="I622">
        <v>1.6000000000000001E-3</v>
      </c>
      <c r="J622">
        <v>8</v>
      </c>
      <c r="K622" t="b">
        <v>0</v>
      </c>
      <c r="L622">
        <f>INDEX(trials_and_results!B:B,MATCH($A622,trials_and_results!$A:$A,0))</f>
        <v>27.102250000000002</v>
      </c>
      <c r="M622">
        <f>INDEX(trials_and_results!C:C,MATCH($A622,trials_and_results!$A:$A,0))</f>
        <v>4.6693807396948701</v>
      </c>
      <c r="N622">
        <f>INDEX(trials_and_results!D:D,MATCH($A622,trials_and_results!$A:$A,0))</f>
        <v>22.432869260305132</v>
      </c>
      <c r="O622" s="16">
        <f>Table2[[#This Row],[mean_stderr]]/Table2[[#This Row],[mean_reward]]</f>
        <v>0.17228756799508785</v>
      </c>
    </row>
    <row r="623" spans="1:15" hidden="1" x14ac:dyDescent="0.2">
      <c r="A623">
        <v>295</v>
      </c>
      <c r="B623">
        <v>10000</v>
      </c>
      <c r="C623">
        <v>20000000</v>
      </c>
      <c r="D623">
        <v>2.5</v>
      </c>
      <c r="E623">
        <v>4</v>
      </c>
      <c r="F623">
        <v>300</v>
      </c>
      <c r="G623">
        <v>0</v>
      </c>
      <c r="H623">
        <v>0.01</v>
      </c>
      <c r="I623">
        <v>1.6000000000000001E-3</v>
      </c>
      <c r="J623">
        <v>8</v>
      </c>
      <c r="K623" t="b">
        <v>0</v>
      </c>
      <c r="L623">
        <f>INDEX(trials_and_results!B:B,MATCH($A623,trials_and_results!$A:$A,0))</f>
        <v>30.422374999999999</v>
      </c>
      <c r="M623">
        <f>INDEX(trials_and_results!C:C,MATCH($A623,trials_and_results!$A:$A,0))</f>
        <v>8.1192857289588094</v>
      </c>
      <c r="N623">
        <f>INDEX(trials_and_results!D:D,MATCH($A623,trials_and_results!$A:$A,0))</f>
        <v>22.303089271041188</v>
      </c>
      <c r="O623" s="16">
        <f>Table2[[#This Row],[mean_stderr]]/Table2[[#This Row],[mean_reward]]</f>
        <v>0.26688533452627577</v>
      </c>
    </row>
    <row r="624" spans="1:15" hidden="1" x14ac:dyDescent="0.2">
      <c r="A624">
        <v>679</v>
      </c>
      <c r="B624">
        <v>10000</v>
      </c>
      <c r="C624">
        <v>20000000</v>
      </c>
      <c r="D624">
        <v>2.5</v>
      </c>
      <c r="E624">
        <v>4</v>
      </c>
      <c r="F624">
        <v>300</v>
      </c>
      <c r="G624">
        <v>0</v>
      </c>
      <c r="H624">
        <v>1E-3</v>
      </c>
      <c r="I624">
        <v>8.0000000000000004E-4</v>
      </c>
      <c r="J624">
        <v>16</v>
      </c>
      <c r="K624" t="b">
        <v>0</v>
      </c>
      <c r="L624">
        <f>INDEX(trials_and_results!B:B,MATCH($A624,trials_and_results!$A:$A,0))</f>
        <v>27.9010999999999</v>
      </c>
      <c r="M624">
        <f>INDEX(trials_and_results!C:C,MATCH($A624,trials_and_results!$A:$A,0))</f>
        <v>5.6309869748668904</v>
      </c>
      <c r="N624">
        <f>INDEX(trials_and_results!D:D,MATCH($A624,trials_and_results!$A:$A,0))</f>
        <v>22.270113025133011</v>
      </c>
      <c r="O624" s="16">
        <f>Table2[[#This Row],[mean_stderr]]/Table2[[#This Row],[mean_reward]]</f>
        <v>0.20181953309607545</v>
      </c>
    </row>
    <row r="625" spans="1:15" hidden="1" x14ac:dyDescent="0.2">
      <c r="A625">
        <v>467</v>
      </c>
      <c r="B625">
        <v>14000</v>
      </c>
      <c r="C625">
        <v>40000000</v>
      </c>
      <c r="D625">
        <v>2.5</v>
      </c>
      <c r="E625">
        <v>25</v>
      </c>
      <c r="F625">
        <v>300</v>
      </c>
      <c r="G625">
        <v>0</v>
      </c>
      <c r="H625">
        <v>0.01</v>
      </c>
      <c r="I625">
        <v>4.0000000000000002E-4</v>
      </c>
      <c r="J625">
        <v>16</v>
      </c>
      <c r="K625" t="b">
        <v>0</v>
      </c>
      <c r="L625">
        <f>INDEX(trials_and_results!B:B,MATCH($A625,trials_and_results!$A:$A,0))</f>
        <v>26.459924999999998</v>
      </c>
      <c r="M625">
        <f>INDEX(trials_and_results!C:C,MATCH($A625,trials_and_results!$A:$A,0))</f>
        <v>4.2695205056479804</v>
      </c>
      <c r="N625">
        <f>INDEX(trials_and_results!D:D,MATCH($A625,trials_and_results!$A:$A,0))</f>
        <v>22.190404494352016</v>
      </c>
      <c r="O625" s="16">
        <f>Table2[[#This Row],[mean_stderr]]/Table2[[#This Row],[mean_reward]]</f>
        <v>0.16135799725993102</v>
      </c>
    </row>
    <row r="626" spans="1:15" hidden="1" x14ac:dyDescent="0.2">
      <c r="A626">
        <v>607</v>
      </c>
      <c r="B626">
        <v>10000</v>
      </c>
      <c r="C626">
        <v>20000000</v>
      </c>
      <c r="D626">
        <v>2.5</v>
      </c>
      <c r="E626">
        <v>25</v>
      </c>
      <c r="F626">
        <v>300</v>
      </c>
      <c r="G626">
        <v>0</v>
      </c>
      <c r="H626">
        <v>0.01</v>
      </c>
      <c r="I626">
        <v>8.0000000000000004E-4</v>
      </c>
      <c r="J626">
        <v>16</v>
      </c>
      <c r="K626" t="b">
        <v>0</v>
      </c>
      <c r="L626">
        <f>INDEX(trials_and_results!B:B,MATCH($A626,trials_and_results!$A:$A,0))</f>
        <v>25.442875000000001</v>
      </c>
      <c r="M626">
        <f>INDEX(trials_and_results!C:C,MATCH($A626,trials_and_results!$A:$A,0))</f>
        <v>3.29239045605906</v>
      </c>
      <c r="N626">
        <f>INDEX(trials_and_results!D:D,MATCH($A626,trials_and_results!$A:$A,0))</f>
        <v>22.150484543940941</v>
      </c>
      <c r="O626" s="16">
        <f>Table2[[#This Row],[mean_stderr]]/Table2[[#This Row],[mean_reward]]</f>
        <v>0.12940323984844715</v>
      </c>
    </row>
    <row r="627" spans="1:15" hidden="1" x14ac:dyDescent="0.2">
      <c r="A627">
        <v>461</v>
      </c>
      <c r="B627">
        <v>14000</v>
      </c>
      <c r="C627">
        <v>5000000</v>
      </c>
      <c r="D627">
        <v>2.5</v>
      </c>
      <c r="E627">
        <v>25</v>
      </c>
      <c r="F627">
        <v>300</v>
      </c>
      <c r="G627">
        <v>0</v>
      </c>
      <c r="H627">
        <v>0.01</v>
      </c>
      <c r="I627">
        <v>4.0000000000000002E-4</v>
      </c>
      <c r="J627">
        <v>16</v>
      </c>
      <c r="K627" t="b">
        <v>0</v>
      </c>
      <c r="L627">
        <f>INDEX(trials_and_results!B:B,MATCH($A627,trials_and_results!$A:$A,0))</f>
        <v>26.225824999999901</v>
      </c>
      <c r="M627">
        <f>INDEX(trials_and_results!C:C,MATCH($A627,trials_and_results!$A:$A,0))</f>
        <v>4.13350480107019</v>
      </c>
      <c r="N627">
        <f>INDEX(trials_and_results!D:D,MATCH($A627,trials_and_results!$A:$A,0))</f>
        <v>22.092320198929713</v>
      </c>
      <c r="O627" s="16">
        <f>Table2[[#This Row],[mean_stderr]]/Table2[[#This Row],[mean_reward]]</f>
        <v>0.15761200271374515</v>
      </c>
    </row>
    <row r="628" spans="1:15" hidden="1" x14ac:dyDescent="0.2">
      <c r="A628">
        <v>171</v>
      </c>
      <c r="B628">
        <v>6000</v>
      </c>
      <c r="C628">
        <v>5000000</v>
      </c>
      <c r="D628">
        <v>2.5</v>
      </c>
      <c r="E628">
        <v>25</v>
      </c>
      <c r="F628">
        <v>300</v>
      </c>
      <c r="G628">
        <v>0</v>
      </c>
      <c r="H628">
        <v>0.01</v>
      </c>
      <c r="I628">
        <v>8.0000000000000004E-4</v>
      </c>
      <c r="J628">
        <v>8</v>
      </c>
      <c r="K628" t="b">
        <v>0</v>
      </c>
      <c r="L628">
        <f>INDEX(trials_and_results!B:B,MATCH($A628,trials_and_results!$A:$A,0))</f>
        <v>26.466974999999898</v>
      </c>
      <c r="M628">
        <f>INDEX(trials_and_results!C:C,MATCH($A628,trials_and_results!$A:$A,0))</f>
        <v>4.4565272335814701</v>
      </c>
      <c r="N628">
        <f>INDEX(trials_and_results!D:D,MATCH($A628,trials_and_results!$A:$A,0))</f>
        <v>22.01044776641843</v>
      </c>
      <c r="O628" s="16">
        <f>Table2[[#This Row],[mean_stderr]]/Table2[[#This Row],[mean_reward]]</f>
        <v>0.16838067945360161</v>
      </c>
    </row>
    <row r="629" spans="1:15" hidden="1" x14ac:dyDescent="0.2">
      <c r="A629">
        <v>677</v>
      </c>
      <c r="B629">
        <v>14000</v>
      </c>
      <c r="C629">
        <v>5000000</v>
      </c>
      <c r="D629">
        <v>2.5</v>
      </c>
      <c r="E629">
        <v>4</v>
      </c>
      <c r="F629">
        <v>300</v>
      </c>
      <c r="G629">
        <v>0</v>
      </c>
      <c r="H629">
        <v>1E-3</v>
      </c>
      <c r="I629">
        <v>8.0000000000000004E-4</v>
      </c>
      <c r="J629">
        <v>16</v>
      </c>
      <c r="K629" t="b">
        <v>0</v>
      </c>
      <c r="L629">
        <f>INDEX(trials_and_results!B:B,MATCH($A629,trials_and_results!$A:$A,0))</f>
        <v>25.561450000000001</v>
      </c>
      <c r="M629">
        <f>INDEX(trials_and_results!C:C,MATCH($A629,trials_and_results!$A:$A,0))</f>
        <v>3.8578954291585701</v>
      </c>
      <c r="N629">
        <f>INDEX(trials_and_results!D:D,MATCH($A629,trials_and_results!$A:$A,0))</f>
        <v>21.70355457084143</v>
      </c>
      <c r="O629" s="16">
        <f>Table2[[#This Row],[mean_stderr]]/Table2[[#This Row],[mean_reward]]</f>
        <v>0.15092631400638734</v>
      </c>
    </row>
    <row r="630" spans="1:15" hidden="1" x14ac:dyDescent="0.2">
      <c r="A630">
        <v>165</v>
      </c>
      <c r="B630">
        <v>6000</v>
      </c>
      <c r="C630">
        <v>40000000</v>
      </c>
      <c r="D630">
        <v>2.5</v>
      </c>
      <c r="E630">
        <v>8</v>
      </c>
      <c r="F630">
        <v>300</v>
      </c>
      <c r="G630">
        <v>0</v>
      </c>
      <c r="H630">
        <v>0.01</v>
      </c>
      <c r="I630">
        <v>8.0000000000000004E-4</v>
      </c>
      <c r="J630">
        <v>8</v>
      </c>
      <c r="K630" t="b">
        <v>0</v>
      </c>
      <c r="L630">
        <f>INDEX(trials_and_results!B:B,MATCH($A630,trials_and_results!$A:$A,0))</f>
        <v>27.098549999999999</v>
      </c>
      <c r="M630">
        <f>INDEX(trials_and_results!C:C,MATCH($A630,trials_and_results!$A:$A,0))</f>
        <v>5.5830647376162803</v>
      </c>
      <c r="N630">
        <f>INDEX(trials_and_results!D:D,MATCH($A630,trials_and_results!$A:$A,0))</f>
        <v>21.51548526238372</v>
      </c>
      <c r="O630" s="16">
        <f>Table2[[#This Row],[mean_stderr]]/Table2[[#This Row],[mean_reward]]</f>
        <v>0.20602817263714407</v>
      </c>
    </row>
    <row r="631" spans="1:15" hidden="1" x14ac:dyDescent="0.2">
      <c r="A631">
        <v>714</v>
      </c>
      <c r="B631">
        <v>6000</v>
      </c>
      <c r="C631">
        <v>20000000</v>
      </c>
      <c r="D631">
        <v>2.5</v>
      </c>
      <c r="E631">
        <v>100</v>
      </c>
      <c r="F631">
        <v>300</v>
      </c>
      <c r="G631">
        <v>0</v>
      </c>
      <c r="H631">
        <v>1E-3</v>
      </c>
      <c r="I631">
        <v>8.0000000000000004E-4</v>
      </c>
      <c r="J631">
        <v>16</v>
      </c>
      <c r="K631" t="b">
        <v>0</v>
      </c>
      <c r="L631">
        <f>INDEX(trials_and_results!B:B,MATCH($A631,trials_and_results!$A:$A,0))</f>
        <v>27.460799999999999</v>
      </c>
      <c r="M631">
        <f>INDEX(trials_and_results!C:C,MATCH($A631,trials_and_results!$A:$A,0))</f>
        <v>5.97127565207788</v>
      </c>
      <c r="N631">
        <f>INDEX(trials_and_results!D:D,MATCH($A631,trials_and_results!$A:$A,0))</f>
        <v>21.489524347922121</v>
      </c>
      <c r="O631" s="16">
        <f>Table2[[#This Row],[mean_stderr]]/Table2[[#This Row],[mean_reward]]</f>
        <v>0.21744725762096809</v>
      </c>
    </row>
    <row r="632" spans="1:15" hidden="1" x14ac:dyDescent="0.2">
      <c r="A632">
        <v>353</v>
      </c>
      <c r="B632">
        <v>14000</v>
      </c>
      <c r="C632">
        <v>5000000</v>
      </c>
      <c r="D632">
        <v>2.5</v>
      </c>
      <c r="E632">
        <v>8</v>
      </c>
      <c r="F632">
        <v>300</v>
      </c>
      <c r="G632">
        <v>0</v>
      </c>
      <c r="H632">
        <v>4.0000000000000001E-3</v>
      </c>
      <c r="I632">
        <v>1.6000000000000001E-3</v>
      </c>
      <c r="J632">
        <v>8</v>
      </c>
      <c r="K632" t="b">
        <v>0</v>
      </c>
      <c r="L632">
        <f>INDEX(trials_and_results!B:B,MATCH($A632,trials_and_results!$A:$A,0))</f>
        <v>24.8294</v>
      </c>
      <c r="M632">
        <f>INDEX(trials_and_results!C:C,MATCH($A632,trials_and_results!$A:$A,0))</f>
        <v>3.3666586619429499</v>
      </c>
      <c r="N632">
        <f>INDEX(trials_and_results!D:D,MATCH($A632,trials_and_results!$A:$A,0))</f>
        <v>21.46274133805705</v>
      </c>
      <c r="O632" s="16">
        <f>Table2[[#This Row],[mean_stderr]]/Table2[[#This Row],[mean_reward]]</f>
        <v>0.13559162371796943</v>
      </c>
    </row>
    <row r="633" spans="1:15" hidden="1" x14ac:dyDescent="0.2">
      <c r="A633">
        <v>745</v>
      </c>
      <c r="B633">
        <v>10000</v>
      </c>
      <c r="C633">
        <v>100000</v>
      </c>
      <c r="D633">
        <v>2.5</v>
      </c>
      <c r="E633">
        <v>25</v>
      </c>
      <c r="F633">
        <v>300</v>
      </c>
      <c r="G633">
        <v>0</v>
      </c>
      <c r="H633">
        <v>0.01</v>
      </c>
      <c r="I633">
        <v>1.6000000000000001E-3</v>
      </c>
      <c r="J633">
        <v>16</v>
      </c>
      <c r="K633" t="b">
        <v>0</v>
      </c>
      <c r="L633">
        <f>INDEX(trials_and_results!B:B,MATCH($A633,trials_and_results!$A:$A,0))</f>
        <v>22.403925000000001</v>
      </c>
      <c r="M633">
        <f>INDEX(trials_and_results!C:C,MATCH($A633,trials_and_results!$A:$A,0))</f>
        <v>1.1556846974813899</v>
      </c>
      <c r="N633">
        <f>INDEX(trials_and_results!D:D,MATCH($A633,trials_and_results!$A:$A,0))</f>
        <v>21.24824030251861</v>
      </c>
      <c r="O633" s="16">
        <f>Table2[[#This Row],[mean_stderr]]/Table2[[#This Row],[mean_reward]]</f>
        <v>5.1584028132632555E-2</v>
      </c>
    </row>
    <row r="634" spans="1:15" hidden="1" x14ac:dyDescent="0.2">
      <c r="A634">
        <v>391</v>
      </c>
      <c r="B634">
        <v>10000</v>
      </c>
      <c r="C634">
        <v>20000000</v>
      </c>
      <c r="D634">
        <v>2.5</v>
      </c>
      <c r="E634">
        <v>4</v>
      </c>
      <c r="F634">
        <v>300</v>
      </c>
      <c r="G634">
        <v>0</v>
      </c>
      <c r="H634">
        <v>1E-3</v>
      </c>
      <c r="I634">
        <v>1.6000000000000001E-3</v>
      </c>
      <c r="J634">
        <v>8</v>
      </c>
      <c r="K634" t="b">
        <v>0</v>
      </c>
      <c r="L634">
        <f>INDEX(trials_and_results!B:B,MATCH($A634,trials_and_results!$A:$A,0))</f>
        <v>26.110375000000001</v>
      </c>
      <c r="M634">
        <f>INDEX(trials_and_results!C:C,MATCH($A634,trials_and_results!$A:$A,0))</f>
        <v>4.8703226196016596</v>
      </c>
      <c r="N634">
        <f>INDEX(trials_and_results!D:D,MATCH($A634,trials_and_results!$A:$A,0))</f>
        <v>21.240052380398343</v>
      </c>
      <c r="O634" s="16">
        <f>Table2[[#This Row],[mean_stderr]]/Table2[[#This Row],[mean_reward]]</f>
        <v>0.18652825245143584</v>
      </c>
    </row>
    <row r="635" spans="1:15" hidden="1" x14ac:dyDescent="0.2">
      <c r="A635">
        <v>278</v>
      </c>
      <c r="B635">
        <v>14000</v>
      </c>
      <c r="C635">
        <v>100000</v>
      </c>
      <c r="D635">
        <v>2.5</v>
      </c>
      <c r="E635">
        <v>100</v>
      </c>
      <c r="F635">
        <v>300</v>
      </c>
      <c r="G635">
        <v>0</v>
      </c>
      <c r="H635">
        <v>1E-3</v>
      </c>
      <c r="I635">
        <v>8.0000000000000004E-4</v>
      </c>
      <c r="J635">
        <v>8</v>
      </c>
      <c r="K635" t="b">
        <v>0</v>
      </c>
      <c r="L635">
        <f>INDEX(trials_and_results!B:B,MATCH($A635,trials_and_results!$A:$A,0))</f>
        <v>22.420299999999902</v>
      </c>
      <c r="M635">
        <f>INDEX(trials_and_results!C:C,MATCH($A635,trials_and_results!$A:$A,0))</f>
        <v>1.18939730680986</v>
      </c>
      <c r="N635">
        <f>INDEX(trials_and_results!D:D,MATCH($A635,trials_and_results!$A:$A,0))</f>
        <v>21.230902693190043</v>
      </c>
      <c r="O635" s="16">
        <f>Table2[[#This Row],[mean_stderr]]/Table2[[#This Row],[mean_reward]]</f>
        <v>5.3050017475674512E-2</v>
      </c>
    </row>
    <row r="636" spans="1:15" hidden="1" x14ac:dyDescent="0.2">
      <c r="A636">
        <v>121</v>
      </c>
      <c r="B636">
        <v>10000</v>
      </c>
      <c r="C636">
        <v>100000</v>
      </c>
      <c r="D636">
        <v>2.5</v>
      </c>
      <c r="E636">
        <v>25</v>
      </c>
      <c r="F636">
        <v>300</v>
      </c>
      <c r="G636">
        <v>0</v>
      </c>
      <c r="H636">
        <v>1E-3</v>
      </c>
      <c r="I636">
        <v>4.0000000000000002E-4</v>
      </c>
      <c r="J636">
        <v>8</v>
      </c>
      <c r="K636" t="b">
        <v>0</v>
      </c>
      <c r="L636">
        <f>INDEX(trials_and_results!B:B,MATCH($A636,trials_and_results!$A:$A,0))</f>
        <v>22.371374999999901</v>
      </c>
      <c r="M636">
        <f>INDEX(trials_and_results!C:C,MATCH($A636,trials_and_results!$A:$A,0))</f>
        <v>1.1453302967696199</v>
      </c>
      <c r="N636">
        <f>INDEX(trials_and_results!D:D,MATCH($A636,trials_and_results!$A:$A,0))</f>
        <v>21.226044703230279</v>
      </c>
      <c r="O636" s="16">
        <f>Table2[[#This Row],[mean_stderr]]/Table2[[#This Row],[mean_reward]]</f>
        <v>5.1196240587340965E-2</v>
      </c>
    </row>
    <row r="637" spans="1:15" hidden="1" x14ac:dyDescent="0.2">
      <c r="A637">
        <v>230</v>
      </c>
      <c r="B637">
        <v>14000</v>
      </c>
      <c r="C637">
        <v>100000</v>
      </c>
      <c r="D637">
        <v>2.5</v>
      </c>
      <c r="E637">
        <v>100</v>
      </c>
      <c r="F637">
        <v>300</v>
      </c>
      <c r="G637">
        <v>0</v>
      </c>
      <c r="H637">
        <v>4.0000000000000001E-3</v>
      </c>
      <c r="I637">
        <v>8.0000000000000004E-4</v>
      </c>
      <c r="J637">
        <v>8</v>
      </c>
      <c r="K637" t="b">
        <v>0</v>
      </c>
      <c r="L637">
        <f>INDEX(trials_and_results!B:B,MATCH($A637,trials_and_results!$A:$A,0))</f>
        <v>22.390225000000001</v>
      </c>
      <c r="M637">
        <f>INDEX(trials_and_results!C:C,MATCH($A637,trials_and_results!$A:$A,0))</f>
        <v>1.1728865140167799</v>
      </c>
      <c r="N637">
        <f>INDEX(trials_and_results!D:D,MATCH($A637,trials_and_results!$A:$A,0))</f>
        <v>21.21733848598322</v>
      </c>
      <c r="O637" s="16">
        <f>Table2[[#This Row],[mean_stderr]]/Table2[[#This Row],[mean_reward]]</f>
        <v>5.2383864566648161E-2</v>
      </c>
    </row>
    <row r="638" spans="1:15" hidden="1" x14ac:dyDescent="0.2">
      <c r="A638">
        <v>49</v>
      </c>
      <c r="B638">
        <v>10000</v>
      </c>
      <c r="C638">
        <v>100000</v>
      </c>
      <c r="D638">
        <v>2.5</v>
      </c>
      <c r="E638">
        <v>4</v>
      </c>
      <c r="F638">
        <v>300</v>
      </c>
      <c r="G638">
        <v>0</v>
      </c>
      <c r="H638">
        <v>4.0000000000000001E-3</v>
      </c>
      <c r="I638">
        <v>4.0000000000000002E-4</v>
      </c>
      <c r="J638">
        <v>8</v>
      </c>
      <c r="K638" t="b">
        <v>0</v>
      </c>
      <c r="L638">
        <f>INDEX(trials_and_results!B:B,MATCH($A638,trials_and_results!$A:$A,0))</f>
        <v>22.361825</v>
      </c>
      <c r="M638">
        <f>INDEX(trials_and_results!C:C,MATCH($A638,trials_and_results!$A:$A,0))</f>
        <v>1.15702000819238</v>
      </c>
      <c r="N638">
        <f>INDEX(trials_and_results!D:D,MATCH($A638,trials_and_results!$A:$A,0))</f>
        <v>21.20480499180762</v>
      </c>
      <c r="O638" s="16">
        <f>Table2[[#This Row],[mean_stderr]]/Table2[[#This Row],[mean_reward]]</f>
        <v>5.1740857832148317E-2</v>
      </c>
    </row>
    <row r="639" spans="1:15" hidden="1" x14ac:dyDescent="0.2">
      <c r="A639">
        <v>312</v>
      </c>
      <c r="B639">
        <v>6000</v>
      </c>
      <c r="C639">
        <v>100000</v>
      </c>
      <c r="D639">
        <v>2.5</v>
      </c>
      <c r="E639">
        <v>25</v>
      </c>
      <c r="F639">
        <v>300</v>
      </c>
      <c r="G639">
        <v>0</v>
      </c>
      <c r="H639">
        <v>0.01</v>
      </c>
      <c r="I639">
        <v>1.6000000000000001E-3</v>
      </c>
      <c r="J639">
        <v>8</v>
      </c>
      <c r="K639" t="b">
        <v>0</v>
      </c>
      <c r="L639">
        <f>INDEX(trials_and_results!B:B,MATCH($A639,trials_and_results!$A:$A,0))</f>
        <v>22.379925</v>
      </c>
      <c r="M639">
        <f>INDEX(trials_and_results!C:C,MATCH($A639,trials_and_results!$A:$A,0))</f>
        <v>1.17897575095763</v>
      </c>
      <c r="N639">
        <f>INDEX(trials_and_results!D:D,MATCH($A639,trials_and_results!$A:$A,0))</f>
        <v>21.20094924904237</v>
      </c>
      <c r="O639" s="16">
        <f>Table2[[#This Row],[mean_stderr]]/Table2[[#This Row],[mean_reward]]</f>
        <v>5.2680058175245445E-2</v>
      </c>
    </row>
    <row r="640" spans="1:15" hidden="1" x14ac:dyDescent="0.2">
      <c r="A640">
        <v>122</v>
      </c>
      <c r="B640">
        <v>14000</v>
      </c>
      <c r="C640">
        <v>100000</v>
      </c>
      <c r="D640">
        <v>2.5</v>
      </c>
      <c r="E640">
        <v>25</v>
      </c>
      <c r="F640">
        <v>300</v>
      </c>
      <c r="G640">
        <v>0</v>
      </c>
      <c r="H640">
        <v>1E-3</v>
      </c>
      <c r="I640">
        <v>4.0000000000000002E-4</v>
      </c>
      <c r="J640">
        <v>8</v>
      </c>
      <c r="K640" t="b">
        <v>0</v>
      </c>
      <c r="L640">
        <f>INDEX(trials_and_results!B:B,MATCH($A640,trials_and_results!$A:$A,0))</f>
        <v>22.381675000000001</v>
      </c>
      <c r="M640">
        <f>INDEX(trials_and_results!C:C,MATCH($A640,trials_and_results!$A:$A,0))</f>
        <v>1.1839888826392799</v>
      </c>
      <c r="N640">
        <f>INDEX(trials_and_results!D:D,MATCH($A640,trials_and_results!$A:$A,0))</f>
        <v>21.197686117360721</v>
      </c>
      <c r="O640" s="16">
        <f>Table2[[#This Row],[mean_stderr]]/Table2[[#This Row],[mean_reward]]</f>
        <v>5.2899922934243296E-2</v>
      </c>
    </row>
    <row r="641" spans="1:15" hidden="1" x14ac:dyDescent="0.2">
      <c r="A641">
        <v>409</v>
      </c>
      <c r="B641">
        <v>10000</v>
      </c>
      <c r="C641">
        <v>100000</v>
      </c>
      <c r="D641">
        <v>2.5</v>
      </c>
      <c r="E641">
        <v>25</v>
      </c>
      <c r="F641">
        <v>300</v>
      </c>
      <c r="G641">
        <v>0</v>
      </c>
      <c r="H641">
        <v>1E-3</v>
      </c>
      <c r="I641">
        <v>1.6000000000000001E-3</v>
      </c>
      <c r="J641">
        <v>8</v>
      </c>
      <c r="K641" t="b">
        <v>0</v>
      </c>
      <c r="L641">
        <f>INDEX(trials_and_results!B:B,MATCH($A641,trials_and_results!$A:$A,0))</f>
        <v>22.369499999999999</v>
      </c>
      <c r="M641">
        <f>INDEX(trials_and_results!C:C,MATCH($A641,trials_and_results!$A:$A,0))</f>
        <v>1.1746951727850401</v>
      </c>
      <c r="N641">
        <f>INDEX(trials_and_results!D:D,MATCH($A641,trials_and_results!$A:$A,0))</f>
        <v>21.194804827214959</v>
      </c>
      <c r="O641" s="16">
        <f>Table2[[#This Row],[mean_stderr]]/Table2[[#This Row],[mean_reward]]</f>
        <v>5.2513251202979061E-2</v>
      </c>
    </row>
    <row r="642" spans="1:15" hidden="1" x14ac:dyDescent="0.2">
      <c r="A642">
        <v>216</v>
      </c>
      <c r="B642">
        <v>6000</v>
      </c>
      <c r="C642">
        <v>100000</v>
      </c>
      <c r="D642">
        <v>2.5</v>
      </c>
      <c r="E642">
        <v>25</v>
      </c>
      <c r="F642">
        <v>300</v>
      </c>
      <c r="G642">
        <v>0</v>
      </c>
      <c r="H642">
        <v>4.0000000000000001E-3</v>
      </c>
      <c r="I642">
        <v>8.0000000000000004E-4</v>
      </c>
      <c r="J642">
        <v>8</v>
      </c>
      <c r="K642" t="b">
        <v>0</v>
      </c>
      <c r="L642">
        <f>INDEX(trials_and_results!B:B,MATCH($A642,trials_and_results!$A:$A,0))</f>
        <v>22.364075</v>
      </c>
      <c r="M642">
        <f>INDEX(trials_and_results!C:C,MATCH($A642,trials_and_results!$A:$A,0))</f>
        <v>1.1711926780189701</v>
      </c>
      <c r="N642">
        <f>INDEX(trials_and_results!D:D,MATCH($A642,trials_and_results!$A:$A,0))</f>
        <v>21.192882321981031</v>
      </c>
      <c r="O642" s="16">
        <f>Table2[[#This Row],[mean_stderr]]/Table2[[#This Row],[mean_reward]]</f>
        <v>5.2369377138064957E-2</v>
      </c>
    </row>
    <row r="643" spans="1:15" hidden="1" x14ac:dyDescent="0.2">
      <c r="A643">
        <v>386</v>
      </c>
      <c r="B643">
        <v>14000</v>
      </c>
      <c r="C643">
        <v>100000</v>
      </c>
      <c r="D643">
        <v>2.5</v>
      </c>
      <c r="E643">
        <v>4</v>
      </c>
      <c r="F643">
        <v>300</v>
      </c>
      <c r="G643">
        <v>0</v>
      </c>
      <c r="H643">
        <v>1E-3</v>
      </c>
      <c r="I643">
        <v>1.6000000000000001E-3</v>
      </c>
      <c r="J643">
        <v>8</v>
      </c>
      <c r="K643" t="b">
        <v>0</v>
      </c>
      <c r="L643">
        <f>INDEX(trials_and_results!B:B,MATCH($A643,trials_and_results!$A:$A,0))</f>
        <v>22.352874999999901</v>
      </c>
      <c r="M643">
        <f>INDEX(trials_and_results!C:C,MATCH($A643,trials_and_results!$A:$A,0))</f>
        <v>1.1611692846761199</v>
      </c>
      <c r="N643">
        <f>INDEX(trials_and_results!D:D,MATCH($A643,trials_and_results!$A:$A,0))</f>
        <v>21.191705715323781</v>
      </c>
      <c r="O643" s="16">
        <f>Table2[[#This Row],[mean_stderr]]/Table2[[#This Row],[mean_reward]]</f>
        <v>5.1947200737091984E-2</v>
      </c>
    </row>
    <row r="644" spans="1:15" hidden="1" x14ac:dyDescent="0.2">
      <c r="A644">
        <v>516</v>
      </c>
      <c r="B644">
        <v>6000</v>
      </c>
      <c r="C644">
        <v>100000</v>
      </c>
      <c r="D644">
        <v>2.5</v>
      </c>
      <c r="E644">
        <v>100</v>
      </c>
      <c r="F644">
        <v>300</v>
      </c>
      <c r="G644">
        <v>0</v>
      </c>
      <c r="H644">
        <v>4.0000000000000001E-3</v>
      </c>
      <c r="I644">
        <v>4.0000000000000002E-4</v>
      </c>
      <c r="J644">
        <v>16</v>
      </c>
      <c r="K644" t="b">
        <v>0</v>
      </c>
      <c r="L644">
        <f>INDEX(trials_and_results!B:B,MATCH($A644,trials_and_results!$A:$A,0))</f>
        <v>22.354825000000002</v>
      </c>
      <c r="M644">
        <f>INDEX(trials_and_results!C:C,MATCH($A644,trials_and_results!$A:$A,0))</f>
        <v>1.1644268434254901</v>
      </c>
      <c r="N644">
        <f>INDEX(trials_and_results!D:D,MATCH($A644,trials_and_results!$A:$A,0))</f>
        <v>21.19039815657451</v>
      </c>
      <c r="O644" s="16">
        <f>Table2[[#This Row],[mean_stderr]]/Table2[[#This Row],[mean_reward]]</f>
        <v>5.2088390019849856E-2</v>
      </c>
    </row>
    <row r="645" spans="1:15" hidden="1" x14ac:dyDescent="0.2">
      <c r="A645">
        <v>672</v>
      </c>
      <c r="B645">
        <v>6000</v>
      </c>
      <c r="C645">
        <v>100000</v>
      </c>
      <c r="D645">
        <v>2.5</v>
      </c>
      <c r="E645">
        <v>4</v>
      </c>
      <c r="F645">
        <v>300</v>
      </c>
      <c r="G645">
        <v>0</v>
      </c>
      <c r="H645">
        <v>1E-3</v>
      </c>
      <c r="I645">
        <v>8.0000000000000004E-4</v>
      </c>
      <c r="J645">
        <v>16</v>
      </c>
      <c r="K645" t="b">
        <v>0</v>
      </c>
      <c r="L645">
        <f>INDEX(trials_and_results!B:B,MATCH($A645,trials_and_results!$A:$A,0))</f>
        <v>22.35285</v>
      </c>
      <c r="M645">
        <f>INDEX(trials_and_results!C:C,MATCH($A645,trials_and_results!$A:$A,0))</f>
        <v>1.1630098454190101</v>
      </c>
      <c r="N645">
        <f>INDEX(trials_and_results!D:D,MATCH($A645,trials_and_results!$A:$A,0))</f>
        <v>21.189840154580992</v>
      </c>
      <c r="O645" s="16">
        <f>Table2[[#This Row],[mean_stderr]]/Table2[[#This Row],[mean_reward]]</f>
        <v>5.2029600047376959E-2</v>
      </c>
    </row>
    <row r="646" spans="1:15" hidden="1" x14ac:dyDescent="0.2">
      <c r="A646">
        <v>576</v>
      </c>
      <c r="B646">
        <v>6000</v>
      </c>
      <c r="C646">
        <v>100000</v>
      </c>
      <c r="D646">
        <v>2.5</v>
      </c>
      <c r="E646">
        <v>4</v>
      </c>
      <c r="F646">
        <v>300</v>
      </c>
      <c r="G646">
        <v>0</v>
      </c>
      <c r="H646">
        <v>0.01</v>
      </c>
      <c r="I646">
        <v>8.0000000000000004E-4</v>
      </c>
      <c r="J646">
        <v>16</v>
      </c>
      <c r="K646" t="b">
        <v>0</v>
      </c>
      <c r="L646">
        <f>INDEX(trials_and_results!B:B,MATCH($A646,trials_and_results!$A:$A,0))</f>
        <v>22.365275</v>
      </c>
      <c r="M646">
        <f>INDEX(trials_and_results!C:C,MATCH($A646,trials_and_results!$A:$A,0))</f>
        <v>1.1774117577402301</v>
      </c>
      <c r="N646">
        <f>INDEX(trials_and_results!D:D,MATCH($A646,trials_and_results!$A:$A,0))</f>
        <v>21.18786324225977</v>
      </c>
      <c r="O646" s="16">
        <f>Table2[[#This Row],[mean_stderr]]/Table2[[#This Row],[mean_reward]]</f>
        <v>5.2644635835697527E-2</v>
      </c>
    </row>
    <row r="647" spans="1:15" hidden="1" x14ac:dyDescent="0.2">
      <c r="A647">
        <v>721</v>
      </c>
      <c r="B647">
        <v>10000</v>
      </c>
      <c r="C647">
        <v>100000</v>
      </c>
      <c r="D647">
        <v>2.5</v>
      </c>
      <c r="E647">
        <v>4</v>
      </c>
      <c r="F647">
        <v>300</v>
      </c>
      <c r="G647">
        <v>0</v>
      </c>
      <c r="H647">
        <v>0.01</v>
      </c>
      <c r="I647">
        <v>1.6000000000000001E-3</v>
      </c>
      <c r="J647">
        <v>16</v>
      </c>
      <c r="K647" t="b">
        <v>0</v>
      </c>
      <c r="L647">
        <f>INDEX(trials_and_results!B:B,MATCH($A647,trials_and_results!$A:$A,0))</f>
        <v>22.361174999999999</v>
      </c>
      <c r="M647">
        <f>INDEX(trials_and_results!C:C,MATCH($A647,trials_and_results!$A:$A,0))</f>
        <v>1.17512666282404</v>
      </c>
      <c r="N647">
        <f>INDEX(trials_and_results!D:D,MATCH($A647,trials_and_results!$A:$A,0))</f>
        <v>21.186048337175958</v>
      </c>
      <c r="O647" s="16">
        <f>Table2[[#This Row],[mean_stderr]]/Table2[[#This Row],[mean_reward]]</f>
        <v>5.2552098126509003E-2</v>
      </c>
    </row>
    <row r="648" spans="1:15" hidden="1" x14ac:dyDescent="0.2">
      <c r="A648">
        <v>338</v>
      </c>
      <c r="B648">
        <v>14000</v>
      </c>
      <c r="C648">
        <v>100000</v>
      </c>
      <c r="D648">
        <v>2.5</v>
      </c>
      <c r="E648">
        <v>4</v>
      </c>
      <c r="F648">
        <v>300</v>
      </c>
      <c r="G648">
        <v>0</v>
      </c>
      <c r="H648">
        <v>4.0000000000000001E-3</v>
      </c>
      <c r="I648">
        <v>1.6000000000000001E-3</v>
      </c>
      <c r="J648">
        <v>8</v>
      </c>
      <c r="K648" t="b">
        <v>0</v>
      </c>
      <c r="L648">
        <f>INDEX(trials_and_results!B:B,MATCH($A648,trials_and_results!$A:$A,0))</f>
        <v>22.350299999999901</v>
      </c>
      <c r="M648">
        <f>INDEX(trials_and_results!C:C,MATCH($A648,trials_and_results!$A:$A,0))</f>
        <v>1.1645381105907</v>
      </c>
      <c r="N648">
        <f>INDEX(trials_and_results!D:D,MATCH($A648,trials_and_results!$A:$A,0))</f>
        <v>21.1857618894092</v>
      </c>
      <c r="O648" s="16">
        <f>Table2[[#This Row],[mean_stderr]]/Table2[[#This Row],[mean_reward]]</f>
        <v>5.210391406785167E-2</v>
      </c>
    </row>
    <row r="649" spans="1:15" hidden="1" x14ac:dyDescent="0.2">
      <c r="A649">
        <v>638</v>
      </c>
      <c r="B649">
        <v>14000</v>
      </c>
      <c r="C649">
        <v>100000</v>
      </c>
      <c r="D649">
        <v>2.5</v>
      </c>
      <c r="E649">
        <v>8</v>
      </c>
      <c r="F649">
        <v>300</v>
      </c>
      <c r="G649">
        <v>0</v>
      </c>
      <c r="H649">
        <v>4.0000000000000001E-3</v>
      </c>
      <c r="I649">
        <v>8.0000000000000004E-4</v>
      </c>
      <c r="J649">
        <v>16</v>
      </c>
      <c r="K649" t="b">
        <v>0</v>
      </c>
      <c r="L649">
        <f>INDEX(trials_and_results!B:B,MATCH($A649,trials_and_results!$A:$A,0))</f>
        <v>22.371675</v>
      </c>
      <c r="M649">
        <f>INDEX(trials_and_results!C:C,MATCH($A649,trials_and_results!$A:$A,0))</f>
        <v>1.1864502124052201</v>
      </c>
      <c r="N649">
        <f>INDEX(trials_and_results!D:D,MATCH($A649,trials_and_results!$A:$A,0))</f>
        <v>21.18522478759478</v>
      </c>
      <c r="O649" s="16">
        <f>Table2[[#This Row],[mean_stderr]]/Table2[[#This Row],[mean_reward]]</f>
        <v>5.3033588786052903E-2</v>
      </c>
    </row>
    <row r="650" spans="1:15" hidden="1" x14ac:dyDescent="0.2">
      <c r="A650">
        <v>252</v>
      </c>
      <c r="B650">
        <v>6000</v>
      </c>
      <c r="C650">
        <v>100000</v>
      </c>
      <c r="D650">
        <v>2.5</v>
      </c>
      <c r="E650">
        <v>8</v>
      </c>
      <c r="F650">
        <v>300</v>
      </c>
      <c r="G650">
        <v>0</v>
      </c>
      <c r="H650">
        <v>1E-3</v>
      </c>
      <c r="I650">
        <v>8.0000000000000004E-4</v>
      </c>
      <c r="J650">
        <v>8</v>
      </c>
      <c r="K650" t="b">
        <v>0</v>
      </c>
      <c r="L650">
        <f>INDEX(trials_and_results!B:B,MATCH($A650,trials_and_results!$A:$A,0))</f>
        <v>22.340349999999901</v>
      </c>
      <c r="M650">
        <f>INDEX(trials_and_results!C:C,MATCH($A650,trials_and_results!$A:$A,0))</f>
        <v>1.15844110565153</v>
      </c>
      <c r="N650">
        <f>INDEX(trials_and_results!D:D,MATCH($A650,trials_and_results!$A:$A,0))</f>
        <v>21.181908894348371</v>
      </c>
      <c r="O650" s="16">
        <f>Table2[[#This Row],[mean_stderr]]/Table2[[#This Row],[mean_reward]]</f>
        <v>5.1854205760050093E-2</v>
      </c>
    </row>
    <row r="651" spans="1:15" hidden="1" x14ac:dyDescent="0.2">
      <c r="A651">
        <v>168</v>
      </c>
      <c r="B651">
        <v>6000</v>
      </c>
      <c r="C651">
        <v>100000</v>
      </c>
      <c r="D651">
        <v>2.5</v>
      </c>
      <c r="E651">
        <v>25</v>
      </c>
      <c r="F651">
        <v>300</v>
      </c>
      <c r="G651">
        <v>0</v>
      </c>
      <c r="H651">
        <v>0.01</v>
      </c>
      <c r="I651">
        <v>8.0000000000000004E-4</v>
      </c>
      <c r="J651">
        <v>8</v>
      </c>
      <c r="K651" t="b">
        <v>0</v>
      </c>
      <c r="L651">
        <f>INDEX(trials_and_results!B:B,MATCH($A651,trials_and_results!$A:$A,0))</f>
        <v>22.349475000000002</v>
      </c>
      <c r="M651">
        <f>INDEX(trials_and_results!C:C,MATCH($A651,trials_and_results!$A:$A,0))</f>
        <v>1.16784176309333</v>
      </c>
      <c r="N651">
        <f>INDEX(trials_and_results!D:D,MATCH($A651,trials_and_results!$A:$A,0))</f>
        <v>21.18163323690667</v>
      </c>
      <c r="O651" s="16">
        <f>Table2[[#This Row],[mean_stderr]]/Table2[[#This Row],[mean_reward]]</f>
        <v>5.2253655313752555E-2</v>
      </c>
    </row>
    <row r="652" spans="1:15" hidden="1" x14ac:dyDescent="0.2">
      <c r="A652">
        <v>204</v>
      </c>
      <c r="B652">
        <v>6000</v>
      </c>
      <c r="C652">
        <v>100000</v>
      </c>
      <c r="D652">
        <v>2.5</v>
      </c>
      <c r="E652">
        <v>8</v>
      </c>
      <c r="F652">
        <v>300</v>
      </c>
      <c r="G652">
        <v>0</v>
      </c>
      <c r="H652">
        <v>4.0000000000000001E-3</v>
      </c>
      <c r="I652">
        <v>8.0000000000000004E-4</v>
      </c>
      <c r="J652">
        <v>8</v>
      </c>
      <c r="K652" t="b">
        <v>0</v>
      </c>
      <c r="L652">
        <f>INDEX(trials_and_results!B:B,MATCH($A652,trials_and_results!$A:$A,0))</f>
        <v>22.340949999999999</v>
      </c>
      <c r="M652">
        <f>INDEX(trials_and_results!C:C,MATCH($A652,trials_and_results!$A:$A,0))</f>
        <v>1.16230035630952</v>
      </c>
      <c r="N652">
        <f>INDEX(trials_and_results!D:D,MATCH($A652,trials_and_results!$A:$A,0))</f>
        <v>21.178649643690481</v>
      </c>
      <c r="O652" s="16">
        <f>Table2[[#This Row],[mean_stderr]]/Table2[[#This Row],[mean_reward]]</f>
        <v>5.2025556491980873E-2</v>
      </c>
    </row>
    <row r="653" spans="1:15" hidden="1" x14ac:dyDescent="0.2">
      <c r="A653">
        <v>385</v>
      </c>
      <c r="B653">
        <v>10000</v>
      </c>
      <c r="C653">
        <v>100000</v>
      </c>
      <c r="D653">
        <v>2.5</v>
      </c>
      <c r="E653">
        <v>4</v>
      </c>
      <c r="F653">
        <v>300</v>
      </c>
      <c r="G653">
        <v>0</v>
      </c>
      <c r="H653">
        <v>1E-3</v>
      </c>
      <c r="I653">
        <v>1.6000000000000001E-3</v>
      </c>
      <c r="J653">
        <v>8</v>
      </c>
      <c r="K653" t="b">
        <v>0</v>
      </c>
      <c r="L653">
        <f>INDEX(trials_and_results!B:B,MATCH($A653,trials_and_results!$A:$A,0))</f>
        <v>22.356475</v>
      </c>
      <c r="M653">
        <f>INDEX(trials_and_results!C:C,MATCH($A653,trials_and_results!$A:$A,0))</f>
        <v>1.17965916522518</v>
      </c>
      <c r="N653">
        <f>INDEX(trials_and_results!D:D,MATCH($A653,trials_and_results!$A:$A,0))</f>
        <v>21.176815834774821</v>
      </c>
      <c r="O653" s="16">
        <f>Table2[[#This Row],[mean_stderr]]/Table2[[#This Row],[mean_reward]]</f>
        <v>5.2765883943026795E-2</v>
      </c>
    </row>
    <row r="654" spans="1:15" hidden="1" x14ac:dyDescent="0.2">
      <c r="A654">
        <v>492</v>
      </c>
      <c r="B654">
        <v>6000</v>
      </c>
      <c r="C654">
        <v>100000</v>
      </c>
      <c r="D654">
        <v>2.5</v>
      </c>
      <c r="E654">
        <v>8</v>
      </c>
      <c r="F654">
        <v>300</v>
      </c>
      <c r="G654">
        <v>0</v>
      </c>
      <c r="H654">
        <v>4.0000000000000001E-3</v>
      </c>
      <c r="I654">
        <v>4.0000000000000002E-4</v>
      </c>
      <c r="J654">
        <v>16</v>
      </c>
      <c r="K654" t="b">
        <v>0</v>
      </c>
      <c r="L654">
        <f>INDEX(trials_and_results!B:B,MATCH($A654,trials_and_results!$A:$A,0))</f>
        <v>22.335999999999999</v>
      </c>
      <c r="M654">
        <f>INDEX(trials_and_results!C:C,MATCH($A654,trials_and_results!$A:$A,0))</f>
        <v>1.1602813515577499</v>
      </c>
      <c r="N654">
        <f>INDEX(trials_and_results!D:D,MATCH($A654,trials_and_results!$A:$A,0))</f>
        <v>21.175718648442249</v>
      </c>
      <c r="O654" s="16">
        <f>Table2[[#This Row],[mean_stderr]]/Table2[[#This Row],[mean_reward]]</f>
        <v>5.1946693748108431E-2</v>
      </c>
    </row>
    <row r="655" spans="1:15" hidden="1" x14ac:dyDescent="0.2">
      <c r="A655">
        <v>612</v>
      </c>
      <c r="B655">
        <v>6000</v>
      </c>
      <c r="C655">
        <v>100000</v>
      </c>
      <c r="D655">
        <v>2.5</v>
      </c>
      <c r="E655">
        <v>100</v>
      </c>
      <c r="F655">
        <v>300</v>
      </c>
      <c r="G655">
        <v>0</v>
      </c>
      <c r="H655">
        <v>0.01</v>
      </c>
      <c r="I655">
        <v>8.0000000000000004E-4</v>
      </c>
      <c r="J655">
        <v>16</v>
      </c>
      <c r="K655" t="b">
        <v>0</v>
      </c>
      <c r="L655">
        <f>INDEX(trials_and_results!B:B,MATCH($A655,trials_and_results!$A:$A,0))</f>
        <v>22.31785</v>
      </c>
      <c r="M655">
        <f>INDEX(trials_and_results!C:C,MATCH($A655,trials_and_results!$A:$A,0))</f>
        <v>1.1427832386847001</v>
      </c>
      <c r="N655">
        <f>INDEX(trials_and_results!D:D,MATCH($A655,trials_and_results!$A:$A,0))</f>
        <v>21.1750667613153</v>
      </c>
      <c r="O655" s="16">
        <f>Table2[[#This Row],[mean_stderr]]/Table2[[#This Row],[mean_reward]]</f>
        <v>5.120489826236399E-2</v>
      </c>
    </row>
    <row r="656" spans="1:15" hidden="1" x14ac:dyDescent="0.2">
      <c r="A656">
        <v>470</v>
      </c>
      <c r="B656">
        <v>14000</v>
      </c>
      <c r="C656">
        <v>100000</v>
      </c>
      <c r="D656">
        <v>2.5</v>
      </c>
      <c r="E656">
        <v>100</v>
      </c>
      <c r="F656">
        <v>300</v>
      </c>
      <c r="G656">
        <v>0</v>
      </c>
      <c r="H656">
        <v>0.01</v>
      </c>
      <c r="I656">
        <v>4.0000000000000002E-4</v>
      </c>
      <c r="J656">
        <v>16</v>
      </c>
      <c r="K656" t="b">
        <v>0</v>
      </c>
      <c r="L656">
        <f>INDEX(trials_and_results!B:B,MATCH($A656,trials_and_results!$A:$A,0))</f>
        <v>22.35755</v>
      </c>
      <c r="M656">
        <f>INDEX(trials_and_results!C:C,MATCH($A656,trials_and_results!$A:$A,0))</f>
        <v>1.18328102677363</v>
      </c>
      <c r="N656">
        <f>INDEX(trials_and_results!D:D,MATCH($A656,trials_and_results!$A:$A,0))</f>
        <v>21.174268973226368</v>
      </c>
      <c r="O656" s="16">
        <f>Table2[[#This Row],[mean_stderr]]/Table2[[#This Row],[mean_reward]]</f>
        <v>5.2925344090637393E-2</v>
      </c>
    </row>
    <row r="657" spans="1:15" hidden="1" x14ac:dyDescent="0.2">
      <c r="A657">
        <v>505</v>
      </c>
      <c r="B657">
        <v>10000</v>
      </c>
      <c r="C657">
        <v>100000</v>
      </c>
      <c r="D657">
        <v>2.5</v>
      </c>
      <c r="E657">
        <v>25</v>
      </c>
      <c r="F657">
        <v>300</v>
      </c>
      <c r="G657">
        <v>0</v>
      </c>
      <c r="H657">
        <v>4.0000000000000001E-3</v>
      </c>
      <c r="I657">
        <v>4.0000000000000002E-4</v>
      </c>
      <c r="J657">
        <v>16</v>
      </c>
      <c r="K657" t="b">
        <v>0</v>
      </c>
      <c r="L657">
        <f>INDEX(trials_and_results!B:B,MATCH($A657,trials_and_results!$A:$A,0))</f>
        <v>22.353175</v>
      </c>
      <c r="M657">
        <f>INDEX(trials_and_results!C:C,MATCH($A657,trials_and_results!$A:$A,0))</f>
        <v>1.1810433514479901</v>
      </c>
      <c r="N657">
        <f>INDEX(trials_and_results!D:D,MATCH($A657,trials_and_results!$A:$A,0))</f>
        <v>21.172131648552011</v>
      </c>
      <c r="O657" s="16">
        <f>Table2[[#This Row],[mean_stderr]]/Table2[[#This Row],[mean_reward]]</f>
        <v>5.2835597245044164E-2</v>
      </c>
    </row>
    <row r="658" spans="1:15" hidden="1" x14ac:dyDescent="0.2">
      <c r="A658">
        <v>108</v>
      </c>
      <c r="B658">
        <v>6000</v>
      </c>
      <c r="C658">
        <v>100000</v>
      </c>
      <c r="D658">
        <v>2.5</v>
      </c>
      <c r="E658">
        <v>8</v>
      </c>
      <c r="F658">
        <v>300</v>
      </c>
      <c r="G658">
        <v>0</v>
      </c>
      <c r="H658">
        <v>1E-3</v>
      </c>
      <c r="I658">
        <v>4.0000000000000002E-4</v>
      </c>
      <c r="J658">
        <v>8</v>
      </c>
      <c r="K658" t="b">
        <v>0</v>
      </c>
      <c r="L658">
        <f>INDEX(trials_and_results!B:B,MATCH($A658,trials_and_results!$A:$A,0))</f>
        <v>22.338349999999998</v>
      </c>
      <c r="M658">
        <f>INDEX(trials_and_results!C:C,MATCH($A658,trials_and_results!$A:$A,0))</f>
        <v>1.1669182733427801</v>
      </c>
      <c r="N658">
        <f>INDEX(trials_and_results!D:D,MATCH($A658,trials_and_results!$A:$A,0))</f>
        <v>21.171431726657218</v>
      </c>
      <c r="O658" s="16">
        <f>Table2[[#This Row],[mean_stderr]]/Table2[[#This Row],[mean_reward]]</f>
        <v>5.2238337806632097E-2</v>
      </c>
    </row>
    <row r="659" spans="1:15" hidden="1" x14ac:dyDescent="0.2">
      <c r="A659">
        <v>421</v>
      </c>
      <c r="B659">
        <v>10000</v>
      </c>
      <c r="C659">
        <v>100000</v>
      </c>
      <c r="D659">
        <v>2.5</v>
      </c>
      <c r="E659">
        <v>100</v>
      </c>
      <c r="F659">
        <v>300</v>
      </c>
      <c r="G659">
        <v>0</v>
      </c>
      <c r="H659">
        <v>1E-3</v>
      </c>
      <c r="I659">
        <v>1.6000000000000001E-3</v>
      </c>
      <c r="J659">
        <v>8</v>
      </c>
      <c r="K659" t="b">
        <v>0</v>
      </c>
      <c r="L659">
        <f>INDEX(trials_and_results!B:B,MATCH($A659,trials_and_results!$A:$A,0))</f>
        <v>22.341724999999901</v>
      </c>
      <c r="M659">
        <f>INDEX(trials_and_results!C:C,MATCH($A659,trials_and_results!$A:$A,0))</f>
        <v>1.1717302078491501</v>
      </c>
      <c r="N659">
        <f>INDEX(trials_and_results!D:D,MATCH($A659,trials_and_results!$A:$A,0))</f>
        <v>21.169994792150749</v>
      </c>
      <c r="O659" s="16">
        <f>Table2[[#This Row],[mean_stderr]]/Table2[[#This Row],[mean_reward]]</f>
        <v>5.2445825371548314E-2</v>
      </c>
    </row>
    <row r="660" spans="1:15" hidden="1" x14ac:dyDescent="0.2">
      <c r="A660">
        <v>182</v>
      </c>
      <c r="B660">
        <v>14000</v>
      </c>
      <c r="C660">
        <v>100000</v>
      </c>
      <c r="D660">
        <v>2.5</v>
      </c>
      <c r="E660">
        <v>100</v>
      </c>
      <c r="F660">
        <v>300</v>
      </c>
      <c r="G660">
        <v>0</v>
      </c>
      <c r="H660">
        <v>0.01</v>
      </c>
      <c r="I660">
        <v>8.0000000000000004E-4</v>
      </c>
      <c r="J660">
        <v>8</v>
      </c>
      <c r="K660" t="b">
        <v>0</v>
      </c>
      <c r="L660">
        <f>INDEX(trials_and_results!B:B,MATCH($A660,trials_and_results!$A:$A,0))</f>
        <v>22.343125000000001</v>
      </c>
      <c r="M660">
        <f>INDEX(trials_and_results!C:C,MATCH($A660,trials_and_results!$A:$A,0))</f>
        <v>1.17565154021784</v>
      </c>
      <c r="N660">
        <f>INDEX(trials_and_results!D:D,MATCH($A660,trials_and_results!$A:$A,0))</f>
        <v>21.167473459782162</v>
      </c>
      <c r="O660" s="16">
        <f>Table2[[#This Row],[mean_stderr]]/Table2[[#This Row],[mean_reward]]</f>
        <v>5.261804426273585E-2</v>
      </c>
    </row>
    <row r="661" spans="1:15" hidden="1" x14ac:dyDescent="0.2">
      <c r="A661">
        <v>73</v>
      </c>
      <c r="B661">
        <v>10000</v>
      </c>
      <c r="C661">
        <v>100000</v>
      </c>
      <c r="D661">
        <v>2.5</v>
      </c>
      <c r="E661">
        <v>25</v>
      </c>
      <c r="F661">
        <v>300</v>
      </c>
      <c r="G661">
        <v>0</v>
      </c>
      <c r="H661">
        <v>4.0000000000000001E-3</v>
      </c>
      <c r="I661">
        <v>4.0000000000000002E-4</v>
      </c>
      <c r="J661">
        <v>8</v>
      </c>
      <c r="K661" t="b">
        <v>0</v>
      </c>
      <c r="L661">
        <f>INDEX(trials_and_results!B:B,MATCH($A661,trials_and_results!$A:$A,0))</f>
        <v>22.31775</v>
      </c>
      <c r="M661">
        <f>INDEX(trials_and_results!C:C,MATCH($A661,trials_and_results!$A:$A,0))</f>
        <v>1.1547655706159701</v>
      </c>
      <c r="N661">
        <f>INDEX(trials_and_results!D:D,MATCH($A661,trials_and_results!$A:$A,0))</f>
        <v>21.162984429384029</v>
      </c>
      <c r="O661" s="16">
        <f>Table2[[#This Row],[mean_stderr]]/Table2[[#This Row],[mean_reward]]</f>
        <v>5.1742024649257659E-2</v>
      </c>
    </row>
    <row r="662" spans="1:15" hidden="1" x14ac:dyDescent="0.2">
      <c r="A662">
        <v>48</v>
      </c>
      <c r="B662">
        <v>6000</v>
      </c>
      <c r="C662">
        <v>100000</v>
      </c>
      <c r="D662">
        <v>2.5</v>
      </c>
      <c r="E662">
        <v>4</v>
      </c>
      <c r="F662">
        <v>300</v>
      </c>
      <c r="G662">
        <v>0</v>
      </c>
      <c r="H662">
        <v>4.0000000000000001E-3</v>
      </c>
      <c r="I662">
        <v>4.0000000000000002E-4</v>
      </c>
      <c r="J662">
        <v>8</v>
      </c>
      <c r="K662" t="b">
        <v>0</v>
      </c>
      <c r="L662">
        <f>INDEX(trials_and_results!B:B,MATCH($A662,trials_and_results!$A:$A,0))</f>
        <v>22.321275</v>
      </c>
      <c r="M662">
        <f>INDEX(trials_and_results!C:C,MATCH($A662,trials_and_results!$A:$A,0))</f>
        <v>1.1594984900648999</v>
      </c>
      <c r="N662">
        <f>INDEX(trials_and_results!D:D,MATCH($A662,trials_and_results!$A:$A,0))</f>
        <v>21.161776509935102</v>
      </c>
      <c r="O662" s="16">
        <f>Table2[[#This Row],[mean_stderr]]/Table2[[#This Row],[mean_reward]]</f>
        <v>5.1945889742628946E-2</v>
      </c>
    </row>
    <row r="663" spans="1:15" hidden="1" x14ac:dyDescent="0.2">
      <c r="A663">
        <v>556</v>
      </c>
      <c r="B663">
        <v>10000</v>
      </c>
      <c r="C663">
        <v>5000000</v>
      </c>
      <c r="D663">
        <v>2.5</v>
      </c>
      <c r="E663">
        <v>25</v>
      </c>
      <c r="F663">
        <v>300</v>
      </c>
      <c r="G663">
        <v>0</v>
      </c>
      <c r="H663">
        <v>1E-3</v>
      </c>
      <c r="I663">
        <v>4.0000000000000002E-4</v>
      </c>
      <c r="J663">
        <v>16</v>
      </c>
      <c r="K663" t="b">
        <v>0</v>
      </c>
      <c r="L663">
        <f>INDEX(trials_and_results!B:B,MATCH($A663,trials_and_results!$A:$A,0))</f>
        <v>25.04645</v>
      </c>
      <c r="M663">
        <f>INDEX(trials_and_results!C:C,MATCH($A663,trials_and_results!$A:$A,0))</f>
        <v>3.88471251838999</v>
      </c>
      <c r="N663">
        <f>INDEX(trials_and_results!D:D,MATCH($A663,trials_and_results!$A:$A,0))</f>
        <v>21.161737481610011</v>
      </c>
      <c r="O663" s="16">
        <f>Table2[[#This Row],[mean_stderr]]/Table2[[#This Row],[mean_reward]]</f>
        <v>0.1551003243329889</v>
      </c>
    </row>
    <row r="664" spans="1:15" hidden="1" x14ac:dyDescent="0.2">
      <c r="A664">
        <v>530</v>
      </c>
      <c r="B664">
        <v>14000</v>
      </c>
      <c r="C664">
        <v>100000</v>
      </c>
      <c r="D664">
        <v>2.5</v>
      </c>
      <c r="E664">
        <v>4</v>
      </c>
      <c r="F664">
        <v>300</v>
      </c>
      <c r="G664">
        <v>0</v>
      </c>
      <c r="H664">
        <v>1E-3</v>
      </c>
      <c r="I664">
        <v>4.0000000000000002E-4</v>
      </c>
      <c r="J664">
        <v>16</v>
      </c>
      <c r="K664" t="b">
        <v>0</v>
      </c>
      <c r="L664">
        <f>INDEX(trials_and_results!B:B,MATCH($A664,trials_and_results!$A:$A,0))</f>
        <v>22.340174999999999</v>
      </c>
      <c r="M664">
        <f>INDEX(trials_and_results!C:C,MATCH($A664,trials_and_results!$A:$A,0))</f>
        <v>1.17894980585683</v>
      </c>
      <c r="N664">
        <f>INDEX(trials_and_results!D:D,MATCH($A664,trials_and_results!$A:$A,0))</f>
        <v>21.161225194143167</v>
      </c>
      <c r="O664" s="16">
        <f>Table2[[#This Row],[mean_stderr]]/Table2[[#This Row],[mean_reward]]</f>
        <v>5.2772630736188507E-2</v>
      </c>
    </row>
    <row r="665" spans="1:15" hidden="1" x14ac:dyDescent="0.2">
      <c r="A665">
        <v>110</v>
      </c>
      <c r="B665">
        <v>14000</v>
      </c>
      <c r="C665">
        <v>100000</v>
      </c>
      <c r="D665">
        <v>2.5</v>
      </c>
      <c r="E665">
        <v>8</v>
      </c>
      <c r="F665">
        <v>300</v>
      </c>
      <c r="G665">
        <v>0</v>
      </c>
      <c r="H665">
        <v>1E-3</v>
      </c>
      <c r="I665">
        <v>4.0000000000000002E-4</v>
      </c>
      <c r="J665">
        <v>8</v>
      </c>
      <c r="K665" t="b">
        <v>0</v>
      </c>
      <c r="L665">
        <f>INDEX(trials_and_results!B:B,MATCH($A665,trials_and_results!$A:$A,0))</f>
        <v>22.327324999999998</v>
      </c>
      <c r="M665">
        <f>INDEX(trials_and_results!C:C,MATCH($A665,trials_and_results!$A:$A,0))</f>
        <v>1.1683257870167201</v>
      </c>
      <c r="N665">
        <f>INDEX(trials_and_results!D:D,MATCH($A665,trials_and_results!$A:$A,0))</f>
        <v>21.158999212983279</v>
      </c>
      <c r="O665" s="16">
        <f>Table2[[#This Row],[mean_stderr]]/Table2[[#This Row],[mean_reward]]</f>
        <v>5.2327172512458171E-2</v>
      </c>
    </row>
    <row r="666" spans="1:15" hidden="1" x14ac:dyDescent="0.2">
      <c r="A666">
        <v>192</v>
      </c>
      <c r="B666">
        <v>6000</v>
      </c>
      <c r="C666">
        <v>100000</v>
      </c>
      <c r="D666">
        <v>2.5</v>
      </c>
      <c r="E666">
        <v>4</v>
      </c>
      <c r="F666">
        <v>300</v>
      </c>
      <c r="G666">
        <v>0</v>
      </c>
      <c r="H666">
        <v>4.0000000000000001E-3</v>
      </c>
      <c r="I666">
        <v>8.0000000000000004E-4</v>
      </c>
      <c r="J666">
        <v>8</v>
      </c>
      <c r="K666" t="b">
        <v>0</v>
      </c>
      <c r="L666">
        <f>INDEX(trials_and_results!B:B,MATCH($A666,trials_and_results!$A:$A,0))</f>
        <v>22.327100000000002</v>
      </c>
      <c r="M666">
        <f>INDEX(trials_and_results!C:C,MATCH($A666,trials_and_results!$A:$A,0))</f>
        <v>1.17097602147665</v>
      </c>
      <c r="N666">
        <f>INDEX(trials_and_results!D:D,MATCH($A666,trials_and_results!$A:$A,0))</f>
        <v>21.15612397852335</v>
      </c>
      <c r="O666" s="16">
        <f>Table2[[#This Row],[mean_stderr]]/Table2[[#This Row],[mean_reward]]</f>
        <v>5.244640018079598E-2</v>
      </c>
    </row>
    <row r="667" spans="1:15" hidden="1" x14ac:dyDescent="0.2">
      <c r="A667">
        <v>72</v>
      </c>
      <c r="B667">
        <v>6000</v>
      </c>
      <c r="C667">
        <v>100000</v>
      </c>
      <c r="D667">
        <v>2.5</v>
      </c>
      <c r="E667">
        <v>25</v>
      </c>
      <c r="F667">
        <v>300</v>
      </c>
      <c r="G667">
        <v>0</v>
      </c>
      <c r="H667">
        <v>4.0000000000000001E-3</v>
      </c>
      <c r="I667">
        <v>4.0000000000000002E-4</v>
      </c>
      <c r="J667">
        <v>8</v>
      </c>
      <c r="K667" t="b">
        <v>0</v>
      </c>
      <c r="L667">
        <f>INDEX(trials_and_results!B:B,MATCH($A667,trials_and_results!$A:$A,0))</f>
        <v>22.316700000000001</v>
      </c>
      <c r="M667">
        <f>INDEX(trials_and_results!C:C,MATCH($A667,trials_and_results!$A:$A,0))</f>
        <v>1.1618951522335901</v>
      </c>
      <c r="N667">
        <f>INDEX(trials_and_results!D:D,MATCH($A667,trials_and_results!$A:$A,0))</f>
        <v>21.15480484776641</v>
      </c>
      <c r="O667" s="16">
        <f>Table2[[#This Row],[mean_stderr]]/Table2[[#This Row],[mean_reward]]</f>
        <v>5.2063932043428914E-2</v>
      </c>
    </row>
    <row r="668" spans="1:15" hidden="1" x14ac:dyDescent="0.2">
      <c r="A668">
        <v>98</v>
      </c>
      <c r="B668">
        <v>14000</v>
      </c>
      <c r="C668">
        <v>100000</v>
      </c>
      <c r="D668">
        <v>2.5</v>
      </c>
      <c r="E668">
        <v>4</v>
      </c>
      <c r="F668">
        <v>300</v>
      </c>
      <c r="G668">
        <v>0</v>
      </c>
      <c r="H668">
        <v>1E-3</v>
      </c>
      <c r="I668">
        <v>4.0000000000000002E-4</v>
      </c>
      <c r="J668">
        <v>8</v>
      </c>
      <c r="K668" t="b">
        <v>0</v>
      </c>
      <c r="L668">
        <f>INDEX(trials_and_results!B:B,MATCH($A668,trials_and_results!$A:$A,0))</f>
        <v>22.304724999999902</v>
      </c>
      <c r="M668">
        <f>INDEX(trials_and_results!C:C,MATCH($A668,trials_and_results!$A:$A,0))</f>
        <v>1.1515402458449999</v>
      </c>
      <c r="N668">
        <f>INDEX(trials_and_results!D:D,MATCH($A668,trials_and_results!$A:$A,0))</f>
        <v>21.153184754154903</v>
      </c>
      <c r="O668" s="16">
        <f>Table2[[#This Row],[mean_stderr]]/Table2[[#This Row],[mean_reward]]</f>
        <v>5.162763700718144E-2</v>
      </c>
    </row>
    <row r="669" spans="1:15" hidden="1" x14ac:dyDescent="0.2">
      <c r="A669">
        <v>60</v>
      </c>
      <c r="B669">
        <v>6000</v>
      </c>
      <c r="C669">
        <v>100000</v>
      </c>
      <c r="D669">
        <v>2.5</v>
      </c>
      <c r="E669">
        <v>8</v>
      </c>
      <c r="F669">
        <v>300</v>
      </c>
      <c r="G669">
        <v>0</v>
      </c>
      <c r="H669">
        <v>4.0000000000000001E-3</v>
      </c>
      <c r="I669">
        <v>4.0000000000000002E-4</v>
      </c>
      <c r="J669">
        <v>8</v>
      </c>
      <c r="K669" t="b">
        <v>0</v>
      </c>
      <c r="L669">
        <f>INDEX(trials_and_results!B:B,MATCH($A669,trials_and_results!$A:$A,0))</f>
        <v>22.320799999999998</v>
      </c>
      <c r="M669">
        <f>INDEX(trials_and_results!C:C,MATCH($A669,trials_and_results!$A:$A,0))</f>
        <v>1.1686364248421699</v>
      </c>
      <c r="N669">
        <f>INDEX(trials_and_results!D:D,MATCH($A669,trials_and_results!$A:$A,0))</f>
        <v>21.152163575157829</v>
      </c>
      <c r="O669" s="16">
        <f>Table2[[#This Row],[mean_stderr]]/Table2[[#This Row],[mean_reward]]</f>
        <v>5.2356386188764294E-2</v>
      </c>
    </row>
    <row r="670" spans="1:15" hidden="1" x14ac:dyDescent="0.2">
      <c r="A670">
        <v>781</v>
      </c>
      <c r="B670">
        <v>10000</v>
      </c>
      <c r="C670">
        <v>100000</v>
      </c>
      <c r="D670">
        <v>2.5</v>
      </c>
      <c r="E670">
        <v>8</v>
      </c>
      <c r="F670">
        <v>300</v>
      </c>
      <c r="G670">
        <v>0</v>
      </c>
      <c r="H670">
        <v>4.0000000000000001E-3</v>
      </c>
      <c r="I670">
        <v>1.6000000000000001E-3</v>
      </c>
      <c r="J670">
        <v>16</v>
      </c>
      <c r="K670" t="b">
        <v>0</v>
      </c>
      <c r="L670">
        <f>INDEX(trials_and_results!B:B,MATCH($A670,trials_and_results!$A:$A,0))</f>
        <v>22.342775</v>
      </c>
      <c r="M670">
        <f>INDEX(trials_and_results!C:C,MATCH($A670,trials_and_results!$A:$A,0))</f>
        <v>1.19146074779571</v>
      </c>
      <c r="N670">
        <f>INDEX(trials_and_results!D:D,MATCH($A670,trials_and_results!$A:$A,0))</f>
        <v>21.151314252204291</v>
      </c>
      <c r="O670" s="16">
        <f>Table2[[#This Row],[mean_stderr]]/Table2[[#This Row],[mean_reward]]</f>
        <v>5.3326444355981294E-2</v>
      </c>
    </row>
    <row r="671" spans="1:15" hidden="1" x14ac:dyDescent="0.2">
      <c r="A671">
        <v>337</v>
      </c>
      <c r="B671">
        <v>10000</v>
      </c>
      <c r="C671">
        <v>100000</v>
      </c>
      <c r="D671">
        <v>2.5</v>
      </c>
      <c r="E671">
        <v>4</v>
      </c>
      <c r="F671">
        <v>300</v>
      </c>
      <c r="G671">
        <v>0</v>
      </c>
      <c r="H671">
        <v>4.0000000000000001E-3</v>
      </c>
      <c r="I671">
        <v>1.6000000000000001E-3</v>
      </c>
      <c r="J671">
        <v>8</v>
      </c>
      <c r="K671" t="b">
        <v>0</v>
      </c>
      <c r="L671">
        <f>INDEX(trials_and_results!B:B,MATCH($A671,trials_and_results!$A:$A,0))</f>
        <v>22.31915</v>
      </c>
      <c r="M671">
        <f>INDEX(trials_and_results!C:C,MATCH($A671,trials_and_results!$A:$A,0))</f>
        <v>1.1691357428978499</v>
      </c>
      <c r="N671">
        <f>INDEX(trials_and_results!D:D,MATCH($A671,trials_and_results!$A:$A,0))</f>
        <v>21.15001425710215</v>
      </c>
      <c r="O671" s="16">
        <f>Table2[[#This Row],[mean_stderr]]/Table2[[#This Row],[mean_reward]]</f>
        <v>5.2382628500541012E-2</v>
      </c>
    </row>
    <row r="672" spans="1:15" hidden="1" x14ac:dyDescent="0.2">
      <c r="A672">
        <v>661</v>
      </c>
      <c r="B672">
        <v>10000</v>
      </c>
      <c r="C672">
        <v>100000</v>
      </c>
      <c r="D672">
        <v>2.5</v>
      </c>
      <c r="E672">
        <v>100</v>
      </c>
      <c r="F672">
        <v>300</v>
      </c>
      <c r="G672">
        <v>0</v>
      </c>
      <c r="H672">
        <v>4.0000000000000001E-3</v>
      </c>
      <c r="I672">
        <v>8.0000000000000004E-4</v>
      </c>
      <c r="J672">
        <v>16</v>
      </c>
      <c r="K672" t="b">
        <v>0</v>
      </c>
      <c r="L672">
        <f>INDEX(trials_and_results!B:B,MATCH($A672,trials_and_results!$A:$A,0))</f>
        <v>22.304575</v>
      </c>
      <c r="M672">
        <f>INDEX(trials_and_results!C:C,MATCH($A672,trials_and_results!$A:$A,0))</f>
        <v>1.1558153195146199</v>
      </c>
      <c r="N672">
        <f>INDEX(trials_and_results!D:D,MATCH($A672,trials_and_results!$A:$A,0))</f>
        <v>21.14875968048538</v>
      </c>
      <c r="O672" s="16">
        <f>Table2[[#This Row],[mean_stderr]]/Table2[[#This Row],[mean_reward]]</f>
        <v>5.1819652224470533E-2</v>
      </c>
    </row>
    <row r="673" spans="1:15" hidden="1" x14ac:dyDescent="0.2">
      <c r="A673">
        <v>434</v>
      </c>
      <c r="B673">
        <v>14000</v>
      </c>
      <c r="C673">
        <v>100000</v>
      </c>
      <c r="D673">
        <v>2.5</v>
      </c>
      <c r="E673">
        <v>4</v>
      </c>
      <c r="F673">
        <v>300</v>
      </c>
      <c r="G673">
        <v>0</v>
      </c>
      <c r="H673">
        <v>0.01</v>
      </c>
      <c r="I673">
        <v>4.0000000000000002E-4</v>
      </c>
      <c r="J673">
        <v>16</v>
      </c>
      <c r="K673" t="b">
        <v>0</v>
      </c>
      <c r="L673">
        <f>INDEX(trials_and_results!B:B,MATCH($A673,trials_and_results!$A:$A,0))</f>
        <v>22.304049999999901</v>
      </c>
      <c r="M673">
        <f>INDEX(trials_and_results!C:C,MATCH($A673,trials_and_results!$A:$A,0))</f>
        <v>1.1557795070906201</v>
      </c>
      <c r="N673">
        <f>INDEX(trials_and_results!D:D,MATCH($A673,trials_and_results!$A:$A,0))</f>
        <v>21.14827049290928</v>
      </c>
      <c r="O673" s="16">
        <f>Table2[[#This Row],[mean_stderr]]/Table2[[#This Row],[mean_reward]]</f>
        <v>5.1819266325650509E-2</v>
      </c>
    </row>
    <row r="674" spans="1:15" hidden="1" x14ac:dyDescent="0.2">
      <c r="A674">
        <v>674</v>
      </c>
      <c r="B674">
        <v>14000</v>
      </c>
      <c r="C674">
        <v>100000</v>
      </c>
      <c r="D674">
        <v>2.5</v>
      </c>
      <c r="E674">
        <v>4</v>
      </c>
      <c r="F674">
        <v>300</v>
      </c>
      <c r="G674">
        <v>0</v>
      </c>
      <c r="H674">
        <v>1E-3</v>
      </c>
      <c r="I674">
        <v>8.0000000000000004E-4</v>
      </c>
      <c r="J674">
        <v>16</v>
      </c>
      <c r="K674" t="b">
        <v>0</v>
      </c>
      <c r="L674">
        <f>INDEX(trials_and_results!B:B,MATCH($A674,trials_and_results!$A:$A,0))</f>
        <v>22.303474999999999</v>
      </c>
      <c r="M674">
        <f>INDEX(trials_and_results!C:C,MATCH($A674,trials_and_results!$A:$A,0))</f>
        <v>1.15671305738853</v>
      </c>
      <c r="N674">
        <f>INDEX(trials_and_results!D:D,MATCH($A674,trials_and_results!$A:$A,0))</f>
        <v>21.146761942611469</v>
      </c>
      <c r="O674" s="16">
        <f>Table2[[#This Row],[mean_stderr]]/Table2[[#This Row],[mean_reward]]</f>
        <v>5.1862458984016174E-2</v>
      </c>
    </row>
    <row r="675" spans="1:15" hidden="1" x14ac:dyDescent="0.2">
      <c r="A675">
        <v>62</v>
      </c>
      <c r="B675">
        <v>14000</v>
      </c>
      <c r="C675">
        <v>100000</v>
      </c>
      <c r="D675">
        <v>2.5</v>
      </c>
      <c r="E675">
        <v>8</v>
      </c>
      <c r="F675">
        <v>300</v>
      </c>
      <c r="G675">
        <v>0</v>
      </c>
      <c r="H675">
        <v>4.0000000000000001E-3</v>
      </c>
      <c r="I675">
        <v>4.0000000000000002E-4</v>
      </c>
      <c r="J675">
        <v>8</v>
      </c>
      <c r="K675" t="b">
        <v>0</v>
      </c>
      <c r="L675">
        <f>INDEX(trials_and_results!B:B,MATCH($A675,trials_and_results!$A:$A,0))</f>
        <v>22.3156</v>
      </c>
      <c r="M675">
        <f>INDEX(trials_and_results!C:C,MATCH($A675,trials_and_results!$A:$A,0))</f>
        <v>1.1718361192833</v>
      </c>
      <c r="N675">
        <f>INDEX(trials_and_results!D:D,MATCH($A675,trials_and_results!$A:$A,0))</f>
        <v>21.143763880716701</v>
      </c>
      <c r="O675" s="16">
        <f>Table2[[#This Row],[mean_stderr]]/Table2[[#This Row],[mean_reward]]</f>
        <v>5.2511970069516391E-2</v>
      </c>
    </row>
    <row r="676" spans="1:15" hidden="1" x14ac:dyDescent="0.2">
      <c r="A676">
        <v>350</v>
      </c>
      <c r="B676">
        <v>14000</v>
      </c>
      <c r="C676">
        <v>100000</v>
      </c>
      <c r="D676">
        <v>2.5</v>
      </c>
      <c r="E676">
        <v>8</v>
      </c>
      <c r="F676">
        <v>300</v>
      </c>
      <c r="G676">
        <v>0</v>
      </c>
      <c r="H676">
        <v>4.0000000000000001E-3</v>
      </c>
      <c r="I676">
        <v>1.6000000000000001E-3</v>
      </c>
      <c r="J676">
        <v>8</v>
      </c>
      <c r="K676" t="b">
        <v>0</v>
      </c>
      <c r="L676">
        <f>INDEX(trials_and_results!B:B,MATCH($A676,trials_and_results!$A:$A,0))</f>
        <v>22.303125000000001</v>
      </c>
      <c r="M676">
        <f>INDEX(trials_and_results!C:C,MATCH($A676,trials_and_results!$A:$A,0))</f>
        <v>1.1597452143601099</v>
      </c>
      <c r="N676">
        <f>INDEX(trials_and_results!D:D,MATCH($A676,trials_and_results!$A:$A,0))</f>
        <v>21.14337978563989</v>
      </c>
      <c r="O676" s="16">
        <f>Table2[[#This Row],[mean_stderr]]/Table2[[#This Row],[mean_reward]]</f>
        <v>5.1999224967806519E-2</v>
      </c>
    </row>
    <row r="677" spans="1:15" hidden="1" x14ac:dyDescent="0.2">
      <c r="A677">
        <v>588</v>
      </c>
      <c r="B677">
        <v>6000</v>
      </c>
      <c r="C677">
        <v>100000</v>
      </c>
      <c r="D677">
        <v>2.5</v>
      </c>
      <c r="E677">
        <v>8</v>
      </c>
      <c r="F677">
        <v>300</v>
      </c>
      <c r="G677">
        <v>0</v>
      </c>
      <c r="H677">
        <v>0.01</v>
      </c>
      <c r="I677">
        <v>8.0000000000000004E-4</v>
      </c>
      <c r="J677">
        <v>16</v>
      </c>
      <c r="K677" t="b">
        <v>0</v>
      </c>
      <c r="L677">
        <f>INDEX(trials_and_results!B:B,MATCH($A677,trials_and_results!$A:$A,0))</f>
        <v>22.300299999999901</v>
      </c>
      <c r="M677">
        <f>INDEX(trials_and_results!C:C,MATCH($A677,trials_and_results!$A:$A,0))</f>
        <v>1.15717523132453</v>
      </c>
      <c r="N677">
        <f>INDEX(trials_and_results!D:D,MATCH($A677,trials_and_results!$A:$A,0))</f>
        <v>21.143124768675371</v>
      </c>
      <c r="O677" s="16">
        <f>Table2[[#This Row],[mean_stderr]]/Table2[[#This Row],[mean_reward]]</f>
        <v>5.1890567899289926E-2</v>
      </c>
    </row>
    <row r="678" spans="1:15" hidden="1" x14ac:dyDescent="0.2">
      <c r="A678">
        <v>756</v>
      </c>
      <c r="B678">
        <v>6000</v>
      </c>
      <c r="C678">
        <v>100000</v>
      </c>
      <c r="D678">
        <v>2.5</v>
      </c>
      <c r="E678">
        <v>100</v>
      </c>
      <c r="F678">
        <v>300</v>
      </c>
      <c r="G678">
        <v>0</v>
      </c>
      <c r="H678">
        <v>0.01</v>
      </c>
      <c r="I678">
        <v>1.6000000000000001E-3</v>
      </c>
      <c r="J678">
        <v>16</v>
      </c>
      <c r="K678" t="b">
        <v>0</v>
      </c>
      <c r="L678">
        <f>INDEX(trials_and_results!B:B,MATCH($A678,trials_and_results!$A:$A,0))</f>
        <v>22.308050000000001</v>
      </c>
      <c r="M678">
        <f>INDEX(trials_and_results!C:C,MATCH($A678,trials_and_results!$A:$A,0))</f>
        <v>1.1660656149995401</v>
      </c>
      <c r="N678">
        <f>INDEX(trials_and_results!D:D,MATCH($A678,trials_and_results!$A:$A,0))</f>
        <v>21.141984385000463</v>
      </c>
      <c r="O678" s="16">
        <f>Table2[[#This Row],[mean_stderr]]/Table2[[#This Row],[mean_reward]]</f>
        <v>5.2271068739739246E-2</v>
      </c>
    </row>
    <row r="679" spans="1:15" hidden="1" x14ac:dyDescent="0.2">
      <c r="A679">
        <v>662</v>
      </c>
      <c r="B679">
        <v>14000</v>
      </c>
      <c r="C679">
        <v>100000</v>
      </c>
      <c r="D679">
        <v>2.5</v>
      </c>
      <c r="E679">
        <v>100</v>
      </c>
      <c r="F679">
        <v>300</v>
      </c>
      <c r="G679">
        <v>0</v>
      </c>
      <c r="H679">
        <v>4.0000000000000001E-3</v>
      </c>
      <c r="I679">
        <v>8.0000000000000004E-4</v>
      </c>
      <c r="J679">
        <v>16</v>
      </c>
      <c r="K679" t="b">
        <v>0</v>
      </c>
      <c r="L679">
        <f>INDEX(trials_and_results!B:B,MATCH($A679,trials_and_results!$A:$A,0))</f>
        <v>22.297249999999998</v>
      </c>
      <c r="M679">
        <f>INDEX(trials_and_results!C:C,MATCH($A679,trials_and_results!$A:$A,0))</f>
        <v>1.1555363580907301</v>
      </c>
      <c r="N679">
        <f>INDEX(trials_and_results!D:D,MATCH($A679,trials_and_results!$A:$A,0))</f>
        <v>21.14171364190927</v>
      </c>
      <c r="O679" s="16">
        <f>Table2[[#This Row],[mean_stderr]]/Table2[[#This Row],[mean_reward]]</f>
        <v>5.1824164777751973E-2</v>
      </c>
    </row>
    <row r="680" spans="1:15" hidden="1" x14ac:dyDescent="0.2">
      <c r="A680">
        <v>830</v>
      </c>
      <c r="B680">
        <v>14000</v>
      </c>
      <c r="C680">
        <v>100000</v>
      </c>
      <c r="D680">
        <v>2.5</v>
      </c>
      <c r="E680">
        <v>8</v>
      </c>
      <c r="F680">
        <v>300</v>
      </c>
      <c r="G680">
        <v>0</v>
      </c>
      <c r="H680">
        <v>1E-3</v>
      </c>
      <c r="I680">
        <v>1.6000000000000001E-3</v>
      </c>
      <c r="J680">
        <v>16</v>
      </c>
      <c r="K680" t="b">
        <v>0</v>
      </c>
      <c r="L680">
        <f>INDEX(trials_and_results!B:B,MATCH($A680,trials_and_results!$A:$A,0))</f>
        <v>22.309275</v>
      </c>
      <c r="M680">
        <f>INDEX(trials_and_results!C:C,MATCH($A680,trials_and_results!$A:$A,0))</f>
        <v>1.16907699069834</v>
      </c>
      <c r="N680">
        <f>INDEX(trials_and_results!D:D,MATCH($A680,trials_and_results!$A:$A,0))</f>
        <v>21.14019800930166</v>
      </c>
      <c r="O680" s="16">
        <f>Table2[[#This Row],[mean_stderr]]/Table2[[#This Row],[mean_reward]]</f>
        <v>5.2403181667640034E-2</v>
      </c>
    </row>
    <row r="681" spans="1:15" hidden="1" x14ac:dyDescent="0.2">
      <c r="A681">
        <v>828</v>
      </c>
      <c r="B681">
        <v>6000</v>
      </c>
      <c r="C681">
        <v>100000</v>
      </c>
      <c r="D681">
        <v>2.5</v>
      </c>
      <c r="E681">
        <v>8</v>
      </c>
      <c r="F681">
        <v>300</v>
      </c>
      <c r="G681">
        <v>0</v>
      </c>
      <c r="H681">
        <v>1E-3</v>
      </c>
      <c r="I681">
        <v>1.6000000000000001E-3</v>
      </c>
      <c r="J681">
        <v>16</v>
      </c>
      <c r="K681" t="b">
        <v>0</v>
      </c>
      <c r="L681">
        <f>INDEX(trials_and_results!B:B,MATCH($A681,trials_and_results!$A:$A,0))</f>
        <v>22.314775000000001</v>
      </c>
      <c r="M681">
        <f>INDEX(trials_and_results!C:C,MATCH($A681,trials_and_results!$A:$A,0))</f>
        <v>1.1749937095248899</v>
      </c>
      <c r="N681">
        <f>INDEX(trials_and_results!D:D,MATCH($A681,trials_and_results!$A:$A,0))</f>
        <v>21.13978129047511</v>
      </c>
      <c r="O681" s="16">
        <f>Table2[[#This Row],[mean_stderr]]/Table2[[#This Row],[mean_reward]]</f>
        <v>5.2655413712434471E-2</v>
      </c>
    </row>
    <row r="682" spans="1:15" hidden="1" x14ac:dyDescent="0.2">
      <c r="A682">
        <v>433</v>
      </c>
      <c r="B682">
        <v>10000</v>
      </c>
      <c r="C682">
        <v>100000</v>
      </c>
      <c r="D682">
        <v>2.5</v>
      </c>
      <c r="E682">
        <v>4</v>
      </c>
      <c r="F682">
        <v>300</v>
      </c>
      <c r="G682">
        <v>0</v>
      </c>
      <c r="H682">
        <v>0.01</v>
      </c>
      <c r="I682">
        <v>4.0000000000000002E-4</v>
      </c>
      <c r="J682">
        <v>16</v>
      </c>
      <c r="K682" t="b">
        <v>0</v>
      </c>
      <c r="L682">
        <f>INDEX(trials_and_results!B:B,MATCH($A682,trials_and_results!$A:$A,0))</f>
        <v>22.308499999999999</v>
      </c>
      <c r="M682">
        <f>INDEX(trials_and_results!C:C,MATCH($A682,trials_and_results!$A:$A,0))</f>
        <v>1.16903523022859</v>
      </c>
      <c r="N682">
        <f>INDEX(trials_and_results!D:D,MATCH($A682,trials_and_results!$A:$A,0))</f>
        <v>21.139464769771408</v>
      </c>
      <c r="O682" s="16">
        <f>Table2[[#This Row],[mean_stderr]]/Table2[[#This Row],[mean_reward]]</f>
        <v>5.2403130207256877E-2</v>
      </c>
    </row>
    <row r="683" spans="1:15" hidden="1" x14ac:dyDescent="0.2">
      <c r="A683">
        <v>540</v>
      </c>
      <c r="B683">
        <v>6000</v>
      </c>
      <c r="C683">
        <v>100000</v>
      </c>
      <c r="D683">
        <v>2.5</v>
      </c>
      <c r="E683">
        <v>8</v>
      </c>
      <c r="F683">
        <v>300</v>
      </c>
      <c r="G683">
        <v>0</v>
      </c>
      <c r="H683">
        <v>1E-3</v>
      </c>
      <c r="I683">
        <v>4.0000000000000002E-4</v>
      </c>
      <c r="J683">
        <v>16</v>
      </c>
      <c r="K683" t="b">
        <v>0</v>
      </c>
      <c r="L683">
        <f>INDEX(trials_and_results!B:B,MATCH($A683,trials_and_results!$A:$A,0))</f>
        <v>22.3154749999999</v>
      </c>
      <c r="M683">
        <f>INDEX(trials_and_results!C:C,MATCH($A683,trials_and_results!$A:$A,0))</f>
        <v>1.17915555605747</v>
      </c>
      <c r="N683">
        <f>INDEX(trials_and_results!D:D,MATCH($A683,trials_and_results!$A:$A,0))</f>
        <v>21.13631944394243</v>
      </c>
      <c r="O683" s="16">
        <f>Table2[[#This Row],[mean_stderr]]/Table2[[#This Row],[mean_reward]]</f>
        <v>5.2840262466179871E-2</v>
      </c>
    </row>
    <row r="684" spans="1:15" hidden="1" x14ac:dyDescent="0.2">
      <c r="A684">
        <v>229</v>
      </c>
      <c r="B684">
        <v>10000</v>
      </c>
      <c r="C684">
        <v>100000</v>
      </c>
      <c r="D684">
        <v>2.5</v>
      </c>
      <c r="E684">
        <v>100</v>
      </c>
      <c r="F684">
        <v>300</v>
      </c>
      <c r="G684">
        <v>0</v>
      </c>
      <c r="H684">
        <v>4.0000000000000001E-3</v>
      </c>
      <c r="I684">
        <v>8.0000000000000004E-4</v>
      </c>
      <c r="J684">
        <v>8</v>
      </c>
      <c r="K684" t="b">
        <v>0</v>
      </c>
      <c r="L684">
        <f>INDEX(trials_and_results!B:B,MATCH($A684,trials_and_results!$A:$A,0))</f>
        <v>22.297025000000001</v>
      </c>
      <c r="M684">
        <f>INDEX(trials_and_results!C:C,MATCH($A684,trials_and_results!$A:$A,0))</f>
        <v>1.16146151430474</v>
      </c>
      <c r="N684">
        <f>INDEX(trials_and_results!D:D,MATCH($A684,trials_and_results!$A:$A,0))</f>
        <v>21.135563485695261</v>
      </c>
      <c r="O684" s="16">
        <f>Table2[[#This Row],[mean_stderr]]/Table2[[#This Row],[mean_reward]]</f>
        <v>5.2090425260981676E-2</v>
      </c>
    </row>
    <row r="685" spans="1:15" hidden="1" x14ac:dyDescent="0.2">
      <c r="A685">
        <v>36</v>
      </c>
      <c r="B685">
        <v>6000</v>
      </c>
      <c r="C685">
        <v>100000</v>
      </c>
      <c r="D685">
        <v>2.5</v>
      </c>
      <c r="E685">
        <v>100</v>
      </c>
      <c r="F685">
        <v>300</v>
      </c>
      <c r="G685">
        <v>0</v>
      </c>
      <c r="H685">
        <v>0.01</v>
      </c>
      <c r="I685">
        <v>4.0000000000000002E-4</v>
      </c>
      <c r="J685">
        <v>8</v>
      </c>
      <c r="K685" t="b">
        <v>0</v>
      </c>
      <c r="L685">
        <f>INDEX(trials_and_results!B:B,MATCH($A685,trials_and_results!$A:$A,0))</f>
        <v>22.304424999999998</v>
      </c>
      <c r="M685">
        <f>INDEX(trials_and_results!C:C,MATCH($A685,trials_and_results!$A:$A,0))</f>
        <v>1.17127484717401</v>
      </c>
      <c r="N685">
        <f>INDEX(trials_and_results!D:D,MATCH($A685,trials_and_results!$A:$A,0))</f>
        <v>21.133150152825987</v>
      </c>
      <c r="O685" s="16">
        <f>Table2[[#This Row],[mean_stderr]]/Table2[[#This Row],[mean_reward]]</f>
        <v>5.2513115544292673E-2</v>
      </c>
    </row>
    <row r="686" spans="1:15" hidden="1" x14ac:dyDescent="0.2">
      <c r="A686">
        <v>590</v>
      </c>
      <c r="B686">
        <v>14000</v>
      </c>
      <c r="C686">
        <v>100000</v>
      </c>
      <c r="D686">
        <v>2.5</v>
      </c>
      <c r="E686">
        <v>8</v>
      </c>
      <c r="F686">
        <v>300</v>
      </c>
      <c r="G686">
        <v>0</v>
      </c>
      <c r="H686">
        <v>0.01</v>
      </c>
      <c r="I686">
        <v>8.0000000000000004E-4</v>
      </c>
      <c r="J686">
        <v>16</v>
      </c>
      <c r="K686" t="b">
        <v>0</v>
      </c>
      <c r="L686">
        <f>INDEX(trials_and_results!B:B,MATCH($A686,trials_and_results!$A:$A,0))</f>
        <v>22.2941749999999</v>
      </c>
      <c r="M686">
        <f>INDEX(trials_and_results!C:C,MATCH($A686,trials_and_results!$A:$A,0))</f>
        <v>1.16152169291701</v>
      </c>
      <c r="N686">
        <f>INDEX(trials_and_results!D:D,MATCH($A686,trials_and_results!$A:$A,0))</f>
        <v>21.13265330708289</v>
      </c>
      <c r="O686" s="16">
        <f>Table2[[#This Row],[mean_stderr]]/Table2[[#This Row],[mean_reward]]</f>
        <v>5.2099783594459777E-2</v>
      </c>
    </row>
    <row r="687" spans="1:15" hidden="1" x14ac:dyDescent="0.2">
      <c r="A687">
        <v>109</v>
      </c>
      <c r="B687">
        <v>10000</v>
      </c>
      <c r="C687">
        <v>100000</v>
      </c>
      <c r="D687">
        <v>2.5</v>
      </c>
      <c r="E687">
        <v>8</v>
      </c>
      <c r="F687">
        <v>300</v>
      </c>
      <c r="G687">
        <v>0</v>
      </c>
      <c r="H687">
        <v>1E-3</v>
      </c>
      <c r="I687">
        <v>4.0000000000000002E-4</v>
      </c>
      <c r="J687">
        <v>8</v>
      </c>
      <c r="K687" t="b">
        <v>0</v>
      </c>
      <c r="L687">
        <f>INDEX(trials_and_results!B:B,MATCH($A687,trials_and_results!$A:$A,0))</f>
        <v>22.292849999999898</v>
      </c>
      <c r="M687">
        <f>INDEX(trials_and_results!C:C,MATCH($A687,trials_and_results!$A:$A,0))</f>
        <v>1.16028260774905</v>
      </c>
      <c r="N687">
        <f>INDEX(trials_and_results!D:D,MATCH($A687,trials_and_results!$A:$A,0))</f>
        <v>21.132567392250849</v>
      </c>
      <c r="O687" s="16">
        <f>Table2[[#This Row],[mean_stderr]]/Table2[[#This Row],[mean_reward]]</f>
        <v>5.2047298023763462E-2</v>
      </c>
    </row>
    <row r="688" spans="1:15" hidden="1" x14ac:dyDescent="0.2">
      <c r="A688">
        <v>746</v>
      </c>
      <c r="B688">
        <v>14000</v>
      </c>
      <c r="C688">
        <v>100000</v>
      </c>
      <c r="D688">
        <v>2.5</v>
      </c>
      <c r="E688">
        <v>25</v>
      </c>
      <c r="F688">
        <v>300</v>
      </c>
      <c r="G688">
        <v>0</v>
      </c>
      <c r="H688">
        <v>0.01</v>
      </c>
      <c r="I688">
        <v>1.6000000000000001E-3</v>
      </c>
      <c r="J688">
        <v>16</v>
      </c>
      <c r="K688" t="b">
        <v>0</v>
      </c>
      <c r="L688">
        <f>INDEX(trials_and_results!B:B,MATCH($A688,trials_and_results!$A:$A,0))</f>
        <v>22.277349999999998</v>
      </c>
      <c r="M688">
        <f>INDEX(trials_and_results!C:C,MATCH($A688,trials_and_results!$A:$A,0))</f>
        <v>1.1453103115388199</v>
      </c>
      <c r="N688">
        <f>INDEX(trials_and_results!D:D,MATCH($A688,trials_and_results!$A:$A,0))</f>
        <v>21.132039688461177</v>
      </c>
      <c r="O688" s="16">
        <f>Table2[[#This Row],[mean_stderr]]/Table2[[#This Row],[mean_reward]]</f>
        <v>5.1411425126364672E-2</v>
      </c>
    </row>
    <row r="689" spans="1:15" hidden="1" x14ac:dyDescent="0.2">
      <c r="A689">
        <v>264</v>
      </c>
      <c r="B689">
        <v>6000</v>
      </c>
      <c r="C689">
        <v>100000</v>
      </c>
      <c r="D689">
        <v>2.5</v>
      </c>
      <c r="E689">
        <v>25</v>
      </c>
      <c r="F689">
        <v>300</v>
      </c>
      <c r="G689">
        <v>0</v>
      </c>
      <c r="H689">
        <v>1E-3</v>
      </c>
      <c r="I689">
        <v>8.0000000000000004E-4</v>
      </c>
      <c r="J689">
        <v>8</v>
      </c>
      <c r="K689" t="b">
        <v>0</v>
      </c>
      <c r="L689">
        <f>INDEX(trials_and_results!B:B,MATCH($A689,trials_and_results!$A:$A,0))</f>
        <v>22.309925</v>
      </c>
      <c r="M689">
        <f>INDEX(trials_and_results!C:C,MATCH($A689,trials_and_results!$A:$A,0))</f>
        <v>1.1780262912673101</v>
      </c>
      <c r="N689">
        <f>INDEX(trials_and_results!D:D,MATCH($A689,trials_and_results!$A:$A,0))</f>
        <v>21.131898708732688</v>
      </c>
      <c r="O689" s="16">
        <f>Table2[[#This Row],[mean_stderr]]/Table2[[#This Row],[mean_reward]]</f>
        <v>5.2802790294781812E-2</v>
      </c>
    </row>
    <row r="690" spans="1:15" hidden="1" x14ac:dyDescent="0.2">
      <c r="A690">
        <v>456</v>
      </c>
      <c r="B690">
        <v>6000</v>
      </c>
      <c r="C690">
        <v>100000</v>
      </c>
      <c r="D690">
        <v>2.5</v>
      </c>
      <c r="E690">
        <v>25</v>
      </c>
      <c r="F690">
        <v>300</v>
      </c>
      <c r="G690">
        <v>0</v>
      </c>
      <c r="H690">
        <v>0.01</v>
      </c>
      <c r="I690">
        <v>4.0000000000000002E-4</v>
      </c>
      <c r="J690">
        <v>16</v>
      </c>
      <c r="K690" t="b">
        <v>0</v>
      </c>
      <c r="L690">
        <f>INDEX(trials_and_results!B:B,MATCH($A690,trials_and_results!$A:$A,0))</f>
        <v>22.284224999999999</v>
      </c>
      <c r="M690">
        <f>INDEX(trials_and_results!C:C,MATCH($A690,trials_and_results!$A:$A,0))</f>
        <v>1.1530020209582199</v>
      </c>
      <c r="N690">
        <f>INDEX(trials_and_results!D:D,MATCH($A690,trials_and_results!$A:$A,0))</f>
        <v>21.13122297904178</v>
      </c>
      <c r="O690" s="16">
        <f>Table2[[#This Row],[mean_stderr]]/Table2[[#This Row],[mean_reward]]</f>
        <v>5.1740727844841808E-2</v>
      </c>
    </row>
    <row r="691" spans="1:15" hidden="1" x14ac:dyDescent="0.2">
      <c r="A691">
        <v>601</v>
      </c>
      <c r="B691">
        <v>10000</v>
      </c>
      <c r="C691">
        <v>100000</v>
      </c>
      <c r="D691">
        <v>2.5</v>
      </c>
      <c r="E691">
        <v>25</v>
      </c>
      <c r="F691">
        <v>300</v>
      </c>
      <c r="G691">
        <v>0</v>
      </c>
      <c r="H691">
        <v>0.01</v>
      </c>
      <c r="I691">
        <v>8.0000000000000004E-4</v>
      </c>
      <c r="J691">
        <v>16</v>
      </c>
      <c r="K691" t="b">
        <v>0</v>
      </c>
      <c r="L691">
        <f>INDEX(trials_and_results!B:B,MATCH($A691,trials_and_results!$A:$A,0))</f>
        <v>22.286649999999899</v>
      </c>
      <c r="M691">
        <f>INDEX(trials_and_results!C:C,MATCH($A691,trials_and_results!$A:$A,0))</f>
        <v>1.1561269178574101</v>
      </c>
      <c r="N691">
        <f>INDEX(trials_and_results!D:D,MATCH($A691,trials_and_results!$A:$A,0))</f>
        <v>21.130523082142489</v>
      </c>
      <c r="O691" s="16">
        <f>Table2[[#This Row],[mean_stderr]]/Table2[[#This Row],[mean_reward]]</f>
        <v>5.1875311805830632E-2</v>
      </c>
    </row>
    <row r="692" spans="1:15" hidden="1" x14ac:dyDescent="0.2">
      <c r="A692">
        <v>565</v>
      </c>
      <c r="B692">
        <v>10000</v>
      </c>
      <c r="C692">
        <v>100000</v>
      </c>
      <c r="D692">
        <v>2.5</v>
      </c>
      <c r="E692">
        <v>100</v>
      </c>
      <c r="F692">
        <v>300</v>
      </c>
      <c r="G692">
        <v>0</v>
      </c>
      <c r="H692">
        <v>1E-3</v>
      </c>
      <c r="I692">
        <v>4.0000000000000002E-4</v>
      </c>
      <c r="J692">
        <v>16</v>
      </c>
      <c r="K692" t="b">
        <v>0</v>
      </c>
      <c r="L692">
        <f>INDEX(trials_and_results!B:B,MATCH($A692,trials_and_results!$A:$A,0))</f>
        <v>22.275074999999902</v>
      </c>
      <c r="M692">
        <f>INDEX(trials_and_results!C:C,MATCH($A692,trials_and_results!$A:$A,0))</f>
        <v>1.1456767151379199</v>
      </c>
      <c r="N692">
        <f>INDEX(trials_and_results!D:D,MATCH($A692,trials_and_results!$A:$A,0))</f>
        <v>21.129398284861981</v>
      </c>
      <c r="O692" s="16">
        <f>Table2[[#This Row],[mean_stderr]]/Table2[[#This Row],[mean_reward]]</f>
        <v>5.1433124922718551E-2</v>
      </c>
    </row>
    <row r="693" spans="1:15" hidden="1" x14ac:dyDescent="0.2">
      <c r="A693">
        <v>242</v>
      </c>
      <c r="B693">
        <v>14000</v>
      </c>
      <c r="C693">
        <v>100000</v>
      </c>
      <c r="D693">
        <v>2.5</v>
      </c>
      <c r="E693">
        <v>4</v>
      </c>
      <c r="F693">
        <v>300</v>
      </c>
      <c r="G693">
        <v>0</v>
      </c>
      <c r="H693">
        <v>1E-3</v>
      </c>
      <c r="I693">
        <v>8.0000000000000004E-4</v>
      </c>
      <c r="J693">
        <v>8</v>
      </c>
      <c r="K693" t="b">
        <v>0</v>
      </c>
      <c r="L693">
        <f>INDEX(trials_and_results!B:B,MATCH($A693,trials_and_results!$A:$A,0))</f>
        <v>22.329474999999999</v>
      </c>
      <c r="M693">
        <f>INDEX(trials_and_results!C:C,MATCH($A693,trials_and_results!$A:$A,0))</f>
        <v>1.2006179287810399</v>
      </c>
      <c r="N693">
        <f>INDEX(trials_and_results!D:D,MATCH($A693,trials_and_results!$A:$A,0))</f>
        <v>21.12885707121896</v>
      </c>
      <c r="O693" s="16">
        <f>Table2[[#This Row],[mean_stderr]]/Table2[[#This Row],[mean_reward]]</f>
        <v>5.376830081231377E-2</v>
      </c>
    </row>
    <row r="694" spans="1:15" hidden="1" x14ac:dyDescent="0.2">
      <c r="A694">
        <v>265</v>
      </c>
      <c r="B694">
        <v>10000</v>
      </c>
      <c r="C694">
        <v>100000</v>
      </c>
      <c r="D694">
        <v>2.5</v>
      </c>
      <c r="E694">
        <v>25</v>
      </c>
      <c r="F694">
        <v>300</v>
      </c>
      <c r="G694">
        <v>0</v>
      </c>
      <c r="H694">
        <v>1E-3</v>
      </c>
      <c r="I694">
        <v>8.0000000000000004E-4</v>
      </c>
      <c r="J694">
        <v>8</v>
      </c>
      <c r="K694" t="b">
        <v>0</v>
      </c>
      <c r="L694">
        <f>INDEX(trials_and_results!B:B,MATCH($A694,trials_and_results!$A:$A,0))</f>
        <v>22.301824999999901</v>
      </c>
      <c r="M694">
        <f>INDEX(trials_and_results!C:C,MATCH($A694,trials_and_results!$A:$A,0))</f>
        <v>1.1730057232828499</v>
      </c>
      <c r="N694">
        <f>INDEX(trials_and_results!D:D,MATCH($A694,trials_and_results!$A:$A,0))</f>
        <v>21.128819276717053</v>
      </c>
      <c r="O694" s="16">
        <f>Table2[[#This Row],[mean_stderr]]/Table2[[#This Row],[mean_reward]]</f>
        <v>5.2596849059790181E-2</v>
      </c>
    </row>
    <row r="695" spans="1:15" hidden="1" x14ac:dyDescent="0.2">
      <c r="A695">
        <v>254</v>
      </c>
      <c r="B695">
        <v>14000</v>
      </c>
      <c r="C695">
        <v>100000</v>
      </c>
      <c r="D695">
        <v>2.5</v>
      </c>
      <c r="E695">
        <v>8</v>
      </c>
      <c r="F695">
        <v>300</v>
      </c>
      <c r="G695">
        <v>0</v>
      </c>
      <c r="H695">
        <v>1E-3</v>
      </c>
      <c r="I695">
        <v>8.0000000000000004E-4</v>
      </c>
      <c r="J695">
        <v>8</v>
      </c>
      <c r="K695" t="b">
        <v>0</v>
      </c>
      <c r="L695">
        <f>INDEX(trials_and_results!B:B,MATCH($A695,trials_and_results!$A:$A,0))</f>
        <v>22.289375</v>
      </c>
      <c r="M695">
        <f>INDEX(trials_and_results!C:C,MATCH($A695,trials_and_results!$A:$A,0))</f>
        <v>1.1610272789321301</v>
      </c>
      <c r="N695">
        <f>INDEX(trials_and_results!D:D,MATCH($A695,trials_and_results!$A:$A,0))</f>
        <v>21.128347721067868</v>
      </c>
      <c r="O695" s="16">
        <f>Table2[[#This Row],[mean_stderr]]/Table2[[#This Row],[mean_reward]]</f>
        <v>5.2088821644040273E-2</v>
      </c>
    </row>
    <row r="696" spans="1:15" hidden="1" x14ac:dyDescent="0.2">
      <c r="A696">
        <v>206</v>
      </c>
      <c r="B696">
        <v>14000</v>
      </c>
      <c r="C696">
        <v>100000</v>
      </c>
      <c r="D696">
        <v>2.5</v>
      </c>
      <c r="E696">
        <v>8</v>
      </c>
      <c r="F696">
        <v>300</v>
      </c>
      <c r="G696">
        <v>0</v>
      </c>
      <c r="H696">
        <v>4.0000000000000001E-3</v>
      </c>
      <c r="I696">
        <v>8.0000000000000004E-4</v>
      </c>
      <c r="J696">
        <v>8</v>
      </c>
      <c r="K696" t="b">
        <v>0</v>
      </c>
      <c r="L696">
        <f>INDEX(trials_and_results!B:B,MATCH($A696,trials_and_results!$A:$A,0))</f>
        <v>22.286925</v>
      </c>
      <c r="M696">
        <f>INDEX(trials_and_results!C:C,MATCH($A696,trials_and_results!$A:$A,0))</f>
        <v>1.1602614954542101</v>
      </c>
      <c r="N696">
        <f>INDEX(trials_and_results!D:D,MATCH($A696,trials_and_results!$A:$A,0))</f>
        <v>21.126663504545789</v>
      </c>
      <c r="O696" s="16">
        <f>Table2[[#This Row],[mean_stderr]]/Table2[[#This Row],[mean_reward]]</f>
        <v>5.2060187551858775E-2</v>
      </c>
    </row>
    <row r="697" spans="1:15" hidden="1" x14ac:dyDescent="0.2">
      <c r="A697">
        <v>194</v>
      </c>
      <c r="B697">
        <v>14000</v>
      </c>
      <c r="C697">
        <v>100000</v>
      </c>
      <c r="D697">
        <v>2.5</v>
      </c>
      <c r="E697">
        <v>4</v>
      </c>
      <c r="F697">
        <v>300</v>
      </c>
      <c r="G697">
        <v>0</v>
      </c>
      <c r="H697">
        <v>4.0000000000000001E-3</v>
      </c>
      <c r="I697">
        <v>8.0000000000000004E-4</v>
      </c>
      <c r="J697">
        <v>8</v>
      </c>
      <c r="K697" t="b">
        <v>0</v>
      </c>
      <c r="L697">
        <f>INDEX(trials_and_results!B:B,MATCH($A697,trials_and_results!$A:$A,0))</f>
        <v>22.289524999999902</v>
      </c>
      <c r="M697">
        <f>INDEX(trials_and_results!C:C,MATCH($A697,trials_and_results!$A:$A,0))</f>
        <v>1.1633010605838101</v>
      </c>
      <c r="N697">
        <f>INDEX(trials_and_results!D:D,MATCH($A697,trials_and_results!$A:$A,0))</f>
        <v>21.126223939416093</v>
      </c>
      <c r="O697" s="16">
        <f>Table2[[#This Row],[mean_stderr]]/Table2[[#This Row],[mean_reward]]</f>
        <v>5.2190482326734879E-2</v>
      </c>
    </row>
    <row r="698" spans="1:15" hidden="1" x14ac:dyDescent="0.2">
      <c r="A698">
        <v>648</v>
      </c>
      <c r="B698">
        <v>6000</v>
      </c>
      <c r="C698">
        <v>100000</v>
      </c>
      <c r="D698">
        <v>2.5</v>
      </c>
      <c r="E698">
        <v>25</v>
      </c>
      <c r="F698">
        <v>300</v>
      </c>
      <c r="G698">
        <v>0</v>
      </c>
      <c r="H698">
        <v>4.0000000000000001E-3</v>
      </c>
      <c r="I698">
        <v>8.0000000000000004E-4</v>
      </c>
      <c r="J698">
        <v>16</v>
      </c>
      <c r="K698" t="b">
        <v>0</v>
      </c>
      <c r="L698">
        <f>INDEX(trials_and_results!B:B,MATCH($A698,trials_and_results!$A:$A,0))</f>
        <v>22.29205</v>
      </c>
      <c r="M698">
        <f>INDEX(trials_and_results!C:C,MATCH($A698,trials_and_results!$A:$A,0))</f>
        <v>1.16865558074517</v>
      </c>
      <c r="N698">
        <f>INDEX(trials_and_results!D:D,MATCH($A698,trials_and_results!$A:$A,0))</f>
        <v>21.123394419254829</v>
      </c>
      <c r="O698" s="16">
        <f>Table2[[#This Row],[mean_stderr]]/Table2[[#This Row],[mean_reward]]</f>
        <v>5.2424769401879595E-2</v>
      </c>
    </row>
    <row r="699" spans="1:15" hidden="1" x14ac:dyDescent="0.2">
      <c r="A699">
        <v>26</v>
      </c>
      <c r="B699">
        <v>14000</v>
      </c>
      <c r="C699">
        <v>100000</v>
      </c>
      <c r="D699">
        <v>2.5</v>
      </c>
      <c r="E699">
        <v>25</v>
      </c>
      <c r="F699">
        <v>300</v>
      </c>
      <c r="G699">
        <v>0</v>
      </c>
      <c r="H699">
        <v>0.01</v>
      </c>
      <c r="I699">
        <v>4.0000000000000002E-4</v>
      </c>
      <c r="J699">
        <v>8</v>
      </c>
      <c r="K699" t="b">
        <v>0</v>
      </c>
      <c r="L699">
        <f>INDEX(trials_and_results!B:B,MATCH($A699,trials_and_results!$A:$A,0))</f>
        <v>22.261775</v>
      </c>
      <c r="M699">
        <f>INDEX(trials_and_results!C:C,MATCH($A699,trials_and_results!$A:$A,0))</f>
        <v>1.1399983824662201</v>
      </c>
      <c r="N699">
        <f>INDEX(trials_and_results!D:D,MATCH($A699,trials_and_results!$A:$A,0))</f>
        <v>21.121776617533779</v>
      </c>
      <c r="O699" s="16">
        <f>Table2[[#This Row],[mean_stderr]]/Table2[[#This Row],[mean_reward]]</f>
        <v>5.1208781980152981E-2</v>
      </c>
    </row>
    <row r="700" spans="1:15" hidden="1" x14ac:dyDescent="0.2">
      <c r="A700">
        <v>734</v>
      </c>
      <c r="B700">
        <v>14000</v>
      </c>
      <c r="C700">
        <v>100000</v>
      </c>
      <c r="D700">
        <v>2.5</v>
      </c>
      <c r="E700">
        <v>8</v>
      </c>
      <c r="F700">
        <v>300</v>
      </c>
      <c r="G700">
        <v>0</v>
      </c>
      <c r="H700">
        <v>0.01</v>
      </c>
      <c r="I700">
        <v>1.6000000000000001E-3</v>
      </c>
      <c r="J700">
        <v>16</v>
      </c>
      <c r="K700" t="b">
        <v>0</v>
      </c>
      <c r="L700">
        <f>INDEX(trials_and_results!B:B,MATCH($A700,trials_and_results!$A:$A,0))</f>
        <v>22.272475</v>
      </c>
      <c r="M700">
        <f>INDEX(trials_and_results!C:C,MATCH($A700,trials_and_results!$A:$A,0))</f>
        <v>1.1520201816845601</v>
      </c>
      <c r="N700">
        <f>INDEX(trials_and_results!D:D,MATCH($A700,trials_and_results!$A:$A,0))</f>
        <v>21.120454818315441</v>
      </c>
      <c r="O700" s="16">
        <f>Table2[[#This Row],[mean_stderr]]/Table2[[#This Row],[mean_reward]]</f>
        <v>5.1723940948842015E-2</v>
      </c>
    </row>
    <row r="701" spans="1:15" hidden="1" x14ac:dyDescent="0.2">
      <c r="A701">
        <v>314</v>
      </c>
      <c r="B701">
        <v>14000</v>
      </c>
      <c r="C701">
        <v>100000</v>
      </c>
      <c r="D701">
        <v>2.5</v>
      </c>
      <c r="E701">
        <v>25</v>
      </c>
      <c r="F701">
        <v>300</v>
      </c>
      <c r="G701">
        <v>0</v>
      </c>
      <c r="H701">
        <v>0.01</v>
      </c>
      <c r="I701">
        <v>1.6000000000000001E-3</v>
      </c>
      <c r="J701">
        <v>8</v>
      </c>
      <c r="K701" t="b">
        <v>0</v>
      </c>
      <c r="L701">
        <f>INDEX(trials_and_results!B:B,MATCH($A701,trials_and_results!$A:$A,0))</f>
        <v>22.267900000000001</v>
      </c>
      <c r="M701">
        <f>INDEX(trials_and_results!C:C,MATCH($A701,trials_and_results!$A:$A,0))</f>
        <v>1.1490584481847601</v>
      </c>
      <c r="N701">
        <f>INDEX(trials_and_results!D:D,MATCH($A701,trials_and_results!$A:$A,0))</f>
        <v>21.11884155181524</v>
      </c>
      <c r="O701" s="16">
        <f>Table2[[#This Row],[mean_stderr]]/Table2[[#This Row],[mean_reward]]</f>
        <v>5.1601563155248588E-2</v>
      </c>
    </row>
    <row r="702" spans="1:15" hidden="1" x14ac:dyDescent="0.2">
      <c r="A702">
        <v>577</v>
      </c>
      <c r="B702">
        <v>10000</v>
      </c>
      <c r="C702">
        <v>100000</v>
      </c>
      <c r="D702">
        <v>2.5</v>
      </c>
      <c r="E702">
        <v>4</v>
      </c>
      <c r="F702">
        <v>300</v>
      </c>
      <c r="G702">
        <v>0</v>
      </c>
      <c r="H702">
        <v>0.01</v>
      </c>
      <c r="I702">
        <v>8.0000000000000004E-4</v>
      </c>
      <c r="J702">
        <v>16</v>
      </c>
      <c r="K702" t="b">
        <v>0</v>
      </c>
      <c r="L702">
        <f>INDEX(trials_and_results!B:B,MATCH($A702,trials_and_results!$A:$A,0))</f>
        <v>22.287974999999999</v>
      </c>
      <c r="M702">
        <f>INDEX(trials_and_results!C:C,MATCH($A702,trials_and_results!$A:$A,0))</f>
        <v>1.1694886366758299</v>
      </c>
      <c r="N702">
        <f>INDEX(trials_and_results!D:D,MATCH($A702,trials_and_results!$A:$A,0))</f>
        <v>21.11848636332417</v>
      </c>
      <c r="O702" s="16">
        <f>Table2[[#This Row],[mean_stderr]]/Table2[[#This Row],[mean_reward]]</f>
        <v>5.2471731356295487E-2</v>
      </c>
    </row>
    <row r="703" spans="1:15" hidden="1" x14ac:dyDescent="0.2">
      <c r="A703">
        <v>528</v>
      </c>
      <c r="B703">
        <v>6000</v>
      </c>
      <c r="C703">
        <v>100000</v>
      </c>
      <c r="D703">
        <v>2.5</v>
      </c>
      <c r="E703">
        <v>4</v>
      </c>
      <c r="F703">
        <v>300</v>
      </c>
      <c r="G703">
        <v>0</v>
      </c>
      <c r="H703">
        <v>1E-3</v>
      </c>
      <c r="I703">
        <v>4.0000000000000002E-4</v>
      </c>
      <c r="J703">
        <v>16</v>
      </c>
      <c r="K703" t="b">
        <v>0</v>
      </c>
      <c r="L703">
        <f>INDEX(trials_and_results!B:B,MATCH($A703,trials_and_results!$A:$A,0))</f>
        <v>22.283024999999999</v>
      </c>
      <c r="M703">
        <f>INDEX(trials_and_results!C:C,MATCH($A703,trials_and_results!$A:$A,0))</f>
        <v>1.1646679009859999</v>
      </c>
      <c r="N703">
        <f>INDEX(trials_and_results!D:D,MATCH($A703,trials_and_results!$A:$A,0))</f>
        <v>21.118357099013998</v>
      </c>
      <c r="O703" s="16">
        <f>Table2[[#This Row],[mean_stderr]]/Table2[[#This Row],[mean_reward]]</f>
        <v>5.22670463721151E-2</v>
      </c>
    </row>
    <row r="704" spans="1:15" hidden="1" x14ac:dyDescent="0.2">
      <c r="A704">
        <v>554</v>
      </c>
      <c r="B704">
        <v>14000</v>
      </c>
      <c r="C704">
        <v>100000</v>
      </c>
      <c r="D704">
        <v>2.5</v>
      </c>
      <c r="E704">
        <v>25</v>
      </c>
      <c r="F704">
        <v>300</v>
      </c>
      <c r="G704">
        <v>0</v>
      </c>
      <c r="H704">
        <v>1E-3</v>
      </c>
      <c r="I704">
        <v>4.0000000000000002E-4</v>
      </c>
      <c r="J704">
        <v>16</v>
      </c>
      <c r="K704" t="b">
        <v>0</v>
      </c>
      <c r="L704">
        <f>INDEX(trials_and_results!B:B,MATCH($A704,trials_and_results!$A:$A,0))</f>
        <v>22.286899999999999</v>
      </c>
      <c r="M704">
        <f>INDEX(trials_and_results!C:C,MATCH($A704,trials_and_results!$A:$A,0))</f>
        <v>1.17061401106727</v>
      </c>
      <c r="N704">
        <f>INDEX(trials_and_results!D:D,MATCH($A704,trials_and_results!$A:$A,0))</f>
        <v>21.116285988932731</v>
      </c>
      <c r="O704" s="16">
        <f>Table2[[#This Row],[mean_stderr]]/Table2[[#This Row],[mean_reward]]</f>
        <v>5.2524757192219197E-2</v>
      </c>
    </row>
    <row r="705" spans="1:15" hidden="1" x14ac:dyDescent="0.2">
      <c r="A705">
        <v>518</v>
      </c>
      <c r="B705">
        <v>14000</v>
      </c>
      <c r="C705">
        <v>100000</v>
      </c>
      <c r="D705">
        <v>2.5</v>
      </c>
      <c r="E705">
        <v>100</v>
      </c>
      <c r="F705">
        <v>300</v>
      </c>
      <c r="G705">
        <v>0</v>
      </c>
      <c r="H705">
        <v>4.0000000000000001E-3</v>
      </c>
      <c r="I705">
        <v>4.0000000000000002E-4</v>
      </c>
      <c r="J705">
        <v>16</v>
      </c>
      <c r="K705" t="b">
        <v>0</v>
      </c>
      <c r="L705">
        <f>INDEX(trials_and_results!B:B,MATCH($A705,trials_and_results!$A:$A,0))</f>
        <v>22.266275</v>
      </c>
      <c r="M705">
        <f>INDEX(trials_and_results!C:C,MATCH($A705,trials_and_results!$A:$A,0))</f>
        <v>1.1505119220901201</v>
      </c>
      <c r="N705">
        <f>INDEX(trials_and_results!D:D,MATCH($A705,trials_and_results!$A:$A,0))</f>
        <v>21.115763077909879</v>
      </c>
      <c r="O705" s="16">
        <f>Table2[[#This Row],[mean_stderr]]/Table2[[#This Row],[mean_reward]]</f>
        <v>5.1670605976532676E-2</v>
      </c>
    </row>
    <row r="706" spans="1:15" hidden="1" x14ac:dyDescent="0.2">
      <c r="A706">
        <v>398</v>
      </c>
      <c r="B706">
        <v>14000</v>
      </c>
      <c r="C706">
        <v>100000</v>
      </c>
      <c r="D706">
        <v>2.5</v>
      </c>
      <c r="E706">
        <v>8</v>
      </c>
      <c r="F706">
        <v>300</v>
      </c>
      <c r="G706">
        <v>0</v>
      </c>
      <c r="H706">
        <v>1E-3</v>
      </c>
      <c r="I706">
        <v>1.6000000000000001E-3</v>
      </c>
      <c r="J706">
        <v>8</v>
      </c>
      <c r="K706" t="b">
        <v>0</v>
      </c>
      <c r="L706">
        <f>INDEX(trials_and_results!B:B,MATCH($A706,trials_and_results!$A:$A,0))</f>
        <v>22.27205</v>
      </c>
      <c r="M706">
        <f>INDEX(trials_and_results!C:C,MATCH($A706,trials_and_results!$A:$A,0))</f>
        <v>1.1565421847252499</v>
      </c>
      <c r="N706">
        <f>INDEX(trials_and_results!D:D,MATCH($A706,trials_and_results!$A:$A,0))</f>
        <v>21.11550781527475</v>
      </c>
      <c r="O706" s="16">
        <f>Table2[[#This Row],[mean_stderr]]/Table2[[#This Row],[mean_reward]]</f>
        <v>5.1927962837962825E-2</v>
      </c>
    </row>
    <row r="707" spans="1:15" hidden="1" x14ac:dyDescent="0.2">
      <c r="A707">
        <v>301</v>
      </c>
      <c r="B707">
        <v>10000</v>
      </c>
      <c r="C707">
        <v>100000</v>
      </c>
      <c r="D707">
        <v>2.5</v>
      </c>
      <c r="E707">
        <v>8</v>
      </c>
      <c r="F707">
        <v>300</v>
      </c>
      <c r="G707">
        <v>0</v>
      </c>
      <c r="H707">
        <v>0.01</v>
      </c>
      <c r="I707">
        <v>1.6000000000000001E-3</v>
      </c>
      <c r="J707">
        <v>8</v>
      </c>
      <c r="K707" t="b">
        <v>0</v>
      </c>
      <c r="L707">
        <f>INDEX(trials_and_results!B:B,MATCH($A707,trials_and_results!$A:$A,0))</f>
        <v>22.289774999999999</v>
      </c>
      <c r="M707">
        <f>INDEX(trials_and_results!C:C,MATCH($A707,trials_and_results!$A:$A,0))</f>
        <v>1.17449718947919</v>
      </c>
      <c r="N707">
        <f>INDEX(trials_and_results!D:D,MATCH($A707,trials_and_results!$A:$A,0))</f>
        <v>21.115277810520809</v>
      </c>
      <c r="O707" s="16">
        <f>Table2[[#This Row],[mean_stderr]]/Table2[[#This Row],[mean_reward]]</f>
        <v>5.2692195837741297E-2</v>
      </c>
    </row>
    <row r="708" spans="1:15" hidden="1" x14ac:dyDescent="0.2">
      <c r="A708">
        <v>542</v>
      </c>
      <c r="B708">
        <v>14000</v>
      </c>
      <c r="C708">
        <v>100000</v>
      </c>
      <c r="D708">
        <v>2.5</v>
      </c>
      <c r="E708">
        <v>8</v>
      </c>
      <c r="F708">
        <v>300</v>
      </c>
      <c r="G708">
        <v>0</v>
      </c>
      <c r="H708">
        <v>1E-3</v>
      </c>
      <c r="I708">
        <v>4.0000000000000002E-4</v>
      </c>
      <c r="J708">
        <v>16</v>
      </c>
      <c r="K708" t="b">
        <v>0</v>
      </c>
      <c r="L708">
        <f>INDEX(trials_and_results!B:B,MATCH($A708,trials_and_results!$A:$A,0))</f>
        <v>22.283774999999999</v>
      </c>
      <c r="M708">
        <f>INDEX(trials_and_results!C:C,MATCH($A708,trials_and_results!$A:$A,0))</f>
        <v>1.16899006106521</v>
      </c>
      <c r="N708">
        <f>INDEX(trials_and_results!D:D,MATCH($A708,trials_and_results!$A:$A,0))</f>
        <v>21.11478493893479</v>
      </c>
      <c r="O708" s="16">
        <f>Table2[[#This Row],[mean_stderr]]/Table2[[#This Row],[mean_reward]]</f>
        <v>5.2459247190622324E-2</v>
      </c>
    </row>
    <row r="709" spans="1:15" hidden="1" x14ac:dyDescent="0.2">
      <c r="A709">
        <v>782</v>
      </c>
      <c r="B709">
        <v>14000</v>
      </c>
      <c r="C709">
        <v>100000</v>
      </c>
      <c r="D709">
        <v>2.5</v>
      </c>
      <c r="E709">
        <v>8</v>
      </c>
      <c r="F709">
        <v>300</v>
      </c>
      <c r="G709">
        <v>0</v>
      </c>
      <c r="H709">
        <v>4.0000000000000001E-3</v>
      </c>
      <c r="I709">
        <v>1.6000000000000001E-3</v>
      </c>
      <c r="J709">
        <v>16</v>
      </c>
      <c r="K709" t="b">
        <v>0</v>
      </c>
      <c r="L709">
        <f>INDEX(trials_and_results!B:B,MATCH($A709,trials_and_results!$A:$A,0))</f>
        <v>22.276225</v>
      </c>
      <c r="M709">
        <f>INDEX(trials_and_results!C:C,MATCH($A709,trials_and_results!$A:$A,0))</f>
        <v>1.1655351141447501</v>
      </c>
      <c r="N709">
        <f>INDEX(trials_and_results!D:D,MATCH($A709,trials_and_results!$A:$A,0))</f>
        <v>21.110689885855251</v>
      </c>
      <c r="O709" s="16">
        <f>Table2[[#This Row],[mean_stderr]]/Table2[[#This Row],[mean_reward]]</f>
        <v>5.2321931303205553E-2</v>
      </c>
    </row>
    <row r="710" spans="1:15" hidden="1" x14ac:dyDescent="0.2">
      <c r="A710">
        <v>313</v>
      </c>
      <c r="B710">
        <v>10000</v>
      </c>
      <c r="C710">
        <v>100000</v>
      </c>
      <c r="D710">
        <v>2.5</v>
      </c>
      <c r="E710">
        <v>25</v>
      </c>
      <c r="F710">
        <v>300</v>
      </c>
      <c r="G710">
        <v>0</v>
      </c>
      <c r="H710">
        <v>0.01</v>
      </c>
      <c r="I710">
        <v>1.6000000000000001E-3</v>
      </c>
      <c r="J710">
        <v>8</v>
      </c>
      <c r="K710" t="b">
        <v>0</v>
      </c>
      <c r="L710">
        <f>INDEX(trials_and_results!B:B,MATCH($A710,trials_and_results!$A:$A,0))</f>
        <v>22.245949999999901</v>
      </c>
      <c r="M710">
        <f>INDEX(trials_and_results!C:C,MATCH($A710,trials_and_results!$A:$A,0))</f>
        <v>1.1353987891941999</v>
      </c>
      <c r="N710">
        <f>INDEX(trials_and_results!D:D,MATCH($A710,trials_and_results!$A:$A,0))</f>
        <v>21.110551210805703</v>
      </c>
      <c r="O710" s="16">
        <f>Table2[[#This Row],[mean_stderr]]/Table2[[#This Row],[mean_reward]]</f>
        <v>5.1038449209595674E-2</v>
      </c>
    </row>
    <row r="711" spans="1:15" hidden="1" x14ac:dyDescent="0.2">
      <c r="A711">
        <v>517</v>
      </c>
      <c r="B711">
        <v>10000</v>
      </c>
      <c r="C711">
        <v>100000</v>
      </c>
      <c r="D711">
        <v>2.5</v>
      </c>
      <c r="E711">
        <v>100</v>
      </c>
      <c r="F711">
        <v>300</v>
      </c>
      <c r="G711">
        <v>0</v>
      </c>
      <c r="H711">
        <v>4.0000000000000001E-3</v>
      </c>
      <c r="I711">
        <v>4.0000000000000002E-4</v>
      </c>
      <c r="J711">
        <v>16</v>
      </c>
      <c r="K711" t="b">
        <v>0</v>
      </c>
      <c r="L711">
        <f>INDEX(trials_and_results!B:B,MATCH($A711,trials_and_results!$A:$A,0))</f>
        <v>22.273524999999999</v>
      </c>
      <c r="M711">
        <f>INDEX(trials_and_results!C:C,MATCH($A711,trials_and_results!$A:$A,0))</f>
        <v>1.1639711711454299</v>
      </c>
      <c r="N711">
        <f>INDEX(trials_and_results!D:D,MATCH($A711,trials_and_results!$A:$A,0))</f>
        <v>21.109553828854569</v>
      </c>
      <c r="O711" s="16">
        <f>Table2[[#This Row],[mean_stderr]]/Table2[[#This Row],[mean_reward]]</f>
        <v>5.2258058441375127E-2</v>
      </c>
    </row>
    <row r="712" spans="1:15" hidden="1" x14ac:dyDescent="0.2">
      <c r="A712">
        <v>181</v>
      </c>
      <c r="B712">
        <v>10000</v>
      </c>
      <c r="C712">
        <v>100000</v>
      </c>
      <c r="D712">
        <v>2.5</v>
      </c>
      <c r="E712">
        <v>100</v>
      </c>
      <c r="F712">
        <v>300</v>
      </c>
      <c r="G712">
        <v>0</v>
      </c>
      <c r="H712">
        <v>0.01</v>
      </c>
      <c r="I712">
        <v>8.0000000000000004E-4</v>
      </c>
      <c r="J712">
        <v>8</v>
      </c>
      <c r="K712" t="b">
        <v>0</v>
      </c>
      <c r="L712">
        <f>INDEX(trials_and_results!B:B,MATCH($A712,trials_and_results!$A:$A,0))</f>
        <v>22.268374999999999</v>
      </c>
      <c r="M712">
        <f>INDEX(trials_and_results!C:C,MATCH($A712,trials_and_results!$A:$A,0))</f>
        <v>1.1591435902676499</v>
      </c>
      <c r="N712">
        <f>INDEX(trials_and_results!D:D,MATCH($A712,trials_and_results!$A:$A,0))</f>
        <v>21.109231409732349</v>
      </c>
      <c r="O712" s="16">
        <f>Table2[[#This Row],[mean_stderr]]/Table2[[#This Row],[mean_reward]]</f>
        <v>5.2053353254004835E-2</v>
      </c>
    </row>
    <row r="713" spans="1:15" hidden="1" x14ac:dyDescent="0.2">
      <c r="A713">
        <v>14</v>
      </c>
      <c r="B713">
        <v>14000</v>
      </c>
      <c r="C713">
        <v>100000</v>
      </c>
      <c r="D713">
        <v>2.5</v>
      </c>
      <c r="E713">
        <v>8</v>
      </c>
      <c r="F713">
        <v>300</v>
      </c>
      <c r="G713">
        <v>0</v>
      </c>
      <c r="H713">
        <v>0.01</v>
      </c>
      <c r="I713">
        <v>4.0000000000000002E-4</v>
      </c>
      <c r="J713">
        <v>8</v>
      </c>
      <c r="K713" t="b">
        <v>0</v>
      </c>
      <c r="L713">
        <f>INDEX(trials_and_results!B:B,MATCH($A713,trials_and_results!$A:$A,0))</f>
        <v>22.267375000000001</v>
      </c>
      <c r="M713">
        <f>INDEX(trials_and_results!C:C,MATCH($A713,trials_and_results!$A:$A,0))</f>
        <v>1.1583532518133901</v>
      </c>
      <c r="N713">
        <f>INDEX(trials_and_results!D:D,MATCH($A713,trials_and_results!$A:$A,0))</f>
        <v>21.10902174818661</v>
      </c>
      <c r="O713" s="16">
        <f>Table2[[#This Row],[mean_stderr]]/Table2[[#This Row],[mean_reward]]</f>
        <v>5.20201977922135E-2</v>
      </c>
    </row>
    <row r="714" spans="1:15" hidden="1" x14ac:dyDescent="0.2">
      <c r="A714">
        <v>158</v>
      </c>
      <c r="B714">
        <v>14000</v>
      </c>
      <c r="C714">
        <v>100000</v>
      </c>
      <c r="D714">
        <v>2.5</v>
      </c>
      <c r="E714">
        <v>8</v>
      </c>
      <c r="F714">
        <v>300</v>
      </c>
      <c r="G714">
        <v>0</v>
      </c>
      <c r="H714">
        <v>0.01</v>
      </c>
      <c r="I714">
        <v>8.0000000000000004E-4</v>
      </c>
      <c r="J714">
        <v>8</v>
      </c>
      <c r="K714" t="b">
        <v>0</v>
      </c>
      <c r="L714">
        <f>INDEX(trials_and_results!B:B,MATCH($A714,trials_and_results!$A:$A,0))</f>
        <v>22.28715</v>
      </c>
      <c r="M714">
        <f>INDEX(trials_and_results!C:C,MATCH($A714,trials_and_results!$A:$A,0))</f>
        <v>1.17918471821959</v>
      </c>
      <c r="N714">
        <f>INDEX(trials_and_results!D:D,MATCH($A714,trials_and_results!$A:$A,0))</f>
        <v>21.107965281780409</v>
      </c>
      <c r="O714" s="16">
        <f>Table2[[#This Row],[mean_stderr]]/Table2[[#This Row],[mean_reward]]</f>
        <v>5.2908726248963638E-2</v>
      </c>
    </row>
    <row r="715" spans="1:15" hidden="1" x14ac:dyDescent="0.2">
      <c r="A715">
        <v>384</v>
      </c>
      <c r="B715">
        <v>6000</v>
      </c>
      <c r="C715">
        <v>100000</v>
      </c>
      <c r="D715">
        <v>2.5</v>
      </c>
      <c r="E715">
        <v>4</v>
      </c>
      <c r="F715">
        <v>300</v>
      </c>
      <c r="G715">
        <v>0</v>
      </c>
      <c r="H715">
        <v>1E-3</v>
      </c>
      <c r="I715">
        <v>1.6000000000000001E-3</v>
      </c>
      <c r="J715">
        <v>8</v>
      </c>
      <c r="K715" t="b">
        <v>0</v>
      </c>
      <c r="L715">
        <f>INDEX(trials_and_results!B:B,MATCH($A715,trials_and_results!$A:$A,0))</f>
        <v>22.258224999999999</v>
      </c>
      <c r="M715">
        <f>INDEX(trials_and_results!C:C,MATCH($A715,trials_and_results!$A:$A,0))</f>
        <v>1.1522986735585801</v>
      </c>
      <c r="N715">
        <f>INDEX(trials_and_results!D:D,MATCH($A715,trials_and_results!$A:$A,0))</f>
        <v>21.10592632644142</v>
      </c>
      <c r="O715" s="16">
        <f>Table2[[#This Row],[mean_stderr]]/Table2[[#This Row],[mean_reward]]</f>
        <v>5.1769567140173132E-2</v>
      </c>
    </row>
    <row r="716" spans="1:15" hidden="1" x14ac:dyDescent="0.2">
      <c r="A716">
        <v>553</v>
      </c>
      <c r="B716">
        <v>10000</v>
      </c>
      <c r="C716">
        <v>100000</v>
      </c>
      <c r="D716">
        <v>2.5</v>
      </c>
      <c r="E716">
        <v>25</v>
      </c>
      <c r="F716">
        <v>300</v>
      </c>
      <c r="G716">
        <v>0</v>
      </c>
      <c r="H716">
        <v>1E-3</v>
      </c>
      <c r="I716">
        <v>4.0000000000000002E-4</v>
      </c>
      <c r="J716">
        <v>16</v>
      </c>
      <c r="K716" t="b">
        <v>0</v>
      </c>
      <c r="L716">
        <f>INDEX(trials_and_results!B:B,MATCH($A716,trials_and_results!$A:$A,0))</f>
        <v>22.2769499999999</v>
      </c>
      <c r="M716">
        <f>INDEX(trials_and_results!C:C,MATCH($A716,trials_and_results!$A:$A,0))</f>
        <v>1.1723564823848001</v>
      </c>
      <c r="N716">
        <f>INDEX(trials_and_results!D:D,MATCH($A716,trials_and_results!$A:$A,0))</f>
        <v>21.1045935176151</v>
      </c>
      <c r="O716" s="16">
        <f>Table2[[#This Row],[mean_stderr]]/Table2[[#This Row],[mean_reward]]</f>
        <v>5.2626435952175019E-2</v>
      </c>
    </row>
    <row r="717" spans="1:15" hidden="1" x14ac:dyDescent="0.2">
      <c r="A717">
        <v>420</v>
      </c>
      <c r="B717">
        <v>6000</v>
      </c>
      <c r="C717">
        <v>100000</v>
      </c>
      <c r="D717">
        <v>2.5</v>
      </c>
      <c r="E717">
        <v>100</v>
      </c>
      <c r="F717">
        <v>300</v>
      </c>
      <c r="G717">
        <v>0</v>
      </c>
      <c r="H717">
        <v>1E-3</v>
      </c>
      <c r="I717">
        <v>1.6000000000000001E-3</v>
      </c>
      <c r="J717">
        <v>8</v>
      </c>
      <c r="K717" t="b">
        <v>0</v>
      </c>
      <c r="L717">
        <f>INDEX(trials_and_results!B:B,MATCH($A717,trials_and_results!$A:$A,0))</f>
        <v>22.2315</v>
      </c>
      <c r="M717">
        <f>INDEX(trials_and_results!C:C,MATCH($A717,trials_and_results!$A:$A,0))</f>
        <v>1.12697881432983</v>
      </c>
      <c r="N717">
        <f>INDEX(trials_and_results!D:D,MATCH($A717,trials_and_results!$A:$A,0))</f>
        <v>21.104521185670169</v>
      </c>
      <c r="O717" s="16">
        <f>Table2[[#This Row],[mean_stderr]]/Table2[[#This Row],[mean_reward]]</f>
        <v>5.0692882366454355E-2</v>
      </c>
    </row>
    <row r="718" spans="1:15" hidden="1" x14ac:dyDescent="0.2">
      <c r="A718">
        <v>349</v>
      </c>
      <c r="B718">
        <v>10000</v>
      </c>
      <c r="C718">
        <v>100000</v>
      </c>
      <c r="D718">
        <v>2.5</v>
      </c>
      <c r="E718">
        <v>8</v>
      </c>
      <c r="F718">
        <v>300</v>
      </c>
      <c r="G718">
        <v>0</v>
      </c>
      <c r="H718">
        <v>4.0000000000000001E-3</v>
      </c>
      <c r="I718">
        <v>1.6000000000000001E-3</v>
      </c>
      <c r="J718">
        <v>8</v>
      </c>
      <c r="K718" t="b">
        <v>0</v>
      </c>
      <c r="L718">
        <f>INDEX(trials_and_results!B:B,MATCH($A718,trials_and_results!$A:$A,0))</f>
        <v>22.265250000000002</v>
      </c>
      <c r="M718">
        <f>INDEX(trials_and_results!C:C,MATCH($A718,trials_and_results!$A:$A,0))</f>
        <v>1.1608475585484801</v>
      </c>
      <c r="N718">
        <f>INDEX(trials_and_results!D:D,MATCH($A718,trials_and_results!$A:$A,0))</f>
        <v>21.104402441451523</v>
      </c>
      <c r="O718" s="16">
        <f>Table2[[#This Row],[mean_stderr]]/Table2[[#This Row],[mean_reward]]</f>
        <v>5.21371895015093E-2</v>
      </c>
    </row>
    <row r="719" spans="1:15" hidden="1" x14ac:dyDescent="0.2">
      <c r="A719">
        <v>0</v>
      </c>
      <c r="B719">
        <v>6000</v>
      </c>
      <c r="C719">
        <v>100000</v>
      </c>
      <c r="D719">
        <v>2.5</v>
      </c>
      <c r="E719">
        <v>4</v>
      </c>
      <c r="F719">
        <v>300</v>
      </c>
      <c r="G719">
        <v>0</v>
      </c>
      <c r="H719">
        <v>0.01</v>
      </c>
      <c r="I719">
        <v>4.0000000000000002E-4</v>
      </c>
      <c r="J719">
        <v>8</v>
      </c>
      <c r="K719" t="b">
        <v>0</v>
      </c>
      <c r="L719">
        <f>INDEX(trials_and_results!B:B,MATCH($A719,trials_and_results!$A:$A,0))</f>
        <v>22.2685</v>
      </c>
      <c r="M719">
        <f>INDEX(trials_and_results!C:C,MATCH($A719,trials_and_results!$A:$A,0))</f>
        <v>1.1642280486143299</v>
      </c>
      <c r="N719">
        <f>INDEX(trials_and_results!D:D,MATCH($A719,trials_and_results!$A:$A,0))</f>
        <v>21.10427195138567</v>
      </c>
      <c r="O719" s="16">
        <f>Table2[[#This Row],[mean_stderr]]/Table2[[#This Row],[mean_reward]]</f>
        <v>5.2281386200881512E-2</v>
      </c>
    </row>
    <row r="720" spans="1:15" hidden="1" x14ac:dyDescent="0.2">
      <c r="A720">
        <v>25</v>
      </c>
      <c r="B720">
        <v>10000</v>
      </c>
      <c r="C720">
        <v>100000</v>
      </c>
      <c r="D720">
        <v>2.5</v>
      </c>
      <c r="E720">
        <v>25</v>
      </c>
      <c r="F720">
        <v>300</v>
      </c>
      <c r="G720">
        <v>0</v>
      </c>
      <c r="H720">
        <v>0.01</v>
      </c>
      <c r="I720">
        <v>4.0000000000000002E-4</v>
      </c>
      <c r="J720">
        <v>8</v>
      </c>
      <c r="K720" t="b">
        <v>0</v>
      </c>
      <c r="L720">
        <f>INDEX(trials_and_results!B:B,MATCH($A720,trials_and_results!$A:$A,0))</f>
        <v>22.271899999999999</v>
      </c>
      <c r="M720">
        <f>INDEX(trials_and_results!C:C,MATCH($A720,trials_and_results!$A:$A,0))</f>
        <v>1.1678131292082601</v>
      </c>
      <c r="N720">
        <f>INDEX(trials_and_results!D:D,MATCH($A720,trials_and_results!$A:$A,0))</f>
        <v>21.10408687079174</v>
      </c>
      <c r="O720" s="16">
        <f>Table2[[#This Row],[mean_stderr]]/Table2[[#This Row],[mean_reward]]</f>
        <v>5.2434373771804835E-2</v>
      </c>
    </row>
    <row r="721" spans="1:15" hidden="1" x14ac:dyDescent="0.2">
      <c r="A721">
        <v>144</v>
      </c>
      <c r="B721">
        <v>6000</v>
      </c>
      <c r="C721">
        <v>100000</v>
      </c>
      <c r="D721">
        <v>2.5</v>
      </c>
      <c r="E721">
        <v>4</v>
      </c>
      <c r="F721">
        <v>300</v>
      </c>
      <c r="G721">
        <v>0</v>
      </c>
      <c r="H721">
        <v>0.01</v>
      </c>
      <c r="I721">
        <v>8.0000000000000004E-4</v>
      </c>
      <c r="J721">
        <v>8</v>
      </c>
      <c r="K721" t="b">
        <v>0</v>
      </c>
      <c r="L721">
        <f>INDEX(trials_and_results!B:B,MATCH($A721,trials_and_results!$A:$A,0))</f>
        <v>22.277799999999999</v>
      </c>
      <c r="M721">
        <f>INDEX(trials_and_results!C:C,MATCH($A721,trials_and_results!$A:$A,0))</f>
        <v>1.17466185142472</v>
      </c>
      <c r="N721">
        <f>INDEX(trials_and_results!D:D,MATCH($A721,trials_and_results!$A:$A,0))</f>
        <v>21.10313814857528</v>
      </c>
      <c r="O721" s="16">
        <f>Table2[[#This Row],[mean_stderr]]/Table2[[#This Row],[mean_reward]]</f>
        <v>5.2727910809178644E-2</v>
      </c>
    </row>
    <row r="722" spans="1:15" hidden="1" x14ac:dyDescent="0.2">
      <c r="A722">
        <v>302</v>
      </c>
      <c r="B722">
        <v>14000</v>
      </c>
      <c r="C722">
        <v>100000</v>
      </c>
      <c r="D722">
        <v>2.5</v>
      </c>
      <c r="E722">
        <v>8</v>
      </c>
      <c r="F722">
        <v>300</v>
      </c>
      <c r="G722">
        <v>0</v>
      </c>
      <c r="H722">
        <v>0.01</v>
      </c>
      <c r="I722">
        <v>1.6000000000000001E-3</v>
      </c>
      <c r="J722">
        <v>8</v>
      </c>
      <c r="K722" t="b">
        <v>0</v>
      </c>
      <c r="L722">
        <f>INDEX(trials_and_results!B:B,MATCH($A722,trials_and_results!$A:$A,0))</f>
        <v>22.276050000000001</v>
      </c>
      <c r="M722">
        <f>INDEX(trials_and_results!C:C,MATCH($A722,trials_and_results!$A:$A,0))</f>
        <v>1.1730878396114099</v>
      </c>
      <c r="N722">
        <f>INDEX(trials_and_results!D:D,MATCH($A722,trials_and_results!$A:$A,0))</f>
        <v>21.102962160388593</v>
      </c>
      <c r="O722" s="16">
        <f>Table2[[#This Row],[mean_stderr]]/Table2[[#This Row],[mean_reward]]</f>
        <v>5.2661393721571366E-2</v>
      </c>
    </row>
    <row r="723" spans="1:15" hidden="1" x14ac:dyDescent="0.2">
      <c r="A723">
        <v>13</v>
      </c>
      <c r="B723">
        <v>10000</v>
      </c>
      <c r="C723">
        <v>100000</v>
      </c>
      <c r="D723">
        <v>2.5</v>
      </c>
      <c r="E723">
        <v>8</v>
      </c>
      <c r="F723">
        <v>300</v>
      </c>
      <c r="G723">
        <v>0</v>
      </c>
      <c r="H723">
        <v>0.01</v>
      </c>
      <c r="I723">
        <v>4.0000000000000002E-4</v>
      </c>
      <c r="J723">
        <v>8</v>
      </c>
      <c r="K723" t="b">
        <v>0</v>
      </c>
      <c r="L723">
        <f>INDEX(trials_and_results!B:B,MATCH($A723,trials_and_results!$A:$A,0))</f>
        <v>22.2871249999999</v>
      </c>
      <c r="M723">
        <f>INDEX(trials_and_results!C:C,MATCH($A723,trials_and_results!$A:$A,0))</f>
        <v>1.18437328804808</v>
      </c>
      <c r="N723">
        <f>INDEX(trials_and_results!D:D,MATCH($A723,trials_and_results!$A:$A,0))</f>
        <v>21.102751711951822</v>
      </c>
      <c r="O723" s="16">
        <f>Table2[[#This Row],[mean_stderr]]/Table2[[#This Row],[mean_reward]]</f>
        <v>5.3141591302067234E-2</v>
      </c>
    </row>
    <row r="724" spans="1:15" hidden="1" x14ac:dyDescent="0.2">
      <c r="A724">
        <v>396</v>
      </c>
      <c r="B724">
        <v>6000</v>
      </c>
      <c r="C724">
        <v>100000</v>
      </c>
      <c r="D724">
        <v>2.5</v>
      </c>
      <c r="E724">
        <v>8</v>
      </c>
      <c r="F724">
        <v>300</v>
      </c>
      <c r="G724">
        <v>0</v>
      </c>
      <c r="H724">
        <v>1E-3</v>
      </c>
      <c r="I724">
        <v>1.6000000000000001E-3</v>
      </c>
      <c r="J724">
        <v>8</v>
      </c>
      <c r="K724" t="b">
        <v>0</v>
      </c>
      <c r="L724">
        <f>INDEX(trials_and_results!B:B,MATCH($A724,trials_and_results!$A:$A,0))</f>
        <v>22.263824999999901</v>
      </c>
      <c r="M724">
        <f>INDEX(trials_and_results!C:C,MATCH($A724,trials_and_results!$A:$A,0))</f>
        <v>1.1610795956498099</v>
      </c>
      <c r="N724">
        <f>INDEX(trials_and_results!D:D,MATCH($A724,trials_and_results!$A:$A,0))</f>
        <v>21.102745404350092</v>
      </c>
      <c r="O724" s="16">
        <f>Table2[[#This Row],[mean_stderr]]/Table2[[#This Row],[mean_reward]]</f>
        <v>5.2150948709389112E-2</v>
      </c>
    </row>
    <row r="725" spans="1:15" hidden="1" x14ac:dyDescent="0.2">
      <c r="A725">
        <v>360</v>
      </c>
      <c r="B725">
        <v>6000</v>
      </c>
      <c r="C725">
        <v>100000</v>
      </c>
      <c r="D725">
        <v>2.5</v>
      </c>
      <c r="E725">
        <v>25</v>
      </c>
      <c r="F725">
        <v>300</v>
      </c>
      <c r="G725">
        <v>0</v>
      </c>
      <c r="H725">
        <v>4.0000000000000001E-3</v>
      </c>
      <c r="I725">
        <v>1.6000000000000001E-3</v>
      </c>
      <c r="J725">
        <v>8</v>
      </c>
      <c r="K725" t="b">
        <v>0</v>
      </c>
      <c r="L725">
        <f>INDEX(trials_and_results!B:B,MATCH($A725,trials_and_results!$A:$A,0))</f>
        <v>22.274799999999999</v>
      </c>
      <c r="M725">
        <f>INDEX(trials_and_results!C:C,MATCH($A725,trials_and_results!$A:$A,0))</f>
        <v>1.1725337341703499</v>
      </c>
      <c r="N725">
        <f>INDEX(trials_and_results!D:D,MATCH($A725,trials_and_results!$A:$A,0))</f>
        <v>21.102266265829648</v>
      </c>
      <c r="O725" s="16">
        <f>Table2[[#This Row],[mean_stderr]]/Table2[[#This Row],[mean_reward]]</f>
        <v>5.2639473044442595E-2</v>
      </c>
    </row>
    <row r="726" spans="1:15" hidden="1" x14ac:dyDescent="0.2">
      <c r="A726">
        <v>397</v>
      </c>
      <c r="B726">
        <v>10000</v>
      </c>
      <c r="C726">
        <v>100000</v>
      </c>
      <c r="D726">
        <v>2.5</v>
      </c>
      <c r="E726">
        <v>8</v>
      </c>
      <c r="F726">
        <v>300</v>
      </c>
      <c r="G726">
        <v>0</v>
      </c>
      <c r="H726">
        <v>1E-3</v>
      </c>
      <c r="I726">
        <v>1.6000000000000001E-3</v>
      </c>
      <c r="J726">
        <v>8</v>
      </c>
      <c r="K726" t="b">
        <v>0</v>
      </c>
      <c r="L726">
        <f>INDEX(trials_and_results!B:B,MATCH($A726,trials_and_results!$A:$A,0))</f>
        <v>22.281599999999901</v>
      </c>
      <c r="M726">
        <f>INDEX(trials_and_results!C:C,MATCH($A726,trials_and_results!$A:$A,0))</f>
        <v>1.1797363507368399</v>
      </c>
      <c r="N726">
        <f>INDEX(trials_and_results!D:D,MATCH($A726,trials_and_results!$A:$A,0))</f>
        <v>21.101863649263063</v>
      </c>
      <c r="O726" s="16">
        <f>Table2[[#This Row],[mean_stderr]]/Table2[[#This Row],[mean_reward]]</f>
        <v>5.2946662301488451E-2</v>
      </c>
    </row>
    <row r="727" spans="1:15" hidden="1" x14ac:dyDescent="0.2">
      <c r="A727">
        <v>326</v>
      </c>
      <c r="B727">
        <v>14000</v>
      </c>
      <c r="C727">
        <v>100000</v>
      </c>
      <c r="D727">
        <v>2.5</v>
      </c>
      <c r="E727">
        <v>100</v>
      </c>
      <c r="F727">
        <v>300</v>
      </c>
      <c r="G727">
        <v>0</v>
      </c>
      <c r="H727">
        <v>0.01</v>
      </c>
      <c r="I727">
        <v>1.6000000000000001E-3</v>
      </c>
      <c r="J727">
        <v>8</v>
      </c>
      <c r="K727" t="b">
        <v>0</v>
      </c>
      <c r="L727">
        <f>INDEX(trials_and_results!B:B,MATCH($A727,trials_and_results!$A:$A,0))</f>
        <v>22.236350000000002</v>
      </c>
      <c r="M727">
        <f>INDEX(trials_and_results!C:C,MATCH($A727,trials_and_results!$A:$A,0))</f>
        <v>1.13451613564825</v>
      </c>
      <c r="N727">
        <f>INDEX(trials_and_results!D:D,MATCH($A727,trials_and_results!$A:$A,0))</f>
        <v>21.10183386435175</v>
      </c>
      <c r="O727" s="16">
        <f>Table2[[#This Row],[mean_stderr]]/Table2[[#This Row],[mean_reward]]</f>
        <v>5.1020789637159426E-2</v>
      </c>
    </row>
    <row r="728" spans="1:15" hidden="1" x14ac:dyDescent="0.2">
      <c r="A728">
        <v>636</v>
      </c>
      <c r="B728">
        <v>6000</v>
      </c>
      <c r="C728">
        <v>100000</v>
      </c>
      <c r="D728">
        <v>2.5</v>
      </c>
      <c r="E728">
        <v>8</v>
      </c>
      <c r="F728">
        <v>300</v>
      </c>
      <c r="G728">
        <v>0</v>
      </c>
      <c r="H728">
        <v>4.0000000000000001E-3</v>
      </c>
      <c r="I728">
        <v>8.0000000000000004E-4</v>
      </c>
      <c r="J728">
        <v>16</v>
      </c>
      <c r="K728" t="b">
        <v>0</v>
      </c>
      <c r="L728">
        <f>INDEX(trials_and_results!B:B,MATCH($A728,trials_and_results!$A:$A,0))</f>
        <v>22.255800000000001</v>
      </c>
      <c r="M728">
        <f>INDEX(trials_and_results!C:C,MATCH($A728,trials_and_results!$A:$A,0))</f>
        <v>1.1543996801462799</v>
      </c>
      <c r="N728">
        <f>INDEX(trials_and_results!D:D,MATCH($A728,trials_and_results!$A:$A,0))</f>
        <v>21.10140031985372</v>
      </c>
      <c r="O728" s="16">
        <f>Table2[[#This Row],[mean_stderr]]/Table2[[#This Row],[mean_reward]]</f>
        <v>5.1869610624928328E-2</v>
      </c>
    </row>
    <row r="729" spans="1:15" hidden="1" x14ac:dyDescent="0.2">
      <c r="A729">
        <v>493</v>
      </c>
      <c r="B729">
        <v>10000</v>
      </c>
      <c r="C729">
        <v>100000</v>
      </c>
      <c r="D729">
        <v>2.5</v>
      </c>
      <c r="E729">
        <v>8</v>
      </c>
      <c r="F729">
        <v>300</v>
      </c>
      <c r="G729">
        <v>0</v>
      </c>
      <c r="H729">
        <v>4.0000000000000001E-3</v>
      </c>
      <c r="I729">
        <v>4.0000000000000002E-4</v>
      </c>
      <c r="J729">
        <v>16</v>
      </c>
      <c r="K729" t="b">
        <v>0</v>
      </c>
      <c r="L729">
        <f>INDEX(trials_and_results!B:B,MATCH($A729,trials_and_results!$A:$A,0))</f>
        <v>22.275324999999999</v>
      </c>
      <c r="M729">
        <f>INDEX(trials_and_results!C:C,MATCH($A729,trials_and_results!$A:$A,0))</f>
        <v>1.1739609120584</v>
      </c>
      <c r="N729">
        <f>INDEX(trials_and_results!D:D,MATCH($A729,trials_and_results!$A:$A,0))</f>
        <v>21.101364087941597</v>
      </c>
      <c r="O729" s="16">
        <f>Table2[[#This Row],[mean_stderr]]/Table2[[#This Row],[mean_reward]]</f>
        <v>5.2702302303486034E-2</v>
      </c>
    </row>
    <row r="730" spans="1:15" hidden="1" x14ac:dyDescent="0.2">
      <c r="A730">
        <v>85</v>
      </c>
      <c r="B730">
        <v>10000</v>
      </c>
      <c r="C730">
        <v>100000</v>
      </c>
      <c r="D730">
        <v>2.5</v>
      </c>
      <c r="E730">
        <v>100</v>
      </c>
      <c r="F730">
        <v>300</v>
      </c>
      <c r="G730">
        <v>0</v>
      </c>
      <c r="H730">
        <v>4.0000000000000001E-3</v>
      </c>
      <c r="I730">
        <v>4.0000000000000002E-4</v>
      </c>
      <c r="J730">
        <v>8</v>
      </c>
      <c r="K730" t="b">
        <v>0</v>
      </c>
      <c r="L730">
        <f>INDEX(trials_and_results!B:B,MATCH($A730,trials_and_results!$A:$A,0))</f>
        <v>22.271625</v>
      </c>
      <c r="M730">
        <f>INDEX(trials_and_results!C:C,MATCH($A730,trials_and_results!$A:$A,0))</f>
        <v>1.17035170870855</v>
      </c>
      <c r="N730">
        <f>INDEX(trials_and_results!D:D,MATCH($A730,trials_and_results!$A:$A,0))</f>
        <v>21.101273291291449</v>
      </c>
      <c r="O730" s="16">
        <f>Table2[[#This Row],[mean_stderr]]/Table2[[#This Row],[mean_reward]]</f>
        <v>5.2549003887617088E-2</v>
      </c>
    </row>
    <row r="731" spans="1:15" hidden="1" x14ac:dyDescent="0.2">
      <c r="A731">
        <v>722</v>
      </c>
      <c r="B731">
        <v>14000</v>
      </c>
      <c r="C731">
        <v>100000</v>
      </c>
      <c r="D731">
        <v>2.5</v>
      </c>
      <c r="E731">
        <v>4</v>
      </c>
      <c r="F731">
        <v>300</v>
      </c>
      <c r="G731">
        <v>0</v>
      </c>
      <c r="H731">
        <v>0.01</v>
      </c>
      <c r="I731">
        <v>1.6000000000000001E-3</v>
      </c>
      <c r="J731">
        <v>16</v>
      </c>
      <c r="K731" t="b">
        <v>0</v>
      </c>
      <c r="L731">
        <f>INDEX(trials_and_results!B:B,MATCH($A731,trials_and_results!$A:$A,0))</f>
        <v>22.257175</v>
      </c>
      <c r="M731">
        <f>INDEX(trials_and_results!C:C,MATCH($A731,trials_and_results!$A:$A,0))</f>
        <v>1.15678786509288</v>
      </c>
      <c r="N731">
        <f>INDEX(trials_and_results!D:D,MATCH($A731,trials_and_results!$A:$A,0))</f>
        <v>21.10038713490712</v>
      </c>
      <c r="O731" s="16">
        <f>Table2[[#This Row],[mean_stderr]]/Table2[[#This Row],[mean_reward]]</f>
        <v>5.1973705786690361E-2</v>
      </c>
    </row>
    <row r="732" spans="1:15" hidden="1" x14ac:dyDescent="0.2">
      <c r="A732">
        <v>804</v>
      </c>
      <c r="B732">
        <v>6000</v>
      </c>
      <c r="C732">
        <v>100000</v>
      </c>
      <c r="D732">
        <v>2.5</v>
      </c>
      <c r="E732">
        <v>100</v>
      </c>
      <c r="F732">
        <v>300</v>
      </c>
      <c r="G732">
        <v>0</v>
      </c>
      <c r="H732">
        <v>4.0000000000000001E-3</v>
      </c>
      <c r="I732">
        <v>1.6000000000000001E-3</v>
      </c>
      <c r="J732">
        <v>16</v>
      </c>
      <c r="K732" t="b">
        <v>0</v>
      </c>
      <c r="L732">
        <f>INDEX(trials_and_results!B:B,MATCH($A732,trials_and_results!$A:$A,0))</f>
        <v>22.268649999999901</v>
      </c>
      <c r="M732">
        <f>INDEX(trials_and_results!C:C,MATCH($A732,trials_and_results!$A:$A,0))</f>
        <v>1.1684514560770101</v>
      </c>
      <c r="N732">
        <f>INDEX(trials_and_results!D:D,MATCH($A732,trials_and_results!$A:$A,0))</f>
        <v>21.100198543922893</v>
      </c>
      <c r="O732" s="16">
        <f>Table2[[#This Row],[mean_stderr]]/Table2[[#This Row],[mean_reward]]</f>
        <v>5.2470691132018119E-2</v>
      </c>
    </row>
    <row r="733" spans="1:15" hidden="1" x14ac:dyDescent="0.2">
      <c r="A733">
        <v>86</v>
      </c>
      <c r="B733">
        <v>14000</v>
      </c>
      <c r="C733">
        <v>100000</v>
      </c>
      <c r="D733">
        <v>2.5</v>
      </c>
      <c r="E733">
        <v>100</v>
      </c>
      <c r="F733">
        <v>300</v>
      </c>
      <c r="G733">
        <v>0</v>
      </c>
      <c r="H733">
        <v>4.0000000000000001E-3</v>
      </c>
      <c r="I733">
        <v>4.0000000000000002E-4</v>
      </c>
      <c r="J733">
        <v>8</v>
      </c>
      <c r="K733" t="b">
        <v>0</v>
      </c>
      <c r="L733">
        <f>INDEX(trials_and_results!B:B,MATCH($A733,trials_and_results!$A:$A,0))</f>
        <v>22.280100000000001</v>
      </c>
      <c r="M733">
        <f>INDEX(trials_and_results!C:C,MATCH($A733,trials_and_results!$A:$A,0))</f>
        <v>1.18056447211069</v>
      </c>
      <c r="N733">
        <f>INDEX(trials_and_results!D:D,MATCH($A733,trials_and_results!$A:$A,0))</f>
        <v>21.099535527889312</v>
      </c>
      <c r="O733" s="16">
        <f>Table2[[#This Row],[mean_stderr]]/Table2[[#This Row],[mean_reward]]</f>
        <v>5.2987395573210624E-2</v>
      </c>
    </row>
    <row r="734" spans="1:15" hidden="1" x14ac:dyDescent="0.2">
      <c r="A734">
        <v>469</v>
      </c>
      <c r="B734">
        <v>10000</v>
      </c>
      <c r="C734">
        <v>100000</v>
      </c>
      <c r="D734">
        <v>2.5</v>
      </c>
      <c r="E734">
        <v>100</v>
      </c>
      <c r="F734">
        <v>300</v>
      </c>
      <c r="G734">
        <v>0</v>
      </c>
      <c r="H734">
        <v>0.01</v>
      </c>
      <c r="I734">
        <v>4.0000000000000002E-4</v>
      </c>
      <c r="J734">
        <v>16</v>
      </c>
      <c r="K734" t="b">
        <v>0</v>
      </c>
      <c r="L734">
        <f>INDEX(trials_and_results!B:B,MATCH($A734,trials_and_results!$A:$A,0))</f>
        <v>22.28425</v>
      </c>
      <c r="M734">
        <f>INDEX(trials_and_results!C:C,MATCH($A734,trials_and_results!$A:$A,0))</f>
        <v>1.1859393680583701</v>
      </c>
      <c r="N734">
        <f>INDEX(trials_and_results!D:D,MATCH($A734,trials_and_results!$A:$A,0))</f>
        <v>21.098310631941629</v>
      </c>
      <c r="O734" s="16">
        <f>Table2[[#This Row],[mean_stderr]]/Table2[[#This Row],[mean_reward]]</f>
        <v>5.3218724797036925E-2</v>
      </c>
    </row>
    <row r="735" spans="1:15" hidden="1" x14ac:dyDescent="0.2">
      <c r="A735">
        <v>2</v>
      </c>
      <c r="B735">
        <v>14000</v>
      </c>
      <c r="C735">
        <v>100000</v>
      </c>
      <c r="D735">
        <v>2.5</v>
      </c>
      <c r="E735">
        <v>4</v>
      </c>
      <c r="F735">
        <v>300</v>
      </c>
      <c r="G735">
        <v>0</v>
      </c>
      <c r="H735">
        <v>0.01</v>
      </c>
      <c r="I735">
        <v>4.0000000000000002E-4</v>
      </c>
      <c r="J735">
        <v>8</v>
      </c>
      <c r="K735" t="b">
        <v>0</v>
      </c>
      <c r="L735">
        <f>INDEX(trials_and_results!B:B,MATCH($A735,trials_and_results!$A:$A,0))</f>
        <v>22.277274999999999</v>
      </c>
      <c r="M735">
        <f>INDEX(trials_and_results!C:C,MATCH($A735,trials_and_results!$A:$A,0))</f>
        <v>1.17908356795722</v>
      </c>
      <c r="N735">
        <f>INDEX(trials_and_results!D:D,MATCH($A735,trials_and_results!$A:$A,0))</f>
        <v>21.098191432042778</v>
      </c>
      <c r="O735" s="16">
        <f>Table2[[#This Row],[mean_stderr]]/Table2[[#This Row],[mean_reward]]</f>
        <v>5.2927638948534778E-2</v>
      </c>
    </row>
    <row r="736" spans="1:15" hidden="1" x14ac:dyDescent="0.2">
      <c r="A736">
        <v>794</v>
      </c>
      <c r="B736">
        <v>14000</v>
      </c>
      <c r="C736">
        <v>100000</v>
      </c>
      <c r="D736">
        <v>2.5</v>
      </c>
      <c r="E736">
        <v>25</v>
      </c>
      <c r="F736">
        <v>300</v>
      </c>
      <c r="G736">
        <v>0</v>
      </c>
      <c r="H736">
        <v>4.0000000000000001E-3</v>
      </c>
      <c r="I736">
        <v>1.6000000000000001E-3</v>
      </c>
      <c r="J736">
        <v>16</v>
      </c>
      <c r="K736" t="b">
        <v>0</v>
      </c>
      <c r="L736">
        <f>INDEX(trials_and_results!B:B,MATCH($A736,trials_and_results!$A:$A,0))</f>
        <v>22.284249999999901</v>
      </c>
      <c r="M736">
        <f>INDEX(trials_and_results!C:C,MATCH($A736,trials_and_results!$A:$A,0))</f>
        <v>1.1860753988872399</v>
      </c>
      <c r="N736">
        <f>INDEX(trials_and_results!D:D,MATCH($A736,trials_and_results!$A:$A,0))</f>
        <v>21.09817460111266</v>
      </c>
      <c r="O736" s="16">
        <f>Table2[[#This Row],[mean_stderr]]/Table2[[#This Row],[mean_reward]]</f>
        <v>5.322482914557345E-2</v>
      </c>
    </row>
    <row r="737" spans="1:15" hidden="1" x14ac:dyDescent="0.2">
      <c r="A737">
        <v>853</v>
      </c>
      <c r="B737">
        <v>10000</v>
      </c>
      <c r="C737">
        <v>100000</v>
      </c>
      <c r="D737">
        <v>2.5</v>
      </c>
      <c r="E737">
        <v>100</v>
      </c>
      <c r="F737">
        <v>300</v>
      </c>
      <c r="G737">
        <v>0</v>
      </c>
      <c r="H737">
        <v>1E-3</v>
      </c>
      <c r="I737">
        <v>1.6000000000000001E-3</v>
      </c>
      <c r="J737">
        <v>16</v>
      </c>
      <c r="K737" t="b">
        <v>0</v>
      </c>
      <c r="L737">
        <f>INDEX(trials_and_results!B:B,MATCH($A737,trials_and_results!$A:$A,0))</f>
        <v>22.251850000000001</v>
      </c>
      <c r="M737">
        <f>INDEX(trials_and_results!C:C,MATCH($A737,trials_and_results!$A:$A,0))</f>
        <v>1.1552003402037201</v>
      </c>
      <c r="N737">
        <f>INDEX(trials_and_results!D:D,MATCH($A737,trials_and_results!$A:$A,0))</f>
        <v>21.096649659796281</v>
      </c>
      <c r="O737" s="16">
        <f>Table2[[#This Row],[mean_stderr]]/Table2[[#This Row],[mean_reward]]</f>
        <v>5.1914799902197793E-2</v>
      </c>
    </row>
    <row r="738" spans="1:15" hidden="1" x14ac:dyDescent="0.2">
      <c r="A738">
        <v>74</v>
      </c>
      <c r="B738">
        <v>14000</v>
      </c>
      <c r="C738">
        <v>100000</v>
      </c>
      <c r="D738">
        <v>2.5</v>
      </c>
      <c r="E738">
        <v>25</v>
      </c>
      <c r="F738">
        <v>300</v>
      </c>
      <c r="G738">
        <v>0</v>
      </c>
      <c r="H738">
        <v>4.0000000000000001E-3</v>
      </c>
      <c r="I738">
        <v>4.0000000000000002E-4</v>
      </c>
      <c r="J738">
        <v>8</v>
      </c>
      <c r="K738" t="b">
        <v>0</v>
      </c>
      <c r="L738">
        <f>INDEX(trials_and_results!B:B,MATCH($A738,trials_and_results!$A:$A,0))</f>
        <v>22.263774999999999</v>
      </c>
      <c r="M738">
        <f>INDEX(trials_and_results!C:C,MATCH($A738,trials_and_results!$A:$A,0))</f>
        <v>1.1671866392187999</v>
      </c>
      <c r="N738">
        <f>INDEX(trials_and_results!D:D,MATCH($A738,trials_and_results!$A:$A,0))</f>
        <v>21.096588360781197</v>
      </c>
      <c r="O738" s="16">
        <f>Table2[[#This Row],[mean_stderr]]/Table2[[#This Row],[mean_reward]]</f>
        <v>5.2425369876348465E-2</v>
      </c>
    </row>
    <row r="739" spans="1:15" hidden="1" x14ac:dyDescent="0.2">
      <c r="A739">
        <v>625</v>
      </c>
      <c r="B739">
        <v>10000</v>
      </c>
      <c r="C739">
        <v>100000</v>
      </c>
      <c r="D739">
        <v>2.5</v>
      </c>
      <c r="E739">
        <v>4</v>
      </c>
      <c r="F739">
        <v>300</v>
      </c>
      <c r="G739">
        <v>0</v>
      </c>
      <c r="H739">
        <v>4.0000000000000001E-3</v>
      </c>
      <c r="I739">
        <v>8.0000000000000004E-4</v>
      </c>
      <c r="J739">
        <v>16</v>
      </c>
      <c r="K739" t="b">
        <v>0</v>
      </c>
      <c r="L739">
        <f>INDEX(trials_and_results!B:B,MATCH($A739,trials_and_results!$A:$A,0))</f>
        <v>22.251124999999998</v>
      </c>
      <c r="M739">
        <f>INDEX(trials_and_results!C:C,MATCH($A739,trials_and_results!$A:$A,0))</f>
        <v>1.1549926576623799</v>
      </c>
      <c r="N739">
        <f>INDEX(trials_and_results!D:D,MATCH($A739,trials_and_results!$A:$A,0))</f>
        <v>21.096132342337619</v>
      </c>
      <c r="O739" s="16">
        <f>Table2[[#This Row],[mean_stderr]]/Table2[[#This Row],[mean_reward]]</f>
        <v>5.1907157847631523E-2</v>
      </c>
    </row>
    <row r="740" spans="1:15" hidden="1" x14ac:dyDescent="0.2">
      <c r="A740">
        <v>422</v>
      </c>
      <c r="B740">
        <v>14000</v>
      </c>
      <c r="C740">
        <v>100000</v>
      </c>
      <c r="D740">
        <v>2.5</v>
      </c>
      <c r="E740">
        <v>100</v>
      </c>
      <c r="F740">
        <v>300</v>
      </c>
      <c r="G740">
        <v>0</v>
      </c>
      <c r="H740">
        <v>1E-3</v>
      </c>
      <c r="I740">
        <v>1.6000000000000001E-3</v>
      </c>
      <c r="J740">
        <v>8</v>
      </c>
      <c r="K740" t="b">
        <v>0</v>
      </c>
      <c r="L740">
        <f>INDEX(trials_and_results!B:B,MATCH($A740,trials_and_results!$A:$A,0))</f>
        <v>22.274899999999999</v>
      </c>
      <c r="M740">
        <f>INDEX(trials_and_results!C:C,MATCH($A740,trials_and_results!$A:$A,0))</f>
        <v>1.1788644283140901</v>
      </c>
      <c r="N740">
        <f>INDEX(trials_and_results!D:D,MATCH($A740,trials_and_results!$A:$A,0))</f>
        <v>21.09603557168591</v>
      </c>
      <c r="O740" s="16">
        <f>Table2[[#This Row],[mean_stderr]]/Table2[[#This Row],[mean_reward]]</f>
        <v>5.292344424954052E-2</v>
      </c>
    </row>
    <row r="741" spans="1:15" hidden="1" x14ac:dyDescent="0.2">
      <c r="A741">
        <v>146</v>
      </c>
      <c r="B741">
        <v>14000</v>
      </c>
      <c r="C741">
        <v>100000</v>
      </c>
      <c r="D741">
        <v>2.5</v>
      </c>
      <c r="E741">
        <v>4</v>
      </c>
      <c r="F741">
        <v>300</v>
      </c>
      <c r="G741">
        <v>0</v>
      </c>
      <c r="H741">
        <v>0.01</v>
      </c>
      <c r="I741">
        <v>8.0000000000000004E-4</v>
      </c>
      <c r="J741">
        <v>8</v>
      </c>
      <c r="K741" t="b">
        <v>0</v>
      </c>
      <c r="L741">
        <f>INDEX(trials_and_results!B:B,MATCH($A741,trials_and_results!$A:$A,0))</f>
        <v>22.261374999999902</v>
      </c>
      <c r="M741">
        <f>INDEX(trials_and_results!C:C,MATCH($A741,trials_and_results!$A:$A,0))</f>
        <v>1.16622171239195</v>
      </c>
      <c r="N741">
        <f>INDEX(trials_and_results!D:D,MATCH($A741,trials_and_results!$A:$A,0))</f>
        <v>21.09515328760795</v>
      </c>
      <c r="O741" s="16">
        <f>Table2[[#This Row],[mean_stderr]]/Table2[[#This Row],[mean_reward]]</f>
        <v>5.238767652006919E-2</v>
      </c>
    </row>
    <row r="742" spans="1:15" hidden="1" x14ac:dyDescent="0.2">
      <c r="A742">
        <v>758</v>
      </c>
      <c r="B742">
        <v>14000</v>
      </c>
      <c r="C742">
        <v>100000</v>
      </c>
      <c r="D742">
        <v>2.5</v>
      </c>
      <c r="E742">
        <v>100</v>
      </c>
      <c r="F742">
        <v>300</v>
      </c>
      <c r="G742">
        <v>0</v>
      </c>
      <c r="H742">
        <v>0.01</v>
      </c>
      <c r="I742">
        <v>1.6000000000000001E-3</v>
      </c>
      <c r="J742">
        <v>16</v>
      </c>
      <c r="K742" t="b">
        <v>0</v>
      </c>
      <c r="L742">
        <f>INDEX(trials_and_results!B:B,MATCH($A742,trials_and_results!$A:$A,0))</f>
        <v>22.257300000000001</v>
      </c>
      <c r="M742">
        <f>INDEX(trials_and_results!C:C,MATCH($A742,trials_and_results!$A:$A,0))</f>
        <v>1.1625835096692201</v>
      </c>
      <c r="N742">
        <f>INDEX(trials_and_results!D:D,MATCH($A742,trials_and_results!$A:$A,0))</f>
        <v>21.094716490330782</v>
      </c>
      <c r="O742" s="16">
        <f>Table2[[#This Row],[mean_stderr]]/Table2[[#This Row],[mean_reward]]</f>
        <v>5.2233806870969075E-2</v>
      </c>
    </row>
    <row r="743" spans="1:15" hidden="1" x14ac:dyDescent="0.2">
      <c r="A743">
        <v>613</v>
      </c>
      <c r="B743">
        <v>10000</v>
      </c>
      <c r="C743">
        <v>100000</v>
      </c>
      <c r="D743">
        <v>2.5</v>
      </c>
      <c r="E743">
        <v>100</v>
      </c>
      <c r="F743">
        <v>300</v>
      </c>
      <c r="G743">
        <v>0</v>
      </c>
      <c r="H743">
        <v>0.01</v>
      </c>
      <c r="I743">
        <v>8.0000000000000004E-4</v>
      </c>
      <c r="J743">
        <v>16</v>
      </c>
      <c r="K743" t="b">
        <v>0</v>
      </c>
      <c r="L743">
        <f>INDEX(trials_and_results!B:B,MATCH($A743,trials_and_results!$A:$A,0))</f>
        <v>22.254175</v>
      </c>
      <c r="M743">
        <f>INDEX(trials_and_results!C:C,MATCH($A743,trials_and_results!$A:$A,0))</f>
        <v>1.15978397122442</v>
      </c>
      <c r="N743">
        <f>INDEX(trials_and_results!D:D,MATCH($A743,trials_and_results!$A:$A,0))</f>
        <v>21.094391028775579</v>
      </c>
      <c r="O743" s="16">
        <f>Table2[[#This Row],[mean_stderr]]/Table2[[#This Row],[mean_reward]]</f>
        <v>5.211534335577122E-2</v>
      </c>
    </row>
    <row r="744" spans="1:15" hidden="1" x14ac:dyDescent="0.2">
      <c r="A744">
        <v>696</v>
      </c>
      <c r="B744">
        <v>6000</v>
      </c>
      <c r="C744">
        <v>100000</v>
      </c>
      <c r="D744">
        <v>2.5</v>
      </c>
      <c r="E744">
        <v>25</v>
      </c>
      <c r="F744">
        <v>300</v>
      </c>
      <c r="G744">
        <v>0</v>
      </c>
      <c r="H744">
        <v>1E-3</v>
      </c>
      <c r="I744">
        <v>8.0000000000000004E-4</v>
      </c>
      <c r="J744">
        <v>16</v>
      </c>
      <c r="K744" t="b">
        <v>0</v>
      </c>
      <c r="L744">
        <f>INDEX(trials_and_results!B:B,MATCH($A744,trials_and_results!$A:$A,0))</f>
        <v>22.247924999999999</v>
      </c>
      <c r="M744">
        <f>INDEX(trials_and_results!C:C,MATCH($A744,trials_and_results!$A:$A,0))</f>
        <v>1.1548843202540899</v>
      </c>
      <c r="N744">
        <f>INDEX(trials_and_results!D:D,MATCH($A744,trials_and_results!$A:$A,0))</f>
        <v>21.093040679745908</v>
      </c>
      <c r="O744" s="16">
        <f>Table2[[#This Row],[mean_stderr]]/Table2[[#This Row],[mean_reward]]</f>
        <v>5.1909754291876206E-2</v>
      </c>
    </row>
    <row r="745" spans="1:15" hidden="1" x14ac:dyDescent="0.2">
      <c r="A745">
        <v>578</v>
      </c>
      <c r="B745">
        <v>14000</v>
      </c>
      <c r="C745">
        <v>100000</v>
      </c>
      <c r="D745">
        <v>2.5</v>
      </c>
      <c r="E745">
        <v>4</v>
      </c>
      <c r="F745">
        <v>300</v>
      </c>
      <c r="G745">
        <v>0</v>
      </c>
      <c r="H745">
        <v>0.01</v>
      </c>
      <c r="I745">
        <v>8.0000000000000004E-4</v>
      </c>
      <c r="J745">
        <v>16</v>
      </c>
      <c r="K745" t="b">
        <v>0</v>
      </c>
      <c r="L745">
        <f>INDEX(trials_and_results!B:B,MATCH($A745,trials_and_results!$A:$A,0))</f>
        <v>22.260299999999901</v>
      </c>
      <c r="M745">
        <f>INDEX(trials_and_results!C:C,MATCH($A745,trials_and_results!$A:$A,0))</f>
        <v>1.16736581814721</v>
      </c>
      <c r="N745">
        <f>INDEX(trials_and_results!D:D,MATCH($A745,trials_and_results!$A:$A,0))</f>
        <v>21.092934181852691</v>
      </c>
      <c r="O745" s="16">
        <f>Table2[[#This Row],[mean_stderr]]/Table2[[#This Row],[mean_reward]]</f>
        <v>5.2441603129662007E-2</v>
      </c>
    </row>
    <row r="746" spans="1:15" hidden="1" x14ac:dyDescent="0.2">
      <c r="A746">
        <v>348</v>
      </c>
      <c r="B746">
        <v>6000</v>
      </c>
      <c r="C746">
        <v>100000</v>
      </c>
      <c r="D746">
        <v>2.5</v>
      </c>
      <c r="E746">
        <v>8</v>
      </c>
      <c r="F746">
        <v>300</v>
      </c>
      <c r="G746">
        <v>0</v>
      </c>
      <c r="H746">
        <v>4.0000000000000001E-3</v>
      </c>
      <c r="I746">
        <v>1.6000000000000001E-3</v>
      </c>
      <c r="J746">
        <v>8</v>
      </c>
      <c r="K746" t="b">
        <v>0</v>
      </c>
      <c r="L746">
        <f>INDEX(trials_and_results!B:B,MATCH($A746,trials_and_results!$A:$A,0))</f>
        <v>22.24925</v>
      </c>
      <c r="M746">
        <f>INDEX(trials_and_results!C:C,MATCH($A746,trials_and_results!$A:$A,0))</f>
        <v>1.15740296491737</v>
      </c>
      <c r="N746">
        <f>INDEX(trials_and_results!D:D,MATCH($A746,trials_and_results!$A:$A,0))</f>
        <v>21.09184703508263</v>
      </c>
      <c r="O746" s="16">
        <f>Table2[[#This Row],[mean_stderr]]/Table2[[#This Row],[mean_reward]]</f>
        <v>5.2019864261373755E-2</v>
      </c>
    </row>
    <row r="747" spans="1:15" hidden="1" x14ac:dyDescent="0.2">
      <c r="A747">
        <v>817</v>
      </c>
      <c r="B747">
        <v>10000</v>
      </c>
      <c r="C747">
        <v>100000</v>
      </c>
      <c r="D747">
        <v>2.5</v>
      </c>
      <c r="E747">
        <v>4</v>
      </c>
      <c r="F747">
        <v>300</v>
      </c>
      <c r="G747">
        <v>0</v>
      </c>
      <c r="H747">
        <v>1E-3</v>
      </c>
      <c r="I747">
        <v>1.6000000000000001E-3</v>
      </c>
      <c r="J747">
        <v>16</v>
      </c>
      <c r="K747" t="b">
        <v>0</v>
      </c>
      <c r="L747">
        <f>INDEX(trials_and_results!B:B,MATCH($A747,trials_and_results!$A:$A,0))</f>
        <v>22.278825000000001</v>
      </c>
      <c r="M747">
        <f>INDEX(trials_and_results!C:C,MATCH($A747,trials_and_results!$A:$A,0))</f>
        <v>1.18760259318281</v>
      </c>
      <c r="N747">
        <f>INDEX(trials_and_results!D:D,MATCH($A747,trials_and_results!$A:$A,0))</f>
        <v>21.091222406817192</v>
      </c>
      <c r="O747" s="16">
        <f>Table2[[#This Row],[mean_stderr]]/Table2[[#This Row],[mean_reward]]</f>
        <v>5.3306338785048583E-2</v>
      </c>
    </row>
    <row r="748" spans="1:15" hidden="1" x14ac:dyDescent="0.2">
      <c r="A748">
        <v>637</v>
      </c>
      <c r="B748">
        <v>10000</v>
      </c>
      <c r="C748">
        <v>100000</v>
      </c>
      <c r="D748">
        <v>2.5</v>
      </c>
      <c r="E748">
        <v>8</v>
      </c>
      <c r="F748">
        <v>300</v>
      </c>
      <c r="G748">
        <v>0</v>
      </c>
      <c r="H748">
        <v>4.0000000000000001E-3</v>
      </c>
      <c r="I748">
        <v>8.0000000000000004E-4</v>
      </c>
      <c r="J748">
        <v>16</v>
      </c>
      <c r="K748" t="b">
        <v>0</v>
      </c>
      <c r="L748">
        <f>INDEX(trials_and_results!B:B,MATCH($A748,trials_and_results!$A:$A,0))</f>
        <v>22.256174999999999</v>
      </c>
      <c r="M748">
        <f>INDEX(trials_and_results!C:C,MATCH($A748,trials_and_results!$A:$A,0))</f>
        <v>1.16518683981283</v>
      </c>
      <c r="N748">
        <f>INDEX(trials_and_results!D:D,MATCH($A748,trials_and_results!$A:$A,0))</f>
        <v>21.09098816018717</v>
      </c>
      <c r="O748" s="16">
        <f>Table2[[#This Row],[mean_stderr]]/Table2[[#This Row],[mean_reward]]</f>
        <v>5.2353418312573029E-2</v>
      </c>
    </row>
    <row r="749" spans="1:15" hidden="1" x14ac:dyDescent="0.2">
      <c r="A749">
        <v>193</v>
      </c>
      <c r="B749">
        <v>10000</v>
      </c>
      <c r="C749">
        <v>100000</v>
      </c>
      <c r="D749">
        <v>2.5</v>
      </c>
      <c r="E749">
        <v>4</v>
      </c>
      <c r="F749">
        <v>300</v>
      </c>
      <c r="G749">
        <v>0</v>
      </c>
      <c r="H749">
        <v>4.0000000000000001E-3</v>
      </c>
      <c r="I749">
        <v>8.0000000000000004E-4</v>
      </c>
      <c r="J749">
        <v>8</v>
      </c>
      <c r="K749" t="b">
        <v>0</v>
      </c>
      <c r="L749">
        <f>INDEX(trials_and_results!B:B,MATCH($A749,trials_and_results!$A:$A,0))</f>
        <v>22.265874999999902</v>
      </c>
      <c r="M749">
        <f>INDEX(trials_and_results!C:C,MATCH($A749,trials_and_results!$A:$A,0))</f>
        <v>1.17607127922372</v>
      </c>
      <c r="N749">
        <f>INDEX(trials_and_results!D:D,MATCH($A749,trials_and_results!$A:$A,0))</f>
        <v>21.089803720776182</v>
      </c>
      <c r="O749" s="16">
        <f>Table2[[#This Row],[mean_stderr]]/Table2[[#This Row],[mean_reward]]</f>
        <v>5.281945035727207E-2</v>
      </c>
    </row>
    <row r="750" spans="1:15" hidden="1" x14ac:dyDescent="0.2">
      <c r="A750">
        <v>38</v>
      </c>
      <c r="B750">
        <v>14000</v>
      </c>
      <c r="C750">
        <v>100000</v>
      </c>
      <c r="D750">
        <v>2.5</v>
      </c>
      <c r="E750">
        <v>100</v>
      </c>
      <c r="F750">
        <v>300</v>
      </c>
      <c r="G750">
        <v>0</v>
      </c>
      <c r="H750">
        <v>0.01</v>
      </c>
      <c r="I750">
        <v>4.0000000000000002E-4</v>
      </c>
      <c r="J750">
        <v>8</v>
      </c>
      <c r="K750" t="b">
        <v>0</v>
      </c>
      <c r="L750">
        <f>INDEX(trials_and_results!B:B,MATCH($A750,trials_and_results!$A:$A,0))</f>
        <v>22.273624999999999</v>
      </c>
      <c r="M750">
        <f>INDEX(trials_and_results!C:C,MATCH($A750,trials_and_results!$A:$A,0))</f>
        <v>1.18456025346961</v>
      </c>
      <c r="N750">
        <f>INDEX(trials_and_results!D:D,MATCH($A750,trials_and_results!$A:$A,0))</f>
        <v>21.08906474653039</v>
      </c>
      <c r="O750" s="16">
        <f>Table2[[#This Row],[mean_stderr]]/Table2[[#This Row],[mean_reward]]</f>
        <v>5.3182194342843166E-2</v>
      </c>
    </row>
    <row r="751" spans="1:15" hidden="1" x14ac:dyDescent="0.2">
      <c r="A751">
        <v>445</v>
      </c>
      <c r="B751">
        <v>10000</v>
      </c>
      <c r="C751">
        <v>100000</v>
      </c>
      <c r="D751">
        <v>2.5</v>
      </c>
      <c r="E751">
        <v>8</v>
      </c>
      <c r="F751">
        <v>300</v>
      </c>
      <c r="G751">
        <v>0</v>
      </c>
      <c r="H751">
        <v>0.01</v>
      </c>
      <c r="I751">
        <v>4.0000000000000002E-4</v>
      </c>
      <c r="J751">
        <v>16</v>
      </c>
      <c r="K751" t="b">
        <v>0</v>
      </c>
      <c r="L751">
        <f>INDEX(trials_and_results!B:B,MATCH($A751,trials_and_results!$A:$A,0))</f>
        <v>22.224425</v>
      </c>
      <c r="M751">
        <f>INDEX(trials_and_results!C:C,MATCH($A751,trials_and_results!$A:$A,0))</f>
        <v>1.1360493894939601</v>
      </c>
      <c r="N751">
        <f>INDEX(trials_and_results!D:D,MATCH($A751,trials_and_results!$A:$A,0))</f>
        <v>21.088375610506041</v>
      </c>
      <c r="O751" s="16">
        <f>Table2[[#This Row],[mean_stderr]]/Table2[[#This Row],[mean_reward]]</f>
        <v>5.1117155539185381E-2</v>
      </c>
    </row>
    <row r="752" spans="1:15" hidden="1" x14ac:dyDescent="0.2">
      <c r="A752">
        <v>793</v>
      </c>
      <c r="B752">
        <v>10000</v>
      </c>
      <c r="C752">
        <v>100000</v>
      </c>
      <c r="D752">
        <v>2.5</v>
      </c>
      <c r="E752">
        <v>25</v>
      </c>
      <c r="F752">
        <v>300</v>
      </c>
      <c r="G752">
        <v>0</v>
      </c>
      <c r="H752">
        <v>4.0000000000000001E-3</v>
      </c>
      <c r="I752">
        <v>1.6000000000000001E-3</v>
      </c>
      <c r="J752">
        <v>16</v>
      </c>
      <c r="K752" t="b">
        <v>0</v>
      </c>
      <c r="L752">
        <f>INDEX(trials_and_results!B:B,MATCH($A752,trials_and_results!$A:$A,0))</f>
        <v>22.247024999999901</v>
      </c>
      <c r="M752">
        <f>INDEX(trials_and_results!C:C,MATCH($A752,trials_and_results!$A:$A,0))</f>
        <v>1.1592820813117599</v>
      </c>
      <c r="N752">
        <f>INDEX(trials_and_results!D:D,MATCH($A752,trials_and_results!$A:$A,0))</f>
        <v>21.087742918688143</v>
      </c>
      <c r="O752" s="16">
        <f>Table2[[#This Row],[mean_stderr]]/Table2[[#This Row],[mean_reward]]</f>
        <v>5.2109532906614034E-2</v>
      </c>
    </row>
    <row r="753" spans="1:15" hidden="1" x14ac:dyDescent="0.2">
      <c r="A753">
        <v>697</v>
      </c>
      <c r="B753">
        <v>10000</v>
      </c>
      <c r="C753">
        <v>100000</v>
      </c>
      <c r="D753">
        <v>2.5</v>
      </c>
      <c r="E753">
        <v>25</v>
      </c>
      <c r="F753">
        <v>300</v>
      </c>
      <c r="G753">
        <v>0</v>
      </c>
      <c r="H753">
        <v>1E-3</v>
      </c>
      <c r="I753">
        <v>8.0000000000000004E-4</v>
      </c>
      <c r="J753">
        <v>16</v>
      </c>
      <c r="K753" t="b">
        <v>0</v>
      </c>
      <c r="L753">
        <f>INDEX(trials_and_results!B:B,MATCH($A753,trials_and_results!$A:$A,0))</f>
        <v>22.259799999999998</v>
      </c>
      <c r="M753">
        <f>INDEX(trials_and_results!C:C,MATCH($A753,trials_and_results!$A:$A,0))</f>
        <v>1.17482115367071</v>
      </c>
      <c r="N753">
        <f>INDEX(trials_and_results!D:D,MATCH($A753,trials_and_results!$A:$A,0))</f>
        <v>21.084978846329289</v>
      </c>
      <c r="O753" s="16">
        <f>Table2[[#This Row],[mean_stderr]]/Table2[[#This Row],[mean_reward]]</f>
        <v>5.2777704816337527E-2</v>
      </c>
    </row>
    <row r="754" spans="1:15" hidden="1" x14ac:dyDescent="0.2">
      <c r="A754">
        <v>566</v>
      </c>
      <c r="B754">
        <v>14000</v>
      </c>
      <c r="C754">
        <v>100000</v>
      </c>
      <c r="D754">
        <v>2.5</v>
      </c>
      <c r="E754">
        <v>100</v>
      </c>
      <c r="F754">
        <v>300</v>
      </c>
      <c r="G754">
        <v>0</v>
      </c>
      <c r="H754">
        <v>1E-3</v>
      </c>
      <c r="I754">
        <v>4.0000000000000002E-4</v>
      </c>
      <c r="J754">
        <v>16</v>
      </c>
      <c r="K754" t="b">
        <v>0</v>
      </c>
      <c r="L754">
        <f>INDEX(trials_and_results!B:B,MATCH($A754,trials_and_results!$A:$A,0))</f>
        <v>22.250050000000002</v>
      </c>
      <c r="M754">
        <f>INDEX(trials_and_results!C:C,MATCH($A754,trials_and_results!$A:$A,0))</f>
        <v>1.1652503083441501</v>
      </c>
      <c r="N754">
        <f>INDEX(trials_and_results!D:D,MATCH($A754,trials_and_results!$A:$A,0))</f>
        <v>21.084799691655853</v>
      </c>
      <c r="O754" s="16">
        <f>Table2[[#This Row],[mean_stderr]]/Table2[[#This Row],[mean_reward]]</f>
        <v>5.2370682688090586E-2</v>
      </c>
    </row>
    <row r="755" spans="1:15" hidden="1" x14ac:dyDescent="0.2">
      <c r="A755">
        <v>541</v>
      </c>
      <c r="B755">
        <v>10000</v>
      </c>
      <c r="C755">
        <v>100000</v>
      </c>
      <c r="D755">
        <v>2.5</v>
      </c>
      <c r="E755">
        <v>8</v>
      </c>
      <c r="F755">
        <v>300</v>
      </c>
      <c r="G755">
        <v>0</v>
      </c>
      <c r="H755">
        <v>1E-3</v>
      </c>
      <c r="I755">
        <v>4.0000000000000002E-4</v>
      </c>
      <c r="J755">
        <v>16</v>
      </c>
      <c r="K755" t="b">
        <v>0</v>
      </c>
      <c r="L755">
        <f>INDEX(trials_and_results!B:B,MATCH($A755,trials_and_results!$A:$A,0))</f>
        <v>22.251950000000001</v>
      </c>
      <c r="M755">
        <f>INDEX(trials_and_results!C:C,MATCH($A755,trials_and_results!$A:$A,0))</f>
        <v>1.1695546645342201</v>
      </c>
      <c r="N755">
        <f>INDEX(trials_and_results!D:D,MATCH($A755,trials_and_results!$A:$A,0))</f>
        <v>21.08239533546578</v>
      </c>
      <c r="O755" s="16">
        <f>Table2[[#This Row],[mean_stderr]]/Table2[[#This Row],[mean_reward]]</f>
        <v>5.2559648234614044E-2</v>
      </c>
    </row>
    <row r="756" spans="1:15" hidden="1" x14ac:dyDescent="0.2">
      <c r="A756">
        <v>50</v>
      </c>
      <c r="B756">
        <v>14000</v>
      </c>
      <c r="C756">
        <v>100000</v>
      </c>
      <c r="D756">
        <v>2.5</v>
      </c>
      <c r="E756">
        <v>4</v>
      </c>
      <c r="F756">
        <v>300</v>
      </c>
      <c r="G756">
        <v>0</v>
      </c>
      <c r="H756">
        <v>4.0000000000000001E-3</v>
      </c>
      <c r="I756">
        <v>4.0000000000000002E-4</v>
      </c>
      <c r="J756">
        <v>8</v>
      </c>
      <c r="K756" t="b">
        <v>0</v>
      </c>
      <c r="L756">
        <f>INDEX(trials_and_results!B:B,MATCH($A756,trials_and_results!$A:$A,0))</f>
        <v>22.243600000000001</v>
      </c>
      <c r="M756">
        <f>INDEX(trials_and_results!C:C,MATCH($A756,trials_and_results!$A:$A,0))</f>
        <v>1.1612381126218001</v>
      </c>
      <c r="N756">
        <f>INDEX(trials_and_results!D:D,MATCH($A756,trials_and_results!$A:$A,0))</f>
        <v>21.082361887378202</v>
      </c>
      <c r="O756" s="16">
        <f>Table2[[#This Row],[mean_stderr]]/Table2[[#This Row],[mean_reward]]</f>
        <v>5.2205493383346221E-2</v>
      </c>
    </row>
    <row r="757" spans="1:15" hidden="1" x14ac:dyDescent="0.2">
      <c r="A757">
        <v>840</v>
      </c>
      <c r="B757">
        <v>6000</v>
      </c>
      <c r="C757">
        <v>100000</v>
      </c>
      <c r="D757">
        <v>2.5</v>
      </c>
      <c r="E757">
        <v>25</v>
      </c>
      <c r="F757">
        <v>300</v>
      </c>
      <c r="G757">
        <v>0</v>
      </c>
      <c r="H757">
        <v>1E-3</v>
      </c>
      <c r="I757">
        <v>1.6000000000000001E-3</v>
      </c>
      <c r="J757">
        <v>16</v>
      </c>
      <c r="K757" t="b">
        <v>0</v>
      </c>
      <c r="L757">
        <f>INDEX(trials_and_results!B:B,MATCH($A757,trials_and_results!$A:$A,0))</f>
        <v>22.244199999999999</v>
      </c>
      <c r="M757">
        <f>INDEX(trials_and_results!C:C,MATCH($A757,trials_and_results!$A:$A,0))</f>
        <v>1.16201134349657</v>
      </c>
      <c r="N757">
        <f>INDEX(trials_and_results!D:D,MATCH($A757,trials_and_results!$A:$A,0))</f>
        <v>21.08218865650343</v>
      </c>
      <c r="O757" s="16">
        <f>Table2[[#This Row],[mean_stderr]]/Table2[[#This Row],[mean_reward]]</f>
        <v>5.2238846238415855E-2</v>
      </c>
    </row>
    <row r="758" spans="1:15" hidden="1" x14ac:dyDescent="0.2">
      <c r="A758">
        <v>134</v>
      </c>
      <c r="B758">
        <v>14000</v>
      </c>
      <c r="C758">
        <v>100000</v>
      </c>
      <c r="D758">
        <v>2.5</v>
      </c>
      <c r="E758">
        <v>100</v>
      </c>
      <c r="F758">
        <v>300</v>
      </c>
      <c r="G758">
        <v>0</v>
      </c>
      <c r="H758">
        <v>1E-3</v>
      </c>
      <c r="I758">
        <v>4.0000000000000002E-4</v>
      </c>
      <c r="J758">
        <v>8</v>
      </c>
      <c r="K758" t="b">
        <v>0</v>
      </c>
      <c r="L758">
        <f>INDEX(trials_and_results!B:B,MATCH($A758,trials_and_results!$A:$A,0))</f>
        <v>22.2483</v>
      </c>
      <c r="M758">
        <f>INDEX(trials_and_results!C:C,MATCH($A758,trials_and_results!$A:$A,0))</f>
        <v>1.16632565967367</v>
      </c>
      <c r="N758">
        <f>INDEX(trials_and_results!D:D,MATCH($A758,trials_and_results!$A:$A,0))</f>
        <v>21.08197434032633</v>
      </c>
      <c r="O758" s="16">
        <f>Table2[[#This Row],[mean_stderr]]/Table2[[#This Row],[mean_reward]]</f>
        <v>5.2423136135060652E-2</v>
      </c>
    </row>
    <row r="759" spans="1:15" hidden="1" x14ac:dyDescent="0.2">
      <c r="A759">
        <v>829</v>
      </c>
      <c r="B759">
        <v>10000</v>
      </c>
      <c r="C759">
        <v>100000</v>
      </c>
      <c r="D759">
        <v>2.5</v>
      </c>
      <c r="E759">
        <v>8</v>
      </c>
      <c r="F759">
        <v>300</v>
      </c>
      <c r="G759">
        <v>0</v>
      </c>
      <c r="H759">
        <v>1E-3</v>
      </c>
      <c r="I759">
        <v>1.6000000000000001E-3</v>
      </c>
      <c r="J759">
        <v>16</v>
      </c>
      <c r="K759" t="b">
        <v>0</v>
      </c>
      <c r="L759">
        <f>INDEX(trials_and_results!B:B,MATCH($A759,trials_and_results!$A:$A,0))</f>
        <v>22.2562</v>
      </c>
      <c r="M759">
        <f>INDEX(trials_and_results!C:C,MATCH($A759,trials_and_results!$A:$A,0))</f>
        <v>1.1749280258599599</v>
      </c>
      <c r="N759">
        <f>INDEX(trials_and_results!D:D,MATCH($A759,trials_and_results!$A:$A,0))</f>
        <v>21.081271974140041</v>
      </c>
      <c r="O759" s="16">
        <f>Table2[[#This Row],[mean_stderr]]/Table2[[#This Row],[mean_reward]]</f>
        <v>5.2791043657945201E-2</v>
      </c>
    </row>
    <row r="760" spans="1:15" hidden="1" x14ac:dyDescent="0.2">
      <c r="A760">
        <v>362</v>
      </c>
      <c r="B760">
        <v>14000</v>
      </c>
      <c r="C760">
        <v>100000</v>
      </c>
      <c r="D760">
        <v>2.5</v>
      </c>
      <c r="E760">
        <v>25</v>
      </c>
      <c r="F760">
        <v>300</v>
      </c>
      <c r="G760">
        <v>0</v>
      </c>
      <c r="H760">
        <v>4.0000000000000001E-3</v>
      </c>
      <c r="I760">
        <v>1.6000000000000001E-3</v>
      </c>
      <c r="J760">
        <v>8</v>
      </c>
      <c r="K760" t="b">
        <v>0</v>
      </c>
      <c r="L760">
        <f>INDEX(trials_and_results!B:B,MATCH($A760,trials_and_results!$A:$A,0))</f>
        <v>22.244924999999999</v>
      </c>
      <c r="M760">
        <f>INDEX(trials_and_results!C:C,MATCH($A760,trials_and_results!$A:$A,0))</f>
        <v>1.1644719369873899</v>
      </c>
      <c r="N760">
        <f>INDEX(trials_and_results!D:D,MATCH($A760,trials_and_results!$A:$A,0))</f>
        <v>21.080453063012609</v>
      </c>
      <c r="O760" s="16">
        <f>Table2[[#This Row],[mean_stderr]]/Table2[[#This Row],[mean_reward]]</f>
        <v>5.2347757386792267E-2</v>
      </c>
    </row>
    <row r="761" spans="1:15" hidden="1" x14ac:dyDescent="0.2">
      <c r="A761">
        <v>444</v>
      </c>
      <c r="B761">
        <v>6000</v>
      </c>
      <c r="C761">
        <v>100000</v>
      </c>
      <c r="D761">
        <v>2.5</v>
      </c>
      <c r="E761">
        <v>8</v>
      </c>
      <c r="F761">
        <v>300</v>
      </c>
      <c r="G761">
        <v>0</v>
      </c>
      <c r="H761">
        <v>0.01</v>
      </c>
      <c r="I761">
        <v>4.0000000000000002E-4</v>
      </c>
      <c r="J761">
        <v>16</v>
      </c>
      <c r="K761" t="b">
        <v>0</v>
      </c>
      <c r="L761">
        <f>INDEX(trials_and_results!B:B,MATCH($A761,trials_and_results!$A:$A,0))</f>
        <v>22.247049999999899</v>
      </c>
      <c r="M761">
        <f>INDEX(trials_and_results!C:C,MATCH($A761,trials_and_results!$A:$A,0))</f>
        <v>1.1667278732920401</v>
      </c>
      <c r="N761">
        <f>INDEX(trials_and_results!D:D,MATCH($A761,trials_and_results!$A:$A,0))</f>
        <v>21.080322126707859</v>
      </c>
      <c r="O761" s="16">
        <f>Table2[[#This Row],[mean_stderr]]/Table2[[#This Row],[mean_reward]]</f>
        <v>5.2444161059198656E-2</v>
      </c>
    </row>
    <row r="762" spans="1:15" hidden="1" x14ac:dyDescent="0.2">
      <c r="A762">
        <v>446</v>
      </c>
      <c r="B762">
        <v>14000</v>
      </c>
      <c r="C762">
        <v>100000</v>
      </c>
      <c r="D762">
        <v>2.5</v>
      </c>
      <c r="E762">
        <v>8</v>
      </c>
      <c r="F762">
        <v>300</v>
      </c>
      <c r="G762">
        <v>0</v>
      </c>
      <c r="H762">
        <v>0.01</v>
      </c>
      <c r="I762">
        <v>4.0000000000000002E-4</v>
      </c>
      <c r="J762">
        <v>16</v>
      </c>
      <c r="K762" t="b">
        <v>0</v>
      </c>
      <c r="L762">
        <f>INDEX(trials_and_results!B:B,MATCH($A762,trials_and_results!$A:$A,0))</f>
        <v>22.258125</v>
      </c>
      <c r="M762">
        <f>INDEX(trials_and_results!C:C,MATCH($A762,trials_and_results!$A:$A,0))</f>
        <v>1.1782682988250699</v>
      </c>
      <c r="N762">
        <f>INDEX(trials_and_results!D:D,MATCH($A762,trials_and_results!$A:$A,0))</f>
        <v>21.079856701174929</v>
      </c>
      <c r="O762" s="16">
        <f>Table2[[#This Row],[mean_stderr]]/Table2[[#This Row],[mean_reward]]</f>
        <v>5.2936547837028947E-2</v>
      </c>
    </row>
    <row r="763" spans="1:15" hidden="1" x14ac:dyDescent="0.2">
      <c r="A763">
        <v>133</v>
      </c>
      <c r="B763">
        <v>10000</v>
      </c>
      <c r="C763">
        <v>100000</v>
      </c>
      <c r="D763">
        <v>2.5</v>
      </c>
      <c r="E763">
        <v>100</v>
      </c>
      <c r="F763">
        <v>300</v>
      </c>
      <c r="G763">
        <v>0</v>
      </c>
      <c r="H763">
        <v>1E-3</v>
      </c>
      <c r="I763">
        <v>4.0000000000000002E-4</v>
      </c>
      <c r="J763">
        <v>8</v>
      </c>
      <c r="K763" t="b">
        <v>0</v>
      </c>
      <c r="L763">
        <f>INDEX(trials_and_results!B:B,MATCH($A763,trials_and_results!$A:$A,0))</f>
        <v>22.253525</v>
      </c>
      <c r="M763">
        <f>INDEX(trials_and_results!C:C,MATCH($A763,trials_and_results!$A:$A,0))</f>
        <v>1.17381490060278</v>
      </c>
      <c r="N763">
        <f>INDEX(trials_and_results!D:D,MATCH($A763,trials_and_results!$A:$A,0))</f>
        <v>21.079710099397218</v>
      </c>
      <c r="O763" s="16">
        <f>Table2[[#This Row],[mean_stderr]]/Table2[[#This Row],[mean_reward]]</f>
        <v>5.2747369264095463E-2</v>
      </c>
    </row>
    <row r="764" spans="1:15" hidden="1" x14ac:dyDescent="0.2">
      <c r="A764">
        <v>408</v>
      </c>
      <c r="B764">
        <v>6000</v>
      </c>
      <c r="C764">
        <v>100000</v>
      </c>
      <c r="D764">
        <v>2.5</v>
      </c>
      <c r="E764">
        <v>25</v>
      </c>
      <c r="F764">
        <v>300</v>
      </c>
      <c r="G764">
        <v>0</v>
      </c>
      <c r="H764">
        <v>1E-3</v>
      </c>
      <c r="I764">
        <v>1.6000000000000001E-3</v>
      </c>
      <c r="J764">
        <v>8</v>
      </c>
      <c r="K764" t="b">
        <v>0</v>
      </c>
      <c r="L764">
        <f>INDEX(trials_and_results!B:B,MATCH($A764,trials_and_results!$A:$A,0))</f>
        <v>22.239899999999999</v>
      </c>
      <c r="M764">
        <f>INDEX(trials_and_results!C:C,MATCH($A764,trials_and_results!$A:$A,0))</f>
        <v>1.1605168184813801</v>
      </c>
      <c r="N764">
        <f>INDEX(trials_and_results!D:D,MATCH($A764,trials_and_results!$A:$A,0))</f>
        <v>21.079383181518619</v>
      </c>
      <c r="O764" s="16">
        <f>Table2[[#This Row],[mean_stderr]]/Table2[[#This Row],[mean_reward]]</f>
        <v>5.218174625251823E-2</v>
      </c>
    </row>
    <row r="765" spans="1:15" hidden="1" x14ac:dyDescent="0.2">
      <c r="A765">
        <v>205</v>
      </c>
      <c r="B765">
        <v>10000</v>
      </c>
      <c r="C765">
        <v>100000</v>
      </c>
      <c r="D765">
        <v>2.5</v>
      </c>
      <c r="E765">
        <v>8</v>
      </c>
      <c r="F765">
        <v>300</v>
      </c>
      <c r="G765">
        <v>0</v>
      </c>
      <c r="H765">
        <v>4.0000000000000001E-3</v>
      </c>
      <c r="I765">
        <v>8.0000000000000004E-4</v>
      </c>
      <c r="J765">
        <v>8</v>
      </c>
      <c r="K765" t="b">
        <v>0</v>
      </c>
      <c r="L765">
        <f>INDEX(trials_and_results!B:B,MATCH($A765,trials_and_results!$A:$A,0))</f>
        <v>22.230649999999901</v>
      </c>
      <c r="M765">
        <f>INDEX(trials_and_results!C:C,MATCH($A765,trials_and_results!$A:$A,0))</f>
        <v>1.1516316352374401</v>
      </c>
      <c r="N765">
        <f>INDEX(trials_and_results!D:D,MATCH($A765,trials_and_results!$A:$A,0))</f>
        <v>21.079018364762462</v>
      </c>
      <c r="O765" s="16">
        <f>Table2[[#This Row],[mean_stderr]]/Table2[[#This Row],[mean_reward]]</f>
        <v>5.180377700325655E-2</v>
      </c>
    </row>
    <row r="766" spans="1:15" hidden="1" x14ac:dyDescent="0.2">
      <c r="A766">
        <v>504</v>
      </c>
      <c r="B766">
        <v>6000</v>
      </c>
      <c r="C766">
        <v>100000</v>
      </c>
      <c r="D766">
        <v>2.5</v>
      </c>
      <c r="E766">
        <v>25</v>
      </c>
      <c r="F766">
        <v>300</v>
      </c>
      <c r="G766">
        <v>0</v>
      </c>
      <c r="H766">
        <v>4.0000000000000001E-3</v>
      </c>
      <c r="I766">
        <v>4.0000000000000002E-4</v>
      </c>
      <c r="J766">
        <v>16</v>
      </c>
      <c r="K766" t="b">
        <v>0</v>
      </c>
      <c r="L766">
        <f>INDEX(trials_and_results!B:B,MATCH($A766,trials_and_results!$A:$A,0))</f>
        <v>22.240074999999901</v>
      </c>
      <c r="M766">
        <f>INDEX(trials_and_results!C:C,MATCH($A766,trials_and_results!$A:$A,0))</f>
        <v>1.1614169450896701</v>
      </c>
      <c r="N766">
        <f>INDEX(trials_and_results!D:D,MATCH($A766,trials_and_results!$A:$A,0))</f>
        <v>21.078658054910232</v>
      </c>
      <c r="O766" s="16">
        <f>Table2[[#This Row],[mean_stderr]]/Table2[[#This Row],[mean_reward]]</f>
        <v>5.2221808833363879E-2</v>
      </c>
    </row>
    <row r="767" spans="1:15" hidden="1" x14ac:dyDescent="0.2">
      <c r="A767">
        <v>818</v>
      </c>
      <c r="B767">
        <v>14000</v>
      </c>
      <c r="C767">
        <v>100000</v>
      </c>
      <c r="D767">
        <v>2.5</v>
      </c>
      <c r="E767">
        <v>4</v>
      </c>
      <c r="F767">
        <v>300</v>
      </c>
      <c r="G767">
        <v>0</v>
      </c>
      <c r="H767">
        <v>1E-3</v>
      </c>
      <c r="I767">
        <v>1.6000000000000001E-3</v>
      </c>
      <c r="J767">
        <v>16</v>
      </c>
      <c r="K767" t="b">
        <v>0</v>
      </c>
      <c r="L767">
        <f>INDEX(trials_and_results!B:B,MATCH($A767,trials_and_results!$A:$A,0))</f>
        <v>22.2252499999999</v>
      </c>
      <c r="M767">
        <f>INDEX(trials_and_results!C:C,MATCH($A767,trials_and_results!$A:$A,0))</f>
        <v>1.1470753892239001</v>
      </c>
      <c r="N767">
        <f>INDEX(trials_and_results!D:D,MATCH($A767,trials_and_results!$A:$A,0))</f>
        <v>21.078174610775999</v>
      </c>
      <c r="O767" s="16">
        <f>Table2[[#This Row],[mean_stderr]]/Table2[[#This Row],[mean_reward]]</f>
        <v>5.1611360467212077E-2</v>
      </c>
    </row>
    <row r="768" spans="1:15" hidden="1" x14ac:dyDescent="0.2">
      <c r="A768">
        <v>589</v>
      </c>
      <c r="B768">
        <v>10000</v>
      </c>
      <c r="C768">
        <v>100000</v>
      </c>
      <c r="D768">
        <v>2.5</v>
      </c>
      <c r="E768">
        <v>8</v>
      </c>
      <c r="F768">
        <v>300</v>
      </c>
      <c r="G768">
        <v>0</v>
      </c>
      <c r="H768">
        <v>0.01</v>
      </c>
      <c r="I768">
        <v>8.0000000000000004E-4</v>
      </c>
      <c r="J768">
        <v>16</v>
      </c>
      <c r="K768" t="b">
        <v>0</v>
      </c>
      <c r="L768">
        <f>INDEX(trials_and_results!B:B,MATCH($A768,trials_and_results!$A:$A,0))</f>
        <v>22.216875000000002</v>
      </c>
      <c r="M768">
        <f>INDEX(trials_and_results!C:C,MATCH($A768,trials_and_results!$A:$A,0))</f>
        <v>1.1394043210789599</v>
      </c>
      <c r="N768">
        <f>INDEX(trials_and_results!D:D,MATCH($A768,trials_and_results!$A:$A,0))</f>
        <v>21.077470678921042</v>
      </c>
      <c r="O768" s="16">
        <f>Table2[[#This Row],[mean_stderr]]/Table2[[#This Row],[mean_reward]]</f>
        <v>5.1285535030419889E-2</v>
      </c>
    </row>
    <row r="769" spans="1:15" hidden="1" x14ac:dyDescent="0.2">
      <c r="A769">
        <v>132</v>
      </c>
      <c r="B769">
        <v>6000</v>
      </c>
      <c r="C769">
        <v>100000</v>
      </c>
      <c r="D769">
        <v>2.5</v>
      </c>
      <c r="E769">
        <v>100</v>
      </c>
      <c r="F769">
        <v>300</v>
      </c>
      <c r="G769">
        <v>0</v>
      </c>
      <c r="H769">
        <v>1E-3</v>
      </c>
      <c r="I769">
        <v>4.0000000000000002E-4</v>
      </c>
      <c r="J769">
        <v>8</v>
      </c>
      <c r="K769" t="b">
        <v>0</v>
      </c>
      <c r="L769">
        <f>INDEX(trials_and_results!B:B,MATCH($A769,trials_and_results!$A:$A,0))</f>
        <v>22.240675</v>
      </c>
      <c r="M769">
        <f>INDEX(trials_and_results!C:C,MATCH($A769,trials_and_results!$A:$A,0))</f>
        <v>1.16412900077006</v>
      </c>
      <c r="N769">
        <f>INDEX(trials_and_results!D:D,MATCH($A769,trials_and_results!$A:$A,0))</f>
        <v>21.076545999229939</v>
      </c>
      <c r="O769" s="16">
        <f>Table2[[#This Row],[mean_stderr]]/Table2[[#This Row],[mean_reward]]</f>
        <v>5.2342341263026414E-2</v>
      </c>
    </row>
    <row r="770" spans="1:15" hidden="1" x14ac:dyDescent="0.2">
      <c r="A770">
        <v>253</v>
      </c>
      <c r="B770">
        <v>10000</v>
      </c>
      <c r="C770">
        <v>100000</v>
      </c>
      <c r="D770">
        <v>2.5</v>
      </c>
      <c r="E770">
        <v>8</v>
      </c>
      <c r="F770">
        <v>300</v>
      </c>
      <c r="G770">
        <v>0</v>
      </c>
      <c r="H770">
        <v>1E-3</v>
      </c>
      <c r="I770">
        <v>8.0000000000000004E-4</v>
      </c>
      <c r="J770">
        <v>8</v>
      </c>
      <c r="K770" t="b">
        <v>0</v>
      </c>
      <c r="L770">
        <f>INDEX(trials_and_results!B:B,MATCH($A770,trials_and_results!$A:$A,0))</f>
        <v>22.210450000000002</v>
      </c>
      <c r="M770">
        <f>INDEX(trials_and_results!C:C,MATCH($A770,trials_and_results!$A:$A,0))</f>
        <v>1.13468242346183</v>
      </c>
      <c r="N770">
        <f>INDEX(trials_and_results!D:D,MATCH($A770,trials_and_results!$A:$A,0))</f>
        <v>21.075767576538173</v>
      </c>
      <c r="O770" s="16">
        <f>Table2[[#This Row],[mean_stderr]]/Table2[[#This Row],[mean_reward]]</f>
        <v>5.1087772803424962E-2</v>
      </c>
    </row>
    <row r="771" spans="1:15" hidden="1" x14ac:dyDescent="0.2">
      <c r="A771">
        <v>494</v>
      </c>
      <c r="B771">
        <v>14000</v>
      </c>
      <c r="C771">
        <v>100000</v>
      </c>
      <c r="D771">
        <v>2.5</v>
      </c>
      <c r="E771">
        <v>8</v>
      </c>
      <c r="F771">
        <v>300</v>
      </c>
      <c r="G771">
        <v>0</v>
      </c>
      <c r="H771">
        <v>4.0000000000000001E-3</v>
      </c>
      <c r="I771">
        <v>4.0000000000000002E-4</v>
      </c>
      <c r="J771">
        <v>16</v>
      </c>
      <c r="K771" t="b">
        <v>0</v>
      </c>
      <c r="L771">
        <f>INDEX(trials_and_results!B:B,MATCH($A771,trials_and_results!$A:$A,0))</f>
        <v>22.243375</v>
      </c>
      <c r="M771">
        <f>INDEX(trials_and_results!C:C,MATCH($A771,trials_and_results!$A:$A,0))</f>
        <v>1.1676309800126601</v>
      </c>
      <c r="N771">
        <f>INDEX(trials_and_results!D:D,MATCH($A771,trials_and_results!$A:$A,0))</f>
        <v>21.07574401998734</v>
      </c>
      <c r="O771" s="16">
        <f>Table2[[#This Row],[mean_stderr]]/Table2[[#This Row],[mean_reward]]</f>
        <v>5.2493426919820396E-2</v>
      </c>
    </row>
    <row r="772" spans="1:15" hidden="1" x14ac:dyDescent="0.2">
      <c r="A772">
        <v>276</v>
      </c>
      <c r="B772">
        <v>6000</v>
      </c>
      <c r="C772">
        <v>100000</v>
      </c>
      <c r="D772">
        <v>2.5</v>
      </c>
      <c r="E772">
        <v>100</v>
      </c>
      <c r="F772">
        <v>300</v>
      </c>
      <c r="G772">
        <v>0</v>
      </c>
      <c r="H772">
        <v>1E-3</v>
      </c>
      <c r="I772">
        <v>8.0000000000000004E-4</v>
      </c>
      <c r="J772">
        <v>8</v>
      </c>
      <c r="K772" t="b">
        <v>0</v>
      </c>
      <c r="L772">
        <f>INDEX(trials_and_results!B:B,MATCH($A772,trials_and_results!$A:$A,0))</f>
        <v>22.209775</v>
      </c>
      <c r="M772">
        <f>INDEX(trials_and_results!C:C,MATCH($A772,trials_and_results!$A:$A,0))</f>
        <v>1.13408882053496</v>
      </c>
      <c r="N772">
        <f>INDEX(trials_and_results!D:D,MATCH($A772,trials_and_results!$A:$A,0))</f>
        <v>21.075686179465041</v>
      </c>
      <c r="O772" s="16">
        <f>Table2[[#This Row],[mean_stderr]]/Table2[[#This Row],[mean_reward]]</f>
        <v>5.1062598361980703E-2</v>
      </c>
    </row>
    <row r="773" spans="1:15" hidden="1" x14ac:dyDescent="0.2">
      <c r="A773">
        <v>732</v>
      </c>
      <c r="B773">
        <v>6000</v>
      </c>
      <c r="C773">
        <v>100000</v>
      </c>
      <c r="D773">
        <v>2.5</v>
      </c>
      <c r="E773">
        <v>8</v>
      </c>
      <c r="F773">
        <v>300</v>
      </c>
      <c r="G773">
        <v>0</v>
      </c>
      <c r="H773">
        <v>0.01</v>
      </c>
      <c r="I773">
        <v>1.6000000000000001E-3</v>
      </c>
      <c r="J773">
        <v>16</v>
      </c>
      <c r="K773" t="b">
        <v>0</v>
      </c>
      <c r="L773">
        <f>INDEX(trials_and_results!B:B,MATCH($A773,trials_and_results!$A:$A,0))</f>
        <v>22.235699999999898</v>
      </c>
      <c r="M773">
        <f>INDEX(trials_and_results!C:C,MATCH($A773,trials_and_results!$A:$A,0))</f>
        <v>1.16016066246144</v>
      </c>
      <c r="N773">
        <f>INDEX(trials_and_results!D:D,MATCH($A773,trials_and_results!$A:$A,0))</f>
        <v>21.075539337538459</v>
      </c>
      <c r="O773" s="16">
        <f>Table2[[#This Row],[mean_stderr]]/Table2[[#This Row],[mean_reward]]</f>
        <v>5.2175585318269511E-2</v>
      </c>
    </row>
    <row r="774" spans="1:15" hidden="1" x14ac:dyDescent="0.2">
      <c r="A774">
        <v>180</v>
      </c>
      <c r="B774">
        <v>6000</v>
      </c>
      <c r="C774">
        <v>100000</v>
      </c>
      <c r="D774">
        <v>2.5</v>
      </c>
      <c r="E774">
        <v>100</v>
      </c>
      <c r="F774">
        <v>300</v>
      </c>
      <c r="G774">
        <v>0</v>
      </c>
      <c r="H774">
        <v>0.01</v>
      </c>
      <c r="I774">
        <v>8.0000000000000004E-4</v>
      </c>
      <c r="J774">
        <v>8</v>
      </c>
      <c r="K774" t="b">
        <v>0</v>
      </c>
      <c r="L774">
        <f>INDEX(trials_and_results!B:B,MATCH($A774,trials_and_results!$A:$A,0))</f>
        <v>22.254075</v>
      </c>
      <c r="M774">
        <f>INDEX(trials_and_results!C:C,MATCH($A774,trials_and_results!$A:$A,0))</f>
        <v>1.1795606563074801</v>
      </c>
      <c r="N774">
        <f>INDEX(trials_and_results!D:D,MATCH($A774,trials_and_results!$A:$A,0))</f>
        <v>21.07451434369252</v>
      </c>
      <c r="O774" s="16">
        <f>Table2[[#This Row],[mean_stderr]]/Table2[[#This Row],[mean_reward]]</f>
        <v>5.3004254560456009E-2</v>
      </c>
    </row>
    <row r="775" spans="1:15" hidden="1" x14ac:dyDescent="0.2">
      <c r="A775">
        <v>854</v>
      </c>
      <c r="B775">
        <v>14000</v>
      </c>
      <c r="C775">
        <v>100000</v>
      </c>
      <c r="D775">
        <v>2.5</v>
      </c>
      <c r="E775">
        <v>100</v>
      </c>
      <c r="F775">
        <v>300</v>
      </c>
      <c r="G775">
        <v>0</v>
      </c>
      <c r="H775">
        <v>1E-3</v>
      </c>
      <c r="I775">
        <v>1.6000000000000001E-3</v>
      </c>
      <c r="J775">
        <v>16</v>
      </c>
      <c r="K775" t="b">
        <v>0</v>
      </c>
      <c r="L775">
        <f>INDEX(trials_and_results!B:B,MATCH($A775,trials_and_results!$A:$A,0))</f>
        <v>22.214774999999999</v>
      </c>
      <c r="M775">
        <f>INDEX(trials_and_results!C:C,MATCH($A775,trials_and_results!$A:$A,0))</f>
        <v>1.1403243666621601</v>
      </c>
      <c r="N775">
        <f>INDEX(trials_and_results!D:D,MATCH($A775,trials_and_results!$A:$A,0))</f>
        <v>21.07445063333784</v>
      </c>
      <c r="O775" s="16">
        <f>Table2[[#This Row],[mean_stderr]]/Table2[[#This Row],[mean_reward]]</f>
        <v>5.1331799068960189E-2</v>
      </c>
    </row>
    <row r="776" spans="1:15" hidden="1" x14ac:dyDescent="0.2">
      <c r="A776">
        <v>733</v>
      </c>
      <c r="B776">
        <v>10000</v>
      </c>
      <c r="C776">
        <v>100000</v>
      </c>
      <c r="D776">
        <v>2.5</v>
      </c>
      <c r="E776">
        <v>8</v>
      </c>
      <c r="F776">
        <v>300</v>
      </c>
      <c r="G776">
        <v>0</v>
      </c>
      <c r="H776">
        <v>0.01</v>
      </c>
      <c r="I776">
        <v>1.6000000000000001E-3</v>
      </c>
      <c r="J776">
        <v>16</v>
      </c>
      <c r="K776" t="b">
        <v>0</v>
      </c>
      <c r="L776">
        <f>INDEX(trials_and_results!B:B,MATCH($A776,trials_and_results!$A:$A,0))</f>
        <v>22.245525000000001</v>
      </c>
      <c r="M776">
        <f>INDEX(trials_and_results!C:C,MATCH($A776,trials_and_results!$A:$A,0))</f>
        <v>1.1711291958549199</v>
      </c>
      <c r="N776">
        <f>INDEX(trials_and_results!D:D,MATCH($A776,trials_and_results!$A:$A,0))</f>
        <v>21.07439580414508</v>
      </c>
      <c r="O776" s="16">
        <f>Table2[[#This Row],[mean_stderr]]/Table2[[#This Row],[mean_reward]]</f>
        <v>5.2645608312454746E-2</v>
      </c>
    </row>
    <row r="777" spans="1:15" hidden="1" x14ac:dyDescent="0.2">
      <c r="A777">
        <v>241</v>
      </c>
      <c r="B777">
        <v>10000</v>
      </c>
      <c r="C777">
        <v>100000</v>
      </c>
      <c r="D777">
        <v>2.5</v>
      </c>
      <c r="E777">
        <v>4</v>
      </c>
      <c r="F777">
        <v>300</v>
      </c>
      <c r="G777">
        <v>0</v>
      </c>
      <c r="H777">
        <v>1E-3</v>
      </c>
      <c r="I777">
        <v>8.0000000000000004E-4</v>
      </c>
      <c r="J777">
        <v>8</v>
      </c>
      <c r="K777" t="b">
        <v>0</v>
      </c>
      <c r="L777">
        <f>INDEX(trials_and_results!B:B,MATCH($A777,trials_and_results!$A:$A,0))</f>
        <v>22.260925</v>
      </c>
      <c r="M777">
        <f>INDEX(trials_and_results!C:C,MATCH($A777,trials_and_results!$A:$A,0))</f>
        <v>1.18700411828748</v>
      </c>
      <c r="N777">
        <f>INDEX(trials_and_results!D:D,MATCH($A777,trials_and_results!$A:$A,0))</f>
        <v>21.073920881712521</v>
      </c>
      <c r="O777" s="16">
        <f>Table2[[#This Row],[mean_stderr]]/Table2[[#This Row],[mean_reward]]</f>
        <v>5.3322317841126544E-2</v>
      </c>
    </row>
    <row r="778" spans="1:15" hidden="1" x14ac:dyDescent="0.2">
      <c r="A778">
        <v>757</v>
      </c>
      <c r="B778">
        <v>10000</v>
      </c>
      <c r="C778">
        <v>100000</v>
      </c>
      <c r="D778">
        <v>2.5</v>
      </c>
      <c r="E778">
        <v>100</v>
      </c>
      <c r="F778">
        <v>300</v>
      </c>
      <c r="G778">
        <v>0</v>
      </c>
      <c r="H778">
        <v>0.01</v>
      </c>
      <c r="I778">
        <v>1.6000000000000001E-3</v>
      </c>
      <c r="J778">
        <v>16</v>
      </c>
      <c r="K778" t="b">
        <v>0</v>
      </c>
      <c r="L778">
        <f>INDEX(trials_and_results!B:B,MATCH($A778,trials_and_results!$A:$A,0))</f>
        <v>22.236625</v>
      </c>
      <c r="M778">
        <f>INDEX(trials_and_results!C:C,MATCH($A778,trials_and_results!$A:$A,0))</f>
        <v>1.1627734903234499</v>
      </c>
      <c r="N778">
        <f>INDEX(trials_and_results!D:D,MATCH($A778,trials_and_results!$A:$A,0))</f>
        <v>21.073851509676551</v>
      </c>
      <c r="O778" s="16">
        <f>Table2[[#This Row],[mean_stderr]]/Table2[[#This Row],[mean_reward]]</f>
        <v>5.2290916014613276E-2</v>
      </c>
    </row>
    <row r="779" spans="1:15" hidden="1" x14ac:dyDescent="0.2">
      <c r="A779">
        <v>374</v>
      </c>
      <c r="B779">
        <v>14000</v>
      </c>
      <c r="C779">
        <v>100000</v>
      </c>
      <c r="D779">
        <v>2.5</v>
      </c>
      <c r="E779">
        <v>100</v>
      </c>
      <c r="F779">
        <v>300</v>
      </c>
      <c r="G779">
        <v>0</v>
      </c>
      <c r="H779">
        <v>4.0000000000000001E-3</v>
      </c>
      <c r="I779">
        <v>1.6000000000000001E-3</v>
      </c>
      <c r="J779">
        <v>8</v>
      </c>
      <c r="K779" t="b">
        <v>0</v>
      </c>
      <c r="L779">
        <f>INDEX(trials_and_results!B:B,MATCH($A779,trials_and_results!$A:$A,0))</f>
        <v>22.255649999999999</v>
      </c>
      <c r="M779">
        <f>INDEX(trials_and_results!C:C,MATCH($A779,trials_and_results!$A:$A,0))</f>
        <v>1.1818029394855201</v>
      </c>
      <c r="N779">
        <f>INDEX(trials_and_results!D:D,MATCH($A779,trials_and_results!$A:$A,0))</f>
        <v>21.073847060514478</v>
      </c>
      <c r="O779" s="16">
        <f>Table2[[#This Row],[mean_stderr]]/Table2[[#This Row],[mean_reward]]</f>
        <v>5.3101254714444199E-2</v>
      </c>
    </row>
    <row r="780" spans="1:15" hidden="1" x14ac:dyDescent="0.2">
      <c r="A780">
        <v>805</v>
      </c>
      <c r="B780">
        <v>10000</v>
      </c>
      <c r="C780">
        <v>100000</v>
      </c>
      <c r="D780">
        <v>2.5</v>
      </c>
      <c r="E780">
        <v>100</v>
      </c>
      <c r="F780">
        <v>300</v>
      </c>
      <c r="G780">
        <v>0</v>
      </c>
      <c r="H780">
        <v>4.0000000000000001E-3</v>
      </c>
      <c r="I780">
        <v>1.6000000000000001E-3</v>
      </c>
      <c r="J780">
        <v>16</v>
      </c>
      <c r="K780" t="b">
        <v>0</v>
      </c>
      <c r="L780">
        <f>INDEX(trials_and_results!B:B,MATCH($A780,trials_and_results!$A:$A,0))</f>
        <v>22.241350000000001</v>
      </c>
      <c r="M780">
        <f>INDEX(trials_and_results!C:C,MATCH($A780,trials_and_results!$A:$A,0))</f>
        <v>1.16834887216904</v>
      </c>
      <c r="N780">
        <f>INDEX(trials_and_results!D:D,MATCH($A780,trials_and_results!$A:$A,0))</f>
        <v>21.07300112783096</v>
      </c>
      <c r="O780" s="16">
        <f>Table2[[#This Row],[mean_stderr]]/Table2[[#This Row],[mean_reward]]</f>
        <v>5.2530483633818993E-2</v>
      </c>
    </row>
    <row r="781" spans="1:15" hidden="1" x14ac:dyDescent="0.2">
      <c r="A781">
        <v>650</v>
      </c>
      <c r="B781">
        <v>14000</v>
      </c>
      <c r="C781">
        <v>100000</v>
      </c>
      <c r="D781">
        <v>2.5</v>
      </c>
      <c r="E781">
        <v>25</v>
      </c>
      <c r="F781">
        <v>300</v>
      </c>
      <c r="G781">
        <v>0</v>
      </c>
      <c r="H781">
        <v>4.0000000000000001E-3</v>
      </c>
      <c r="I781">
        <v>8.0000000000000004E-4</v>
      </c>
      <c r="J781">
        <v>16</v>
      </c>
      <c r="K781" t="b">
        <v>0</v>
      </c>
      <c r="L781">
        <f>INDEX(trials_and_results!B:B,MATCH($A781,trials_and_results!$A:$A,0))</f>
        <v>22.227325</v>
      </c>
      <c r="M781">
        <f>INDEX(trials_and_results!C:C,MATCH($A781,trials_and_results!$A:$A,0))</f>
        <v>1.1550807612670999</v>
      </c>
      <c r="N781">
        <f>INDEX(trials_and_results!D:D,MATCH($A781,trials_and_results!$A:$A,0))</f>
        <v>21.0722442387329</v>
      </c>
      <c r="O781" s="16">
        <f>Table2[[#This Row],[mean_stderr]]/Table2[[#This Row],[mean_reward]]</f>
        <v>5.1966701403209782E-2</v>
      </c>
    </row>
    <row r="782" spans="1:15" hidden="1" x14ac:dyDescent="0.2">
      <c r="A782">
        <v>482</v>
      </c>
      <c r="B782">
        <v>14000</v>
      </c>
      <c r="C782">
        <v>100000</v>
      </c>
      <c r="D782">
        <v>2.5</v>
      </c>
      <c r="E782">
        <v>4</v>
      </c>
      <c r="F782">
        <v>300</v>
      </c>
      <c r="G782">
        <v>0</v>
      </c>
      <c r="H782">
        <v>4.0000000000000001E-3</v>
      </c>
      <c r="I782">
        <v>4.0000000000000002E-4</v>
      </c>
      <c r="J782">
        <v>16</v>
      </c>
      <c r="K782" t="b">
        <v>0</v>
      </c>
      <c r="L782">
        <f>INDEX(trials_and_results!B:B,MATCH($A782,trials_and_results!$A:$A,0))</f>
        <v>22.233750000000001</v>
      </c>
      <c r="M782">
        <f>INDEX(trials_and_results!C:C,MATCH($A782,trials_and_results!$A:$A,0))</f>
        <v>1.16166343409395</v>
      </c>
      <c r="N782">
        <f>INDEX(trials_and_results!D:D,MATCH($A782,trials_and_results!$A:$A,0))</f>
        <v>21.072086565906051</v>
      </c>
      <c r="O782" s="16">
        <f>Table2[[#This Row],[mean_stderr]]/Table2[[#This Row],[mean_reward]]</f>
        <v>5.2247751013389555E-2</v>
      </c>
    </row>
    <row r="783" spans="1:15" hidden="1" x14ac:dyDescent="0.2">
      <c r="A783">
        <v>649</v>
      </c>
      <c r="B783">
        <v>10000</v>
      </c>
      <c r="C783">
        <v>100000</v>
      </c>
      <c r="D783">
        <v>2.5</v>
      </c>
      <c r="E783">
        <v>25</v>
      </c>
      <c r="F783">
        <v>300</v>
      </c>
      <c r="G783">
        <v>0</v>
      </c>
      <c r="H783">
        <v>4.0000000000000001E-3</v>
      </c>
      <c r="I783">
        <v>8.0000000000000004E-4</v>
      </c>
      <c r="J783">
        <v>16</v>
      </c>
      <c r="K783" t="b">
        <v>0</v>
      </c>
      <c r="L783">
        <f>INDEX(trials_and_results!B:B,MATCH($A783,trials_and_results!$A:$A,0))</f>
        <v>22.234475</v>
      </c>
      <c r="M783">
        <f>INDEX(trials_and_results!C:C,MATCH($A783,trials_and_results!$A:$A,0))</f>
        <v>1.1627797071161701</v>
      </c>
      <c r="N783">
        <f>INDEX(trials_and_results!D:D,MATCH($A783,trials_and_results!$A:$A,0))</f>
        <v>21.071695292883831</v>
      </c>
      <c r="O783" s="16">
        <f>Table2[[#This Row],[mean_stderr]]/Table2[[#This Row],[mean_reward]]</f>
        <v>5.2296251974295327E-2</v>
      </c>
    </row>
    <row r="784" spans="1:15" hidden="1" x14ac:dyDescent="0.2">
      <c r="A784">
        <v>290</v>
      </c>
      <c r="B784">
        <v>14000</v>
      </c>
      <c r="C784">
        <v>100000</v>
      </c>
      <c r="D784">
        <v>2.5</v>
      </c>
      <c r="E784">
        <v>4</v>
      </c>
      <c r="F784">
        <v>300</v>
      </c>
      <c r="G784">
        <v>0</v>
      </c>
      <c r="H784">
        <v>0.01</v>
      </c>
      <c r="I784">
        <v>1.6000000000000001E-3</v>
      </c>
      <c r="J784">
        <v>8</v>
      </c>
      <c r="K784" t="b">
        <v>0</v>
      </c>
      <c r="L784">
        <f>INDEX(trials_and_results!B:B,MATCH($A784,trials_and_results!$A:$A,0))</f>
        <v>22.229099999999999</v>
      </c>
      <c r="M784">
        <f>INDEX(trials_and_results!C:C,MATCH($A784,trials_and_results!$A:$A,0))</f>
        <v>1.15895535528555</v>
      </c>
      <c r="N784">
        <f>INDEX(trials_and_results!D:D,MATCH($A784,trials_and_results!$A:$A,0))</f>
        <v>21.07014464471445</v>
      </c>
      <c r="O784" s="16">
        <f>Table2[[#This Row],[mean_stderr]]/Table2[[#This Row],[mean_reward]]</f>
        <v>5.2136854631341358E-2</v>
      </c>
    </row>
    <row r="785" spans="1:15" hidden="1" x14ac:dyDescent="0.2">
      <c r="A785">
        <v>780</v>
      </c>
      <c r="B785">
        <v>6000</v>
      </c>
      <c r="C785">
        <v>100000</v>
      </c>
      <c r="D785">
        <v>2.5</v>
      </c>
      <c r="E785">
        <v>8</v>
      </c>
      <c r="F785">
        <v>300</v>
      </c>
      <c r="G785">
        <v>0</v>
      </c>
      <c r="H785">
        <v>4.0000000000000001E-3</v>
      </c>
      <c r="I785">
        <v>1.6000000000000001E-3</v>
      </c>
      <c r="J785">
        <v>16</v>
      </c>
      <c r="K785" t="b">
        <v>0</v>
      </c>
      <c r="L785">
        <f>INDEX(trials_and_results!B:B,MATCH($A785,trials_and_results!$A:$A,0))</f>
        <v>22.230149999999998</v>
      </c>
      <c r="M785">
        <f>INDEX(trials_and_results!C:C,MATCH($A785,trials_and_results!$A:$A,0))</f>
        <v>1.1620529000966999</v>
      </c>
      <c r="N785">
        <f>INDEX(trials_and_results!D:D,MATCH($A785,trials_and_results!$A:$A,0))</f>
        <v>21.068097099903298</v>
      </c>
      <c r="O785" s="16">
        <f>Table2[[#This Row],[mean_stderr]]/Table2[[#This Row],[mean_reward]]</f>
        <v>5.227373185051383E-2</v>
      </c>
    </row>
    <row r="786" spans="1:15" hidden="1" x14ac:dyDescent="0.2">
      <c r="A786">
        <v>806</v>
      </c>
      <c r="B786">
        <v>14000</v>
      </c>
      <c r="C786">
        <v>100000</v>
      </c>
      <c r="D786">
        <v>2.5</v>
      </c>
      <c r="E786">
        <v>100</v>
      </c>
      <c r="F786">
        <v>300</v>
      </c>
      <c r="G786">
        <v>0</v>
      </c>
      <c r="H786">
        <v>4.0000000000000001E-3</v>
      </c>
      <c r="I786">
        <v>1.6000000000000001E-3</v>
      </c>
      <c r="J786">
        <v>16</v>
      </c>
      <c r="K786" t="b">
        <v>0</v>
      </c>
      <c r="L786">
        <f>INDEX(trials_and_results!B:B,MATCH($A786,trials_and_results!$A:$A,0))</f>
        <v>22.223675</v>
      </c>
      <c r="M786">
        <f>INDEX(trials_and_results!C:C,MATCH($A786,trials_and_results!$A:$A,0))</f>
        <v>1.15594437411273</v>
      </c>
      <c r="N786">
        <f>INDEX(trials_and_results!D:D,MATCH($A786,trials_and_results!$A:$A,0))</f>
        <v>21.067730625887272</v>
      </c>
      <c r="O786" s="16">
        <f>Table2[[#This Row],[mean_stderr]]/Table2[[#This Row],[mean_reward]]</f>
        <v>5.2014096413519818E-2</v>
      </c>
    </row>
    <row r="787" spans="1:15" hidden="1" x14ac:dyDescent="0.2">
      <c r="A787">
        <v>156</v>
      </c>
      <c r="B787">
        <v>6000</v>
      </c>
      <c r="C787">
        <v>100000</v>
      </c>
      <c r="D787">
        <v>2.5</v>
      </c>
      <c r="E787">
        <v>8</v>
      </c>
      <c r="F787">
        <v>300</v>
      </c>
      <c r="G787">
        <v>0</v>
      </c>
      <c r="H787">
        <v>0.01</v>
      </c>
      <c r="I787">
        <v>8.0000000000000004E-4</v>
      </c>
      <c r="J787">
        <v>8</v>
      </c>
      <c r="K787" t="b">
        <v>0</v>
      </c>
      <c r="L787">
        <f>INDEX(trials_and_results!B:B,MATCH($A787,trials_and_results!$A:$A,0))</f>
        <v>22.2241</v>
      </c>
      <c r="M787">
        <f>INDEX(trials_and_results!C:C,MATCH($A787,trials_and_results!$A:$A,0))</f>
        <v>1.156557023515</v>
      </c>
      <c r="N787">
        <f>INDEX(trials_and_results!D:D,MATCH($A787,trials_and_results!$A:$A,0))</f>
        <v>21.067542976485001</v>
      </c>
      <c r="O787" s="16">
        <f>Table2[[#This Row],[mean_stderr]]/Table2[[#This Row],[mean_reward]]</f>
        <v>5.2040668621676466E-2</v>
      </c>
    </row>
    <row r="788" spans="1:15" hidden="1" x14ac:dyDescent="0.2">
      <c r="A788">
        <v>673</v>
      </c>
      <c r="B788">
        <v>10000</v>
      </c>
      <c r="C788">
        <v>100000</v>
      </c>
      <c r="D788">
        <v>2.5</v>
      </c>
      <c r="E788">
        <v>4</v>
      </c>
      <c r="F788">
        <v>300</v>
      </c>
      <c r="G788">
        <v>0</v>
      </c>
      <c r="H788">
        <v>1E-3</v>
      </c>
      <c r="I788">
        <v>8.0000000000000004E-4</v>
      </c>
      <c r="J788">
        <v>16</v>
      </c>
      <c r="K788" t="b">
        <v>0</v>
      </c>
      <c r="L788">
        <f>INDEX(trials_and_results!B:B,MATCH($A788,trials_and_results!$A:$A,0))</f>
        <v>22.212399999999999</v>
      </c>
      <c r="M788">
        <f>INDEX(trials_and_results!C:C,MATCH($A788,trials_and_results!$A:$A,0))</f>
        <v>1.1449477874869001</v>
      </c>
      <c r="N788">
        <f>INDEX(trials_and_results!D:D,MATCH($A788,trials_and_results!$A:$A,0))</f>
        <v>21.0674522125131</v>
      </c>
      <c r="O788" s="16">
        <f>Table2[[#This Row],[mean_stderr]]/Table2[[#This Row],[mean_reward]]</f>
        <v>5.1545433518525696E-2</v>
      </c>
    </row>
    <row r="789" spans="1:15" hidden="1" x14ac:dyDescent="0.2">
      <c r="A789">
        <v>169</v>
      </c>
      <c r="B789">
        <v>10000</v>
      </c>
      <c r="C789">
        <v>100000</v>
      </c>
      <c r="D789">
        <v>2.5</v>
      </c>
      <c r="E789">
        <v>25</v>
      </c>
      <c r="F789">
        <v>300</v>
      </c>
      <c r="G789">
        <v>0</v>
      </c>
      <c r="H789">
        <v>0.01</v>
      </c>
      <c r="I789">
        <v>8.0000000000000004E-4</v>
      </c>
      <c r="J789">
        <v>8</v>
      </c>
      <c r="K789" t="b">
        <v>0</v>
      </c>
      <c r="L789">
        <f>INDEX(trials_and_results!B:B,MATCH($A789,trials_and_results!$A:$A,0))</f>
        <v>22.231324999999998</v>
      </c>
      <c r="M789">
        <f>INDEX(trials_and_results!C:C,MATCH($A789,trials_and_results!$A:$A,0))</f>
        <v>1.1638876801581299</v>
      </c>
      <c r="N789">
        <f>INDEX(trials_and_results!D:D,MATCH($A789,trials_and_results!$A:$A,0))</f>
        <v>21.067437319841869</v>
      </c>
      <c r="O789" s="16">
        <f>Table2[[#This Row],[mean_stderr]]/Table2[[#This Row],[mean_reward]]</f>
        <v>5.2353500304553602E-2</v>
      </c>
    </row>
    <row r="790" spans="1:15" hidden="1" x14ac:dyDescent="0.2">
      <c r="A790">
        <v>744</v>
      </c>
      <c r="B790">
        <v>6000</v>
      </c>
      <c r="C790">
        <v>100000</v>
      </c>
      <c r="D790">
        <v>2.5</v>
      </c>
      <c r="E790">
        <v>25</v>
      </c>
      <c r="F790">
        <v>300</v>
      </c>
      <c r="G790">
        <v>0</v>
      </c>
      <c r="H790">
        <v>0.01</v>
      </c>
      <c r="I790">
        <v>1.6000000000000001E-3</v>
      </c>
      <c r="J790">
        <v>16</v>
      </c>
      <c r="K790" t="b">
        <v>0</v>
      </c>
      <c r="L790">
        <f>INDEX(trials_and_results!B:B,MATCH($A790,trials_and_results!$A:$A,0))</f>
        <v>22.235924999999899</v>
      </c>
      <c r="M790">
        <f>INDEX(trials_and_results!C:C,MATCH($A790,trials_and_results!$A:$A,0))</f>
        <v>1.1699421170166899</v>
      </c>
      <c r="N790">
        <f>INDEX(trials_and_results!D:D,MATCH($A790,trials_and_results!$A:$A,0))</f>
        <v>21.06598288298321</v>
      </c>
      <c r="O790" s="16">
        <f>Table2[[#This Row],[mean_stderr]]/Table2[[#This Row],[mean_reward]]</f>
        <v>5.2614951571238674E-2</v>
      </c>
    </row>
    <row r="791" spans="1:15" hidden="1" x14ac:dyDescent="0.2">
      <c r="A791">
        <v>709</v>
      </c>
      <c r="B791">
        <v>10000</v>
      </c>
      <c r="C791">
        <v>100000</v>
      </c>
      <c r="D791">
        <v>2.5</v>
      </c>
      <c r="E791">
        <v>100</v>
      </c>
      <c r="F791">
        <v>300</v>
      </c>
      <c r="G791">
        <v>0</v>
      </c>
      <c r="H791">
        <v>1E-3</v>
      </c>
      <c r="I791">
        <v>8.0000000000000004E-4</v>
      </c>
      <c r="J791">
        <v>16</v>
      </c>
      <c r="K791" t="b">
        <v>0</v>
      </c>
      <c r="L791">
        <f>INDEX(trials_and_results!B:B,MATCH($A791,trials_and_results!$A:$A,0))</f>
        <v>22.227</v>
      </c>
      <c r="M791">
        <f>INDEX(trials_and_results!C:C,MATCH($A791,trials_and_results!$A:$A,0))</f>
        <v>1.16122053938411</v>
      </c>
      <c r="N791">
        <f>INDEX(trials_and_results!D:D,MATCH($A791,trials_and_results!$A:$A,0))</f>
        <v>21.065779460615889</v>
      </c>
      <c r="O791" s="16">
        <f>Table2[[#This Row],[mean_stderr]]/Table2[[#This Row],[mean_reward]]</f>
        <v>5.2243691878531062E-2</v>
      </c>
    </row>
    <row r="792" spans="1:15" hidden="1" x14ac:dyDescent="0.2">
      <c r="A792">
        <v>614</v>
      </c>
      <c r="B792">
        <v>14000</v>
      </c>
      <c r="C792">
        <v>100000</v>
      </c>
      <c r="D792">
        <v>2.5</v>
      </c>
      <c r="E792">
        <v>100</v>
      </c>
      <c r="F792">
        <v>300</v>
      </c>
      <c r="G792">
        <v>0</v>
      </c>
      <c r="H792">
        <v>0.01</v>
      </c>
      <c r="I792">
        <v>8.0000000000000004E-4</v>
      </c>
      <c r="J792">
        <v>16</v>
      </c>
      <c r="K792" t="b">
        <v>0</v>
      </c>
      <c r="L792">
        <f>INDEX(trials_and_results!B:B,MATCH($A792,trials_and_results!$A:$A,0))</f>
        <v>22.216525000000001</v>
      </c>
      <c r="M792">
        <f>INDEX(trials_and_results!C:C,MATCH($A792,trials_and_results!$A:$A,0))</f>
        <v>1.15092023787871</v>
      </c>
      <c r="N792">
        <f>INDEX(trials_and_results!D:D,MATCH($A792,trials_and_results!$A:$A,0))</f>
        <v>21.065604762121289</v>
      </c>
      <c r="O792" s="16">
        <f>Table2[[#This Row],[mean_stderr]]/Table2[[#This Row],[mean_reward]]</f>
        <v>5.1804692132487416E-2</v>
      </c>
    </row>
    <row r="793" spans="1:15" hidden="1" x14ac:dyDescent="0.2">
      <c r="A793">
        <v>266</v>
      </c>
      <c r="B793">
        <v>14000</v>
      </c>
      <c r="C793">
        <v>100000</v>
      </c>
      <c r="D793">
        <v>2.5</v>
      </c>
      <c r="E793">
        <v>25</v>
      </c>
      <c r="F793">
        <v>300</v>
      </c>
      <c r="G793">
        <v>0</v>
      </c>
      <c r="H793">
        <v>1E-3</v>
      </c>
      <c r="I793">
        <v>8.0000000000000004E-4</v>
      </c>
      <c r="J793">
        <v>8</v>
      </c>
      <c r="K793" t="b">
        <v>0</v>
      </c>
      <c r="L793">
        <f>INDEX(trials_and_results!B:B,MATCH($A793,trials_and_results!$A:$A,0))</f>
        <v>22.23265</v>
      </c>
      <c r="M793">
        <f>INDEX(trials_and_results!C:C,MATCH($A793,trials_and_results!$A:$A,0))</f>
        <v>1.1673510392761599</v>
      </c>
      <c r="N793">
        <f>INDEX(trials_and_results!D:D,MATCH($A793,trials_and_results!$A:$A,0))</f>
        <v>21.06529896072384</v>
      </c>
      <c r="O793" s="16">
        <f>Table2[[#This Row],[mean_stderr]]/Table2[[#This Row],[mean_reward]]</f>
        <v>5.2506158252667134E-2</v>
      </c>
    </row>
    <row r="794" spans="1:15" hidden="1" x14ac:dyDescent="0.2">
      <c r="A794">
        <v>685</v>
      </c>
      <c r="B794">
        <v>10000</v>
      </c>
      <c r="C794">
        <v>100000</v>
      </c>
      <c r="D794">
        <v>2.5</v>
      </c>
      <c r="E794">
        <v>8</v>
      </c>
      <c r="F794">
        <v>300</v>
      </c>
      <c r="G794">
        <v>0</v>
      </c>
      <c r="H794">
        <v>1E-3</v>
      </c>
      <c r="I794">
        <v>8.0000000000000004E-4</v>
      </c>
      <c r="J794">
        <v>16</v>
      </c>
      <c r="K794" t="b">
        <v>0</v>
      </c>
      <c r="L794">
        <f>INDEX(trials_and_results!B:B,MATCH($A794,trials_and_results!$A:$A,0))</f>
        <v>22.216899999999999</v>
      </c>
      <c r="M794">
        <f>INDEX(trials_and_results!C:C,MATCH($A794,trials_and_results!$A:$A,0))</f>
        <v>1.1519514782272</v>
      </c>
      <c r="N794">
        <f>INDEX(trials_and_results!D:D,MATCH($A794,trials_and_results!$A:$A,0))</f>
        <v>21.064948521772799</v>
      </c>
      <c r="O794" s="16">
        <f>Table2[[#This Row],[mean_stderr]]/Table2[[#This Row],[mean_reward]]</f>
        <v>5.1850234651423022E-2</v>
      </c>
    </row>
    <row r="795" spans="1:15" hidden="1" x14ac:dyDescent="0.2">
      <c r="A795">
        <v>686</v>
      </c>
      <c r="B795">
        <v>14000</v>
      </c>
      <c r="C795">
        <v>100000</v>
      </c>
      <c r="D795">
        <v>2.5</v>
      </c>
      <c r="E795">
        <v>8</v>
      </c>
      <c r="F795">
        <v>300</v>
      </c>
      <c r="G795">
        <v>0</v>
      </c>
      <c r="H795">
        <v>1E-3</v>
      </c>
      <c r="I795">
        <v>8.0000000000000004E-4</v>
      </c>
      <c r="J795">
        <v>16</v>
      </c>
      <c r="K795" t="b">
        <v>0</v>
      </c>
      <c r="L795">
        <f>INDEX(trials_and_results!B:B,MATCH($A795,trials_and_results!$A:$A,0))</f>
        <v>22.206150000000001</v>
      </c>
      <c r="M795">
        <f>INDEX(trials_and_results!C:C,MATCH($A795,trials_and_results!$A:$A,0))</f>
        <v>1.14199774531923</v>
      </c>
      <c r="N795">
        <f>INDEX(trials_and_results!D:D,MATCH($A795,trials_and_results!$A:$A,0))</f>
        <v>21.064152254680771</v>
      </c>
      <c r="O795" s="16">
        <f>Table2[[#This Row],[mean_stderr]]/Table2[[#This Row],[mean_reward]]</f>
        <v>5.1427093184511045E-2</v>
      </c>
    </row>
    <row r="796" spans="1:15" hidden="1" x14ac:dyDescent="0.2">
      <c r="A796">
        <v>552</v>
      </c>
      <c r="B796">
        <v>6000</v>
      </c>
      <c r="C796">
        <v>100000</v>
      </c>
      <c r="D796">
        <v>2.5</v>
      </c>
      <c r="E796">
        <v>25</v>
      </c>
      <c r="F796">
        <v>300</v>
      </c>
      <c r="G796">
        <v>0</v>
      </c>
      <c r="H796">
        <v>1E-3</v>
      </c>
      <c r="I796">
        <v>4.0000000000000002E-4</v>
      </c>
      <c r="J796">
        <v>16</v>
      </c>
      <c r="K796" t="b">
        <v>0</v>
      </c>
      <c r="L796">
        <f>INDEX(trials_and_results!B:B,MATCH($A796,trials_and_results!$A:$A,0))</f>
        <v>22.216249999999999</v>
      </c>
      <c r="M796">
        <f>INDEX(trials_and_results!C:C,MATCH($A796,trials_and_results!$A:$A,0))</f>
        <v>1.15273460100467</v>
      </c>
      <c r="N796">
        <f>INDEX(trials_and_results!D:D,MATCH($A796,trials_and_results!$A:$A,0))</f>
        <v>21.063515398995328</v>
      </c>
      <c r="O796" s="16">
        <f>Table2[[#This Row],[mean_stderr]]/Table2[[#This Row],[mean_reward]]</f>
        <v>5.1887001676910821E-2</v>
      </c>
    </row>
    <row r="797" spans="1:15" hidden="1" x14ac:dyDescent="0.2">
      <c r="A797">
        <v>841</v>
      </c>
      <c r="B797">
        <v>10000</v>
      </c>
      <c r="C797">
        <v>100000</v>
      </c>
      <c r="D797">
        <v>2.5</v>
      </c>
      <c r="E797">
        <v>25</v>
      </c>
      <c r="F797">
        <v>300</v>
      </c>
      <c r="G797">
        <v>0</v>
      </c>
      <c r="H797">
        <v>1E-3</v>
      </c>
      <c r="I797">
        <v>1.6000000000000001E-3</v>
      </c>
      <c r="J797">
        <v>16</v>
      </c>
      <c r="K797" t="b">
        <v>0</v>
      </c>
      <c r="L797">
        <f>INDEX(trials_and_results!B:B,MATCH($A797,trials_and_results!$A:$A,0))</f>
        <v>22.218274999999998</v>
      </c>
      <c r="M797">
        <f>INDEX(trials_and_results!C:C,MATCH($A797,trials_and_results!$A:$A,0))</f>
        <v>1.15564718556207</v>
      </c>
      <c r="N797">
        <f>INDEX(trials_and_results!D:D,MATCH($A797,trials_and_results!$A:$A,0))</f>
        <v>21.062627814437928</v>
      </c>
      <c r="O797" s="16">
        <f>Table2[[#This Row],[mean_stderr]]/Table2[[#This Row],[mean_reward]]</f>
        <v>5.2013362223758151E-2</v>
      </c>
    </row>
    <row r="798" spans="1:15" hidden="1" x14ac:dyDescent="0.2">
      <c r="A798">
        <v>708</v>
      </c>
      <c r="B798">
        <v>6000</v>
      </c>
      <c r="C798">
        <v>100000</v>
      </c>
      <c r="D798">
        <v>2.5</v>
      </c>
      <c r="E798">
        <v>100</v>
      </c>
      <c r="F798">
        <v>300</v>
      </c>
      <c r="G798">
        <v>0</v>
      </c>
      <c r="H798">
        <v>1E-3</v>
      </c>
      <c r="I798">
        <v>8.0000000000000004E-4</v>
      </c>
      <c r="J798">
        <v>16</v>
      </c>
      <c r="K798" t="b">
        <v>0</v>
      </c>
      <c r="L798">
        <f>INDEX(trials_and_results!B:B,MATCH($A798,trials_and_results!$A:$A,0))</f>
        <v>22.211524999999899</v>
      </c>
      <c r="M798">
        <f>INDEX(trials_and_results!C:C,MATCH($A798,trials_and_results!$A:$A,0))</f>
        <v>1.1493711290410999</v>
      </c>
      <c r="N798">
        <f>INDEX(trials_and_results!D:D,MATCH($A798,trials_and_results!$A:$A,0))</f>
        <v>21.062153870958799</v>
      </c>
      <c r="O798" s="16">
        <f>Table2[[#This Row],[mean_stderr]]/Table2[[#This Row],[mean_reward]]</f>
        <v>5.1746610331398012E-2</v>
      </c>
    </row>
    <row r="799" spans="1:15" hidden="1" x14ac:dyDescent="0.2">
      <c r="A799">
        <v>228</v>
      </c>
      <c r="B799">
        <v>6000</v>
      </c>
      <c r="C799">
        <v>100000</v>
      </c>
      <c r="D799">
        <v>2.5</v>
      </c>
      <c r="E799">
        <v>100</v>
      </c>
      <c r="F799">
        <v>300</v>
      </c>
      <c r="G799">
        <v>0</v>
      </c>
      <c r="H799">
        <v>4.0000000000000001E-3</v>
      </c>
      <c r="I799">
        <v>8.0000000000000004E-4</v>
      </c>
      <c r="J799">
        <v>8</v>
      </c>
      <c r="K799" t="b">
        <v>0</v>
      </c>
      <c r="L799">
        <f>INDEX(trials_and_results!B:B,MATCH($A799,trials_and_results!$A:$A,0))</f>
        <v>22.228249999999999</v>
      </c>
      <c r="M799">
        <f>INDEX(trials_and_results!C:C,MATCH($A799,trials_and_results!$A:$A,0))</f>
        <v>1.1664454900347401</v>
      </c>
      <c r="N799">
        <f>INDEX(trials_and_results!D:D,MATCH($A799,trials_and_results!$A:$A,0))</f>
        <v>21.06180450996526</v>
      </c>
      <c r="O799" s="16">
        <f>Table2[[#This Row],[mean_stderr]]/Table2[[#This Row],[mean_reward]]</f>
        <v>5.2475812987290503E-2</v>
      </c>
    </row>
    <row r="800" spans="1:15" hidden="1" x14ac:dyDescent="0.2">
      <c r="A800">
        <v>468</v>
      </c>
      <c r="B800">
        <v>6000</v>
      </c>
      <c r="C800">
        <v>100000</v>
      </c>
      <c r="D800">
        <v>2.5</v>
      </c>
      <c r="E800">
        <v>100</v>
      </c>
      <c r="F800">
        <v>300</v>
      </c>
      <c r="G800">
        <v>0</v>
      </c>
      <c r="H800">
        <v>0.01</v>
      </c>
      <c r="I800">
        <v>4.0000000000000002E-4</v>
      </c>
      <c r="J800">
        <v>16</v>
      </c>
      <c r="K800" t="b">
        <v>0</v>
      </c>
      <c r="L800">
        <f>INDEX(trials_and_results!B:B,MATCH($A800,trials_and_results!$A:$A,0))</f>
        <v>22.237100000000002</v>
      </c>
      <c r="M800">
        <f>INDEX(trials_and_results!C:C,MATCH($A800,trials_and_results!$A:$A,0))</f>
        <v>1.1754341302350799</v>
      </c>
      <c r="N800">
        <f>INDEX(trials_and_results!D:D,MATCH($A800,trials_and_results!$A:$A,0))</f>
        <v>21.061665869764923</v>
      </c>
      <c r="O800" s="16">
        <f>Table2[[#This Row],[mean_stderr]]/Table2[[#This Row],[mean_reward]]</f>
        <v>5.2859146661888456E-2</v>
      </c>
    </row>
    <row r="801" spans="1:15" hidden="1" x14ac:dyDescent="0.2">
      <c r="A801">
        <v>770</v>
      </c>
      <c r="B801">
        <v>14000</v>
      </c>
      <c r="C801">
        <v>100000</v>
      </c>
      <c r="D801">
        <v>2.5</v>
      </c>
      <c r="E801">
        <v>4</v>
      </c>
      <c r="F801">
        <v>300</v>
      </c>
      <c r="G801">
        <v>0</v>
      </c>
      <c r="H801">
        <v>4.0000000000000001E-3</v>
      </c>
      <c r="I801">
        <v>1.6000000000000001E-3</v>
      </c>
      <c r="J801">
        <v>16</v>
      </c>
      <c r="K801" t="b">
        <v>0</v>
      </c>
      <c r="L801">
        <f>INDEX(trials_and_results!B:B,MATCH($A801,trials_and_results!$A:$A,0))</f>
        <v>22.228475</v>
      </c>
      <c r="M801">
        <f>INDEX(trials_and_results!C:C,MATCH($A801,trials_and_results!$A:$A,0))</f>
        <v>1.1671527034124001</v>
      </c>
      <c r="N801">
        <f>INDEX(trials_and_results!D:D,MATCH($A801,trials_and_results!$A:$A,0))</f>
        <v>21.061322296587598</v>
      </c>
      <c r="O801" s="16">
        <f>Table2[[#This Row],[mean_stderr]]/Table2[[#This Row],[mean_reward]]</f>
        <v>5.2507097469007662E-2</v>
      </c>
    </row>
    <row r="802" spans="1:15" hidden="1" x14ac:dyDescent="0.2">
      <c r="A802">
        <v>277</v>
      </c>
      <c r="B802">
        <v>10000</v>
      </c>
      <c r="C802">
        <v>100000</v>
      </c>
      <c r="D802">
        <v>2.5</v>
      </c>
      <c r="E802">
        <v>100</v>
      </c>
      <c r="F802">
        <v>300</v>
      </c>
      <c r="G802">
        <v>0</v>
      </c>
      <c r="H802">
        <v>1E-3</v>
      </c>
      <c r="I802">
        <v>8.0000000000000004E-4</v>
      </c>
      <c r="J802">
        <v>8</v>
      </c>
      <c r="K802" t="b">
        <v>0</v>
      </c>
      <c r="L802">
        <f>INDEX(trials_and_results!B:B,MATCH($A802,trials_and_results!$A:$A,0))</f>
        <v>22.232925000000002</v>
      </c>
      <c r="M802">
        <f>INDEX(trials_and_results!C:C,MATCH($A802,trials_and_results!$A:$A,0))</f>
        <v>1.17202878369484</v>
      </c>
      <c r="N802">
        <f>INDEX(trials_and_results!D:D,MATCH($A802,trials_and_results!$A:$A,0))</f>
        <v>21.06089621630516</v>
      </c>
      <c r="O802" s="16">
        <f>Table2[[#This Row],[mean_stderr]]/Table2[[#This Row],[mean_reward]]</f>
        <v>5.2715905968055927E-2</v>
      </c>
    </row>
    <row r="803" spans="1:15" hidden="1" x14ac:dyDescent="0.2">
      <c r="A803">
        <v>480</v>
      </c>
      <c r="B803">
        <v>6000</v>
      </c>
      <c r="C803">
        <v>100000</v>
      </c>
      <c r="D803">
        <v>2.5</v>
      </c>
      <c r="E803">
        <v>4</v>
      </c>
      <c r="F803">
        <v>300</v>
      </c>
      <c r="G803">
        <v>0</v>
      </c>
      <c r="H803">
        <v>4.0000000000000001E-3</v>
      </c>
      <c r="I803">
        <v>4.0000000000000002E-4</v>
      </c>
      <c r="J803">
        <v>16</v>
      </c>
      <c r="K803" t="b">
        <v>0</v>
      </c>
      <c r="L803">
        <f>INDEX(trials_and_results!B:B,MATCH($A803,trials_and_results!$A:$A,0))</f>
        <v>22.223050000000001</v>
      </c>
      <c r="M803">
        <f>INDEX(trials_and_results!C:C,MATCH($A803,trials_and_results!$A:$A,0))</f>
        <v>1.16334222852708</v>
      </c>
      <c r="N803">
        <f>INDEX(trials_and_results!D:D,MATCH($A803,trials_and_results!$A:$A,0))</f>
        <v>21.059707771472922</v>
      </c>
      <c r="O803" s="16">
        <f>Table2[[#This Row],[mean_stderr]]/Table2[[#This Row],[mean_reward]]</f>
        <v>5.2348450303944777E-2</v>
      </c>
    </row>
    <row r="804" spans="1:15" hidden="1" x14ac:dyDescent="0.2">
      <c r="A804">
        <v>24</v>
      </c>
      <c r="B804">
        <v>6000</v>
      </c>
      <c r="C804">
        <v>100000</v>
      </c>
      <c r="D804">
        <v>2.5</v>
      </c>
      <c r="E804">
        <v>25</v>
      </c>
      <c r="F804">
        <v>300</v>
      </c>
      <c r="G804">
        <v>0</v>
      </c>
      <c r="H804">
        <v>0.01</v>
      </c>
      <c r="I804">
        <v>4.0000000000000002E-4</v>
      </c>
      <c r="J804">
        <v>8</v>
      </c>
      <c r="K804" t="b">
        <v>0</v>
      </c>
      <c r="L804">
        <f>INDEX(trials_and_results!B:B,MATCH($A804,trials_and_results!$A:$A,0))</f>
        <v>22.197574999999901</v>
      </c>
      <c r="M804">
        <f>INDEX(trials_and_results!C:C,MATCH($A804,trials_and_results!$A:$A,0))</f>
        <v>1.13907204399798</v>
      </c>
      <c r="N804">
        <f>INDEX(trials_and_results!D:D,MATCH($A804,trials_and_results!$A:$A,0))</f>
        <v>21.05850295600192</v>
      </c>
      <c r="O804" s="16">
        <f>Table2[[#This Row],[mean_stderr]]/Table2[[#This Row],[mean_reward]]</f>
        <v>5.1315156903309712E-2</v>
      </c>
    </row>
    <row r="805" spans="1:15" hidden="1" x14ac:dyDescent="0.2">
      <c r="A805">
        <v>660</v>
      </c>
      <c r="B805">
        <v>6000</v>
      </c>
      <c r="C805">
        <v>100000</v>
      </c>
      <c r="D805">
        <v>2.5</v>
      </c>
      <c r="E805">
        <v>100</v>
      </c>
      <c r="F805">
        <v>300</v>
      </c>
      <c r="G805">
        <v>0</v>
      </c>
      <c r="H805">
        <v>4.0000000000000001E-3</v>
      </c>
      <c r="I805">
        <v>8.0000000000000004E-4</v>
      </c>
      <c r="J805">
        <v>16</v>
      </c>
      <c r="K805" t="b">
        <v>0</v>
      </c>
      <c r="L805">
        <f>INDEX(trials_and_results!B:B,MATCH($A805,trials_and_results!$A:$A,0))</f>
        <v>22.226724999999998</v>
      </c>
      <c r="M805">
        <f>INDEX(trials_and_results!C:C,MATCH($A805,trials_and_results!$A:$A,0))</f>
        <v>1.16847236943324</v>
      </c>
      <c r="N805">
        <f>INDEX(trials_and_results!D:D,MATCH($A805,trials_and_results!$A:$A,0))</f>
        <v>21.058252630566759</v>
      </c>
      <c r="O805" s="16">
        <f>Table2[[#This Row],[mean_stderr]]/Table2[[#This Row],[mean_reward]]</f>
        <v>5.2570604505757824E-2</v>
      </c>
    </row>
    <row r="806" spans="1:15" hidden="1" x14ac:dyDescent="0.2">
      <c r="A806">
        <v>372</v>
      </c>
      <c r="B806">
        <v>6000</v>
      </c>
      <c r="C806">
        <v>100000</v>
      </c>
      <c r="D806">
        <v>2.5</v>
      </c>
      <c r="E806">
        <v>100</v>
      </c>
      <c r="F806">
        <v>300</v>
      </c>
      <c r="G806">
        <v>0</v>
      </c>
      <c r="H806">
        <v>4.0000000000000001E-3</v>
      </c>
      <c r="I806">
        <v>1.6000000000000001E-3</v>
      </c>
      <c r="J806">
        <v>8</v>
      </c>
      <c r="K806" t="b">
        <v>0</v>
      </c>
      <c r="L806">
        <f>INDEX(trials_and_results!B:B,MATCH($A806,trials_and_results!$A:$A,0))</f>
        <v>22.215924999999999</v>
      </c>
      <c r="M806">
        <f>INDEX(trials_and_results!C:C,MATCH($A806,trials_and_results!$A:$A,0))</f>
        <v>1.1588542937603501</v>
      </c>
      <c r="N806">
        <f>INDEX(trials_and_results!D:D,MATCH($A806,trials_and_results!$A:$A,0))</f>
        <v>21.057070706239649</v>
      </c>
      <c r="O806" s="16">
        <f>Table2[[#This Row],[mean_stderr]]/Table2[[#This Row],[mean_reward]]</f>
        <v>5.216322497309251E-2</v>
      </c>
    </row>
    <row r="807" spans="1:15" hidden="1" x14ac:dyDescent="0.2">
      <c r="A807">
        <v>684</v>
      </c>
      <c r="B807">
        <v>6000</v>
      </c>
      <c r="C807">
        <v>100000</v>
      </c>
      <c r="D807">
        <v>2.5</v>
      </c>
      <c r="E807">
        <v>8</v>
      </c>
      <c r="F807">
        <v>300</v>
      </c>
      <c r="G807">
        <v>0</v>
      </c>
      <c r="H807">
        <v>1E-3</v>
      </c>
      <c r="I807">
        <v>8.0000000000000004E-4</v>
      </c>
      <c r="J807">
        <v>16</v>
      </c>
      <c r="K807" t="b">
        <v>0</v>
      </c>
      <c r="L807">
        <f>INDEX(trials_and_results!B:B,MATCH($A807,trials_and_results!$A:$A,0))</f>
        <v>22.219974999999899</v>
      </c>
      <c r="M807">
        <f>INDEX(trials_and_results!C:C,MATCH($A807,trials_and_results!$A:$A,0))</f>
        <v>1.16357700414663</v>
      </c>
      <c r="N807">
        <f>INDEX(trials_and_results!D:D,MATCH($A807,trials_and_results!$A:$A,0))</f>
        <v>21.056397995853267</v>
      </c>
      <c r="O807" s="16">
        <f>Table2[[#This Row],[mean_stderr]]/Table2[[#This Row],[mean_reward]]</f>
        <v>5.2366260724714377E-2</v>
      </c>
    </row>
    <row r="808" spans="1:15" hidden="1" x14ac:dyDescent="0.2">
      <c r="A808">
        <v>624</v>
      </c>
      <c r="B808">
        <v>6000</v>
      </c>
      <c r="C808">
        <v>100000</v>
      </c>
      <c r="D808">
        <v>2.5</v>
      </c>
      <c r="E808">
        <v>4</v>
      </c>
      <c r="F808">
        <v>300</v>
      </c>
      <c r="G808">
        <v>0</v>
      </c>
      <c r="H808">
        <v>4.0000000000000001E-3</v>
      </c>
      <c r="I808">
        <v>8.0000000000000004E-4</v>
      </c>
      <c r="J808">
        <v>16</v>
      </c>
      <c r="K808" t="b">
        <v>0</v>
      </c>
      <c r="L808">
        <f>INDEX(trials_and_results!B:B,MATCH($A808,trials_and_results!$A:$A,0))</f>
        <v>22.228400000000001</v>
      </c>
      <c r="M808">
        <f>INDEX(trials_and_results!C:C,MATCH($A808,trials_and_results!$A:$A,0))</f>
        <v>1.1739104785451799</v>
      </c>
      <c r="N808">
        <f>INDEX(trials_and_results!D:D,MATCH($A808,trials_and_results!$A:$A,0))</f>
        <v>21.054489521454819</v>
      </c>
      <c r="O808" s="16">
        <f>Table2[[#This Row],[mean_stderr]]/Table2[[#This Row],[mean_reward]]</f>
        <v>5.281128999591423E-2</v>
      </c>
    </row>
    <row r="809" spans="1:15" hidden="1" x14ac:dyDescent="0.2">
      <c r="A809">
        <v>842</v>
      </c>
      <c r="B809">
        <v>14000</v>
      </c>
      <c r="C809">
        <v>100000</v>
      </c>
      <c r="D809">
        <v>2.5</v>
      </c>
      <c r="E809">
        <v>25</v>
      </c>
      <c r="F809">
        <v>300</v>
      </c>
      <c r="G809">
        <v>0</v>
      </c>
      <c r="H809">
        <v>1E-3</v>
      </c>
      <c r="I809">
        <v>1.6000000000000001E-3</v>
      </c>
      <c r="J809">
        <v>16</v>
      </c>
      <c r="K809" t="b">
        <v>0</v>
      </c>
      <c r="L809">
        <f>INDEX(trials_and_results!B:B,MATCH($A809,trials_and_results!$A:$A,0))</f>
        <v>22.1999</v>
      </c>
      <c r="M809">
        <f>INDEX(trials_and_results!C:C,MATCH($A809,trials_and_results!$A:$A,0))</f>
        <v>1.1467066539015101</v>
      </c>
      <c r="N809">
        <f>INDEX(trials_and_results!D:D,MATCH($A809,trials_and_results!$A:$A,0))</f>
        <v>21.053193346098489</v>
      </c>
      <c r="O809" s="16">
        <f>Table2[[#This Row],[mean_stderr]]/Table2[[#This Row],[mean_reward]]</f>
        <v>5.1653685552705643E-2</v>
      </c>
    </row>
    <row r="810" spans="1:15" hidden="1" x14ac:dyDescent="0.2">
      <c r="A810">
        <v>361</v>
      </c>
      <c r="B810">
        <v>10000</v>
      </c>
      <c r="C810">
        <v>100000</v>
      </c>
      <c r="D810">
        <v>2.5</v>
      </c>
      <c r="E810">
        <v>25</v>
      </c>
      <c r="F810">
        <v>300</v>
      </c>
      <c r="G810">
        <v>0</v>
      </c>
      <c r="H810">
        <v>4.0000000000000001E-3</v>
      </c>
      <c r="I810">
        <v>1.6000000000000001E-3</v>
      </c>
      <c r="J810">
        <v>8</v>
      </c>
      <c r="K810" t="b">
        <v>0</v>
      </c>
      <c r="L810">
        <f>INDEX(trials_and_results!B:B,MATCH($A810,trials_and_results!$A:$A,0))</f>
        <v>22.219124999999998</v>
      </c>
      <c r="M810">
        <f>INDEX(trials_and_results!C:C,MATCH($A810,trials_and_results!$A:$A,0))</f>
        <v>1.16693498851699</v>
      </c>
      <c r="N810">
        <f>INDEX(trials_and_results!D:D,MATCH($A810,trials_and_results!$A:$A,0))</f>
        <v>21.05219001148301</v>
      </c>
      <c r="O810" s="16">
        <f>Table2[[#This Row],[mean_stderr]]/Table2[[#This Row],[mean_reward]]</f>
        <v>5.2519394373855409E-2</v>
      </c>
    </row>
    <row r="811" spans="1:15" hidden="1" x14ac:dyDescent="0.2">
      <c r="A811">
        <v>157</v>
      </c>
      <c r="B811">
        <v>10000</v>
      </c>
      <c r="C811">
        <v>100000</v>
      </c>
      <c r="D811">
        <v>2.5</v>
      </c>
      <c r="E811">
        <v>8</v>
      </c>
      <c r="F811">
        <v>300</v>
      </c>
      <c r="G811">
        <v>0</v>
      </c>
      <c r="H811">
        <v>0.01</v>
      </c>
      <c r="I811">
        <v>8.0000000000000004E-4</v>
      </c>
      <c r="J811">
        <v>8</v>
      </c>
      <c r="K811" t="b">
        <v>0</v>
      </c>
      <c r="L811">
        <f>INDEX(trials_and_results!B:B,MATCH($A811,trials_and_results!$A:$A,0))</f>
        <v>22.202449999999999</v>
      </c>
      <c r="M811">
        <f>INDEX(trials_and_results!C:C,MATCH($A811,trials_and_results!$A:$A,0))</f>
        <v>1.1528935839733301</v>
      </c>
      <c r="N811">
        <f>INDEX(trials_and_results!D:D,MATCH($A811,trials_and_results!$A:$A,0))</f>
        <v>21.049556416026668</v>
      </c>
      <c r="O811" s="16">
        <f>Table2[[#This Row],[mean_stderr]]/Table2[[#This Row],[mean_reward]]</f>
        <v>5.1926412804592745E-2</v>
      </c>
    </row>
    <row r="812" spans="1:15" hidden="1" x14ac:dyDescent="0.2">
      <c r="A812">
        <v>481</v>
      </c>
      <c r="B812">
        <v>10000</v>
      </c>
      <c r="C812">
        <v>100000</v>
      </c>
      <c r="D812">
        <v>2.5</v>
      </c>
      <c r="E812">
        <v>4</v>
      </c>
      <c r="F812">
        <v>300</v>
      </c>
      <c r="G812">
        <v>0</v>
      </c>
      <c r="H812">
        <v>4.0000000000000001E-3</v>
      </c>
      <c r="I812">
        <v>4.0000000000000002E-4</v>
      </c>
      <c r="J812">
        <v>16</v>
      </c>
      <c r="K812" t="b">
        <v>0</v>
      </c>
      <c r="L812">
        <f>INDEX(trials_and_results!B:B,MATCH($A812,trials_and_results!$A:$A,0))</f>
        <v>22.187849999999901</v>
      </c>
      <c r="M812">
        <f>INDEX(trials_and_results!C:C,MATCH($A812,trials_and_results!$A:$A,0))</f>
        <v>1.13856069949996</v>
      </c>
      <c r="N812">
        <f>INDEX(trials_and_results!D:D,MATCH($A812,trials_and_results!$A:$A,0))</f>
        <v>21.049289300499943</v>
      </c>
      <c r="O812" s="16">
        <f>Table2[[#This Row],[mean_stderr]]/Table2[[#This Row],[mean_reward]]</f>
        <v>5.1314602338665756E-2</v>
      </c>
    </row>
    <row r="813" spans="1:15" hidden="1" x14ac:dyDescent="0.2">
      <c r="A813">
        <v>602</v>
      </c>
      <c r="B813">
        <v>14000</v>
      </c>
      <c r="C813">
        <v>100000</v>
      </c>
      <c r="D813">
        <v>2.5</v>
      </c>
      <c r="E813">
        <v>25</v>
      </c>
      <c r="F813">
        <v>300</v>
      </c>
      <c r="G813">
        <v>0</v>
      </c>
      <c r="H813">
        <v>0.01</v>
      </c>
      <c r="I813">
        <v>8.0000000000000004E-4</v>
      </c>
      <c r="J813">
        <v>16</v>
      </c>
      <c r="K813" t="b">
        <v>0</v>
      </c>
      <c r="L813">
        <f>INDEX(trials_and_results!B:B,MATCH($A813,trials_and_results!$A:$A,0))</f>
        <v>22.209899999999902</v>
      </c>
      <c r="M813">
        <f>INDEX(trials_and_results!C:C,MATCH($A813,trials_and_results!$A:$A,0))</f>
        <v>1.16178054082069</v>
      </c>
      <c r="N813">
        <f>INDEX(trials_and_results!D:D,MATCH($A813,trials_and_results!$A:$A,0))</f>
        <v>21.048119459179212</v>
      </c>
      <c r="O813" s="16">
        <f>Table2[[#This Row],[mean_stderr]]/Table2[[#This Row],[mean_reward]]</f>
        <v>5.2309129749377313E-2</v>
      </c>
    </row>
    <row r="814" spans="1:15" hidden="1" x14ac:dyDescent="0.2">
      <c r="A814">
        <v>792</v>
      </c>
      <c r="B814">
        <v>6000</v>
      </c>
      <c r="C814">
        <v>100000</v>
      </c>
      <c r="D814">
        <v>2.5</v>
      </c>
      <c r="E814">
        <v>25</v>
      </c>
      <c r="F814">
        <v>300</v>
      </c>
      <c r="G814">
        <v>0</v>
      </c>
      <c r="H814">
        <v>4.0000000000000001E-3</v>
      </c>
      <c r="I814">
        <v>1.6000000000000001E-3</v>
      </c>
      <c r="J814">
        <v>16</v>
      </c>
      <c r="K814" t="b">
        <v>0</v>
      </c>
      <c r="L814">
        <f>INDEX(trials_and_results!B:B,MATCH($A814,trials_and_results!$A:$A,0))</f>
        <v>22.20795</v>
      </c>
      <c r="M814">
        <f>INDEX(trials_and_results!C:C,MATCH($A814,trials_and_results!$A:$A,0))</f>
        <v>1.16000645604235</v>
      </c>
      <c r="N814">
        <f>INDEX(trials_and_results!D:D,MATCH($A814,trials_and_results!$A:$A,0))</f>
        <v>21.047943543957651</v>
      </c>
      <c r="O814" s="16">
        <f>Table2[[#This Row],[mean_stderr]]/Table2[[#This Row],[mean_reward]]</f>
        <v>5.2233837704171254E-2</v>
      </c>
    </row>
    <row r="815" spans="1:15" hidden="1" x14ac:dyDescent="0.2">
      <c r="A815">
        <v>769</v>
      </c>
      <c r="B815">
        <v>10000</v>
      </c>
      <c r="C815">
        <v>100000</v>
      </c>
      <c r="D815">
        <v>2.5</v>
      </c>
      <c r="E815">
        <v>4</v>
      </c>
      <c r="F815">
        <v>300</v>
      </c>
      <c r="G815">
        <v>0</v>
      </c>
      <c r="H815">
        <v>4.0000000000000001E-3</v>
      </c>
      <c r="I815">
        <v>1.6000000000000001E-3</v>
      </c>
      <c r="J815">
        <v>16</v>
      </c>
      <c r="K815" t="b">
        <v>0</v>
      </c>
      <c r="L815">
        <f>INDEX(trials_and_results!B:B,MATCH($A815,trials_and_results!$A:$A,0))</f>
        <v>22.208074999999901</v>
      </c>
      <c r="M815">
        <f>INDEX(trials_and_results!C:C,MATCH($A815,trials_and_results!$A:$A,0))</f>
        <v>1.16060361349772</v>
      </c>
      <c r="N815">
        <f>INDEX(trials_and_results!D:D,MATCH($A815,trials_and_results!$A:$A,0))</f>
        <v>21.047471386502181</v>
      </c>
      <c r="O815" s="16">
        <f>Table2[[#This Row],[mean_stderr]]/Table2[[#This Row],[mean_reward]]</f>
        <v>5.226043290549609E-2</v>
      </c>
    </row>
    <row r="816" spans="1:15" hidden="1" x14ac:dyDescent="0.2">
      <c r="A816">
        <v>289</v>
      </c>
      <c r="B816">
        <v>10000</v>
      </c>
      <c r="C816">
        <v>100000</v>
      </c>
      <c r="D816">
        <v>2.5</v>
      </c>
      <c r="E816">
        <v>4</v>
      </c>
      <c r="F816">
        <v>300</v>
      </c>
      <c r="G816">
        <v>0</v>
      </c>
      <c r="H816">
        <v>0.01</v>
      </c>
      <c r="I816">
        <v>1.6000000000000001E-3</v>
      </c>
      <c r="J816">
        <v>8</v>
      </c>
      <c r="K816" t="b">
        <v>0</v>
      </c>
      <c r="L816">
        <f>INDEX(trials_and_results!B:B,MATCH($A816,trials_and_results!$A:$A,0))</f>
        <v>22.219149999999999</v>
      </c>
      <c r="M816">
        <f>INDEX(trials_and_results!C:C,MATCH($A816,trials_and_results!$A:$A,0))</f>
        <v>1.17209509168682</v>
      </c>
      <c r="N816">
        <f>INDEX(trials_and_results!D:D,MATCH($A816,trials_and_results!$A:$A,0))</f>
        <v>21.047054908313179</v>
      </c>
      <c r="O816" s="16">
        <f>Table2[[#This Row],[mean_stderr]]/Table2[[#This Row],[mean_reward]]</f>
        <v>5.275157203074015E-2</v>
      </c>
    </row>
    <row r="817" spans="1:15" hidden="1" x14ac:dyDescent="0.2">
      <c r="A817">
        <v>564</v>
      </c>
      <c r="B817">
        <v>6000</v>
      </c>
      <c r="C817">
        <v>100000</v>
      </c>
      <c r="D817">
        <v>2.5</v>
      </c>
      <c r="E817">
        <v>100</v>
      </c>
      <c r="F817">
        <v>300</v>
      </c>
      <c r="G817">
        <v>0</v>
      </c>
      <c r="H817">
        <v>1E-3</v>
      </c>
      <c r="I817">
        <v>4.0000000000000002E-4</v>
      </c>
      <c r="J817">
        <v>16</v>
      </c>
      <c r="K817" t="b">
        <v>0</v>
      </c>
      <c r="L817">
        <f>INDEX(trials_and_results!B:B,MATCH($A817,trials_and_results!$A:$A,0))</f>
        <v>22.198699999999999</v>
      </c>
      <c r="M817">
        <f>INDEX(trials_and_results!C:C,MATCH($A817,trials_and_results!$A:$A,0))</f>
        <v>1.1516822461943701</v>
      </c>
      <c r="N817">
        <f>INDEX(trials_and_results!D:D,MATCH($A817,trials_and_results!$A:$A,0))</f>
        <v>21.04701775380563</v>
      </c>
      <c r="O817" s="16">
        <f>Table2[[#This Row],[mean_stderr]]/Table2[[#This Row],[mean_reward]]</f>
        <v>5.1880616711535821E-2</v>
      </c>
    </row>
    <row r="818" spans="1:15" hidden="1" x14ac:dyDescent="0.2">
      <c r="A818">
        <v>145</v>
      </c>
      <c r="B818">
        <v>10000</v>
      </c>
      <c r="C818">
        <v>100000</v>
      </c>
      <c r="D818">
        <v>2.5</v>
      </c>
      <c r="E818">
        <v>4</v>
      </c>
      <c r="F818">
        <v>300</v>
      </c>
      <c r="G818">
        <v>0</v>
      </c>
      <c r="H818">
        <v>0.01</v>
      </c>
      <c r="I818">
        <v>8.0000000000000004E-4</v>
      </c>
      <c r="J818">
        <v>8</v>
      </c>
      <c r="K818" t="b">
        <v>0</v>
      </c>
      <c r="L818">
        <f>INDEX(trials_and_results!B:B,MATCH($A818,trials_and_results!$A:$A,0))</f>
        <v>22.193549999999899</v>
      </c>
      <c r="M818">
        <f>INDEX(trials_and_results!C:C,MATCH($A818,trials_and_results!$A:$A,0))</f>
        <v>1.15079890971782</v>
      </c>
      <c r="N818">
        <f>INDEX(trials_and_results!D:D,MATCH($A818,trials_and_results!$A:$A,0))</f>
        <v>21.042751090282078</v>
      </c>
      <c r="O818" s="16">
        <f>Table2[[#This Row],[mean_stderr]]/Table2[[#This Row],[mean_reward]]</f>
        <v>5.1852854082281796E-2</v>
      </c>
    </row>
    <row r="819" spans="1:15" hidden="1" x14ac:dyDescent="0.2">
      <c r="A819">
        <v>410</v>
      </c>
      <c r="B819">
        <v>14000</v>
      </c>
      <c r="C819">
        <v>100000</v>
      </c>
      <c r="D819">
        <v>2.5</v>
      </c>
      <c r="E819">
        <v>25</v>
      </c>
      <c r="F819">
        <v>300</v>
      </c>
      <c r="G819">
        <v>0</v>
      </c>
      <c r="H819">
        <v>1E-3</v>
      </c>
      <c r="I819">
        <v>1.6000000000000001E-3</v>
      </c>
      <c r="J819">
        <v>8</v>
      </c>
      <c r="K819" t="b">
        <v>0</v>
      </c>
      <c r="L819">
        <f>INDEX(trials_and_results!B:B,MATCH($A819,trials_and_results!$A:$A,0))</f>
        <v>22.202950000000001</v>
      </c>
      <c r="M819">
        <f>INDEX(trials_and_results!C:C,MATCH($A819,trials_and_results!$A:$A,0))</f>
        <v>1.16456912966475</v>
      </c>
      <c r="N819">
        <f>INDEX(trials_and_results!D:D,MATCH($A819,trials_and_results!$A:$A,0))</f>
        <v>21.038380870335253</v>
      </c>
      <c r="O819" s="16">
        <f>Table2[[#This Row],[mean_stderr]]/Table2[[#This Row],[mean_reward]]</f>
        <v>5.2451099050565352E-2</v>
      </c>
    </row>
    <row r="820" spans="1:15" hidden="1" x14ac:dyDescent="0.2">
      <c r="A820">
        <v>458</v>
      </c>
      <c r="B820">
        <v>14000</v>
      </c>
      <c r="C820">
        <v>100000</v>
      </c>
      <c r="D820">
        <v>2.5</v>
      </c>
      <c r="E820">
        <v>25</v>
      </c>
      <c r="F820">
        <v>300</v>
      </c>
      <c r="G820">
        <v>0</v>
      </c>
      <c r="H820">
        <v>0.01</v>
      </c>
      <c r="I820">
        <v>4.0000000000000002E-4</v>
      </c>
      <c r="J820">
        <v>16</v>
      </c>
      <c r="K820" t="b">
        <v>0</v>
      </c>
      <c r="L820">
        <f>INDEX(trials_and_results!B:B,MATCH($A820,trials_and_results!$A:$A,0))</f>
        <v>22.203699999999898</v>
      </c>
      <c r="M820">
        <f>INDEX(trials_and_results!C:C,MATCH($A820,trials_and_results!$A:$A,0))</f>
        <v>1.16727420749358</v>
      </c>
      <c r="N820">
        <f>INDEX(trials_and_results!D:D,MATCH($A820,trials_and_results!$A:$A,0))</f>
        <v>21.036425792506318</v>
      </c>
      <c r="O820" s="16">
        <f>Table2[[#This Row],[mean_stderr]]/Table2[[#This Row],[mean_reward]]</f>
        <v>5.2571157396901658E-2</v>
      </c>
    </row>
    <row r="821" spans="1:15" hidden="1" x14ac:dyDescent="0.2">
      <c r="A821">
        <v>768</v>
      </c>
      <c r="B821">
        <v>6000</v>
      </c>
      <c r="C821">
        <v>100000</v>
      </c>
      <c r="D821">
        <v>2.5</v>
      </c>
      <c r="E821">
        <v>4</v>
      </c>
      <c r="F821">
        <v>300</v>
      </c>
      <c r="G821">
        <v>0</v>
      </c>
      <c r="H821">
        <v>4.0000000000000001E-3</v>
      </c>
      <c r="I821">
        <v>1.6000000000000001E-3</v>
      </c>
      <c r="J821">
        <v>16</v>
      </c>
      <c r="K821" t="b">
        <v>0</v>
      </c>
      <c r="L821">
        <f>INDEX(trials_and_results!B:B,MATCH($A821,trials_and_results!$A:$A,0))</f>
        <v>22.180824999999999</v>
      </c>
      <c r="M821">
        <f>INDEX(trials_and_results!C:C,MATCH($A821,trials_and_results!$A:$A,0))</f>
        <v>1.14455324983465</v>
      </c>
      <c r="N821">
        <f>INDEX(trials_and_results!D:D,MATCH($A821,trials_and_results!$A:$A,0))</f>
        <v>21.036271750165348</v>
      </c>
      <c r="O821" s="16">
        <f>Table2[[#This Row],[mean_stderr]]/Table2[[#This Row],[mean_reward]]</f>
        <v>5.1601022497343996E-2</v>
      </c>
    </row>
    <row r="822" spans="1:15" hidden="1" x14ac:dyDescent="0.2">
      <c r="A822">
        <v>1</v>
      </c>
      <c r="B822">
        <v>10000</v>
      </c>
      <c r="C822">
        <v>100000</v>
      </c>
      <c r="D822">
        <v>2.5</v>
      </c>
      <c r="E822">
        <v>4</v>
      </c>
      <c r="F822">
        <v>300</v>
      </c>
      <c r="G822">
        <v>0</v>
      </c>
      <c r="H822">
        <v>0.01</v>
      </c>
      <c r="I822">
        <v>4.0000000000000002E-4</v>
      </c>
      <c r="J822">
        <v>8</v>
      </c>
      <c r="K822" t="b">
        <v>0</v>
      </c>
      <c r="L822">
        <f>INDEX(trials_and_results!B:B,MATCH($A822,trials_and_results!$A:$A,0))</f>
        <v>22.196249999999999</v>
      </c>
      <c r="M822">
        <f>INDEX(trials_and_results!C:C,MATCH($A822,trials_and_results!$A:$A,0))</f>
        <v>1.1614139205827201</v>
      </c>
      <c r="N822">
        <f>INDEX(trials_and_results!D:D,MATCH($A822,trials_and_results!$A:$A,0))</f>
        <v>21.034836079417278</v>
      </c>
      <c r="O822" s="16">
        <f>Table2[[#This Row],[mean_stderr]]/Table2[[#This Row],[mean_reward]]</f>
        <v>5.2324781014032554E-2</v>
      </c>
    </row>
    <row r="823" spans="1:15" hidden="1" x14ac:dyDescent="0.2">
      <c r="A823">
        <v>336</v>
      </c>
      <c r="B823">
        <v>6000</v>
      </c>
      <c r="C823">
        <v>100000</v>
      </c>
      <c r="D823">
        <v>2.5</v>
      </c>
      <c r="E823">
        <v>4</v>
      </c>
      <c r="F823">
        <v>300</v>
      </c>
      <c r="G823">
        <v>0</v>
      </c>
      <c r="H823">
        <v>4.0000000000000001E-3</v>
      </c>
      <c r="I823">
        <v>1.6000000000000001E-3</v>
      </c>
      <c r="J823">
        <v>8</v>
      </c>
      <c r="K823" t="b">
        <v>0</v>
      </c>
      <c r="L823">
        <f>INDEX(trials_and_results!B:B,MATCH($A823,trials_and_results!$A:$A,0))</f>
        <v>22.184950000000001</v>
      </c>
      <c r="M823">
        <f>INDEX(trials_and_results!C:C,MATCH($A823,trials_and_results!$A:$A,0))</f>
        <v>1.1501847671680001</v>
      </c>
      <c r="N823">
        <f>INDEX(trials_and_results!D:D,MATCH($A823,trials_and_results!$A:$A,0))</f>
        <v>21.034765232832001</v>
      </c>
      <c r="O823" s="16">
        <f>Table2[[#This Row],[mean_stderr]]/Table2[[#This Row],[mean_reward]]</f>
        <v>5.1845272005030439E-2</v>
      </c>
    </row>
    <row r="824" spans="1:15" hidden="1" x14ac:dyDescent="0.2">
      <c r="A824">
        <v>288</v>
      </c>
      <c r="B824">
        <v>6000</v>
      </c>
      <c r="C824">
        <v>100000</v>
      </c>
      <c r="D824">
        <v>2.5</v>
      </c>
      <c r="E824">
        <v>4</v>
      </c>
      <c r="F824">
        <v>300</v>
      </c>
      <c r="G824">
        <v>0</v>
      </c>
      <c r="H824">
        <v>0.01</v>
      </c>
      <c r="I824">
        <v>1.6000000000000001E-3</v>
      </c>
      <c r="J824">
        <v>8</v>
      </c>
      <c r="K824" t="b">
        <v>0</v>
      </c>
      <c r="L824">
        <f>INDEX(trials_and_results!B:B,MATCH($A824,trials_and_results!$A:$A,0))</f>
        <v>22.200575000000001</v>
      </c>
      <c r="M824">
        <f>INDEX(trials_and_results!C:C,MATCH($A824,trials_and_results!$A:$A,0))</f>
        <v>1.16777448189192</v>
      </c>
      <c r="N824">
        <f>INDEX(trials_and_results!D:D,MATCH($A824,trials_and_results!$A:$A,0))</f>
        <v>21.032800518108079</v>
      </c>
      <c r="O824" s="16">
        <f>Table2[[#This Row],[mean_stderr]]/Table2[[#This Row],[mean_reward]]</f>
        <v>5.2601091723611659E-2</v>
      </c>
    </row>
    <row r="825" spans="1:15" hidden="1" x14ac:dyDescent="0.2">
      <c r="A825">
        <v>120</v>
      </c>
      <c r="B825">
        <v>6000</v>
      </c>
      <c r="C825">
        <v>100000</v>
      </c>
      <c r="D825">
        <v>2.5</v>
      </c>
      <c r="E825">
        <v>25</v>
      </c>
      <c r="F825">
        <v>300</v>
      </c>
      <c r="G825">
        <v>0</v>
      </c>
      <c r="H825">
        <v>1E-3</v>
      </c>
      <c r="I825">
        <v>4.0000000000000002E-4</v>
      </c>
      <c r="J825">
        <v>8</v>
      </c>
      <c r="K825" t="b">
        <v>0</v>
      </c>
      <c r="L825">
        <f>INDEX(trials_and_results!B:B,MATCH($A825,trials_and_results!$A:$A,0))</f>
        <v>22.18375</v>
      </c>
      <c r="M825">
        <f>INDEX(trials_and_results!C:C,MATCH($A825,trials_and_results!$A:$A,0))</f>
        <v>1.15325834026707</v>
      </c>
      <c r="N825">
        <f>INDEX(trials_and_results!D:D,MATCH($A825,trials_and_results!$A:$A,0))</f>
        <v>21.030491659732931</v>
      </c>
      <c r="O825" s="16">
        <f>Table2[[#This Row],[mean_stderr]]/Table2[[#This Row],[mean_reward]]</f>
        <v>5.19866271602894E-2</v>
      </c>
    </row>
    <row r="826" spans="1:15" hidden="1" x14ac:dyDescent="0.2">
      <c r="A826">
        <v>457</v>
      </c>
      <c r="B826">
        <v>10000</v>
      </c>
      <c r="C826">
        <v>100000</v>
      </c>
      <c r="D826">
        <v>2.5</v>
      </c>
      <c r="E826">
        <v>25</v>
      </c>
      <c r="F826">
        <v>300</v>
      </c>
      <c r="G826">
        <v>0</v>
      </c>
      <c r="H826">
        <v>0.01</v>
      </c>
      <c r="I826">
        <v>4.0000000000000002E-4</v>
      </c>
      <c r="J826">
        <v>16</v>
      </c>
      <c r="K826" t="b">
        <v>0</v>
      </c>
      <c r="L826">
        <f>INDEX(trials_and_results!B:B,MATCH($A826,trials_and_results!$A:$A,0))</f>
        <v>22.211275000000001</v>
      </c>
      <c r="M826">
        <f>INDEX(trials_and_results!C:C,MATCH($A826,trials_and_results!$A:$A,0))</f>
        <v>1.1813567728013299</v>
      </c>
      <c r="N826">
        <f>INDEX(trials_and_results!D:D,MATCH($A826,trials_and_results!$A:$A,0))</f>
        <v>21.029918227198671</v>
      </c>
      <c r="O826" s="16">
        <f>Table2[[#This Row],[mean_stderr]]/Table2[[#This Row],[mean_reward]]</f>
        <v>5.318725614811981E-2</v>
      </c>
    </row>
    <row r="827" spans="1:15" hidden="1" x14ac:dyDescent="0.2">
      <c r="A827">
        <v>324</v>
      </c>
      <c r="B827">
        <v>6000</v>
      </c>
      <c r="C827">
        <v>100000</v>
      </c>
      <c r="D827">
        <v>2.5</v>
      </c>
      <c r="E827">
        <v>100</v>
      </c>
      <c r="F827">
        <v>300</v>
      </c>
      <c r="G827">
        <v>0</v>
      </c>
      <c r="H827">
        <v>0.01</v>
      </c>
      <c r="I827">
        <v>1.6000000000000001E-3</v>
      </c>
      <c r="J827">
        <v>8</v>
      </c>
      <c r="K827" t="b">
        <v>0</v>
      </c>
      <c r="L827">
        <f>INDEX(trials_and_results!B:B,MATCH($A827,trials_and_results!$A:$A,0))</f>
        <v>22.179399999999902</v>
      </c>
      <c r="M827">
        <f>INDEX(trials_and_results!C:C,MATCH($A827,trials_and_results!$A:$A,0))</f>
        <v>1.1520191113550899</v>
      </c>
      <c r="N827">
        <f>INDEX(trials_and_results!D:D,MATCH($A827,trials_and_results!$A:$A,0))</f>
        <v>21.02738088864481</v>
      </c>
      <c r="O827" s="16">
        <f>Table2[[#This Row],[mean_stderr]]/Table2[[#This Row],[mean_reward]]</f>
        <v>5.1940950222057185E-2</v>
      </c>
    </row>
    <row r="828" spans="1:15" hidden="1" x14ac:dyDescent="0.2">
      <c r="A828">
        <v>626</v>
      </c>
      <c r="B828">
        <v>14000</v>
      </c>
      <c r="C828">
        <v>100000</v>
      </c>
      <c r="D828">
        <v>2.5</v>
      </c>
      <c r="E828">
        <v>4</v>
      </c>
      <c r="F828">
        <v>300</v>
      </c>
      <c r="G828">
        <v>0</v>
      </c>
      <c r="H828">
        <v>4.0000000000000001E-3</v>
      </c>
      <c r="I828">
        <v>8.0000000000000004E-4</v>
      </c>
      <c r="J828">
        <v>16</v>
      </c>
      <c r="K828" t="b">
        <v>0</v>
      </c>
      <c r="L828">
        <f>INDEX(trials_and_results!B:B,MATCH($A828,trials_and_results!$A:$A,0))</f>
        <v>22.2</v>
      </c>
      <c r="M828">
        <f>INDEX(trials_and_results!C:C,MATCH($A828,trials_and_results!$A:$A,0))</f>
        <v>1.17401536462</v>
      </c>
      <c r="N828">
        <f>INDEX(trials_and_results!D:D,MATCH($A828,trials_and_results!$A:$A,0))</f>
        <v>21.025984635379999</v>
      </c>
      <c r="O828" s="16">
        <f>Table2[[#This Row],[mean_stderr]]/Table2[[#This Row],[mean_reward]]</f>
        <v>5.2883574982882882E-2</v>
      </c>
    </row>
    <row r="829" spans="1:15" hidden="1" x14ac:dyDescent="0.2">
      <c r="A829">
        <v>300</v>
      </c>
      <c r="B829">
        <v>6000</v>
      </c>
      <c r="C829">
        <v>100000</v>
      </c>
      <c r="D829">
        <v>2.5</v>
      </c>
      <c r="E829">
        <v>8</v>
      </c>
      <c r="F829">
        <v>300</v>
      </c>
      <c r="G829">
        <v>0</v>
      </c>
      <c r="H829">
        <v>0.01</v>
      </c>
      <c r="I829">
        <v>1.6000000000000001E-3</v>
      </c>
      <c r="J829">
        <v>8</v>
      </c>
      <c r="K829" t="b">
        <v>0</v>
      </c>
      <c r="L829">
        <f>INDEX(trials_and_results!B:B,MATCH($A829,trials_and_results!$A:$A,0))</f>
        <v>22.193349999999999</v>
      </c>
      <c r="M829">
        <f>INDEX(trials_and_results!C:C,MATCH($A829,trials_and_results!$A:$A,0))</f>
        <v>1.1694040879122301</v>
      </c>
      <c r="N829">
        <f>INDEX(trials_and_results!D:D,MATCH($A829,trials_and_results!$A:$A,0))</f>
        <v>21.023945912087768</v>
      </c>
      <c r="O829" s="16">
        <f>Table2[[#This Row],[mean_stderr]]/Table2[[#This Row],[mean_reward]]</f>
        <v>5.2691643573963824E-2</v>
      </c>
    </row>
    <row r="830" spans="1:15" hidden="1" x14ac:dyDescent="0.2">
      <c r="A830">
        <v>240</v>
      </c>
      <c r="B830">
        <v>6000</v>
      </c>
      <c r="C830">
        <v>100000</v>
      </c>
      <c r="D830">
        <v>2.5</v>
      </c>
      <c r="E830">
        <v>4</v>
      </c>
      <c r="F830">
        <v>300</v>
      </c>
      <c r="G830">
        <v>0</v>
      </c>
      <c r="H830">
        <v>1E-3</v>
      </c>
      <c r="I830">
        <v>8.0000000000000004E-4</v>
      </c>
      <c r="J830">
        <v>8</v>
      </c>
      <c r="K830" t="b">
        <v>0</v>
      </c>
      <c r="L830">
        <f>INDEX(trials_and_results!B:B,MATCH($A830,trials_and_results!$A:$A,0))</f>
        <v>22.19745</v>
      </c>
      <c r="M830">
        <f>INDEX(trials_and_results!C:C,MATCH($A830,trials_and_results!$A:$A,0))</f>
        <v>1.1736904459907</v>
      </c>
      <c r="N830">
        <f>INDEX(trials_and_results!D:D,MATCH($A830,trials_and_results!$A:$A,0))</f>
        <v>21.023759554009299</v>
      </c>
      <c r="O830" s="16">
        <f>Table2[[#This Row],[mean_stderr]]/Table2[[#This Row],[mean_reward]]</f>
        <v>5.2875012489754458E-2</v>
      </c>
    </row>
    <row r="831" spans="1:15" hidden="1" x14ac:dyDescent="0.2">
      <c r="A831">
        <v>84</v>
      </c>
      <c r="B831">
        <v>6000</v>
      </c>
      <c r="C831">
        <v>100000</v>
      </c>
      <c r="D831">
        <v>2.5</v>
      </c>
      <c r="E831">
        <v>100</v>
      </c>
      <c r="F831">
        <v>300</v>
      </c>
      <c r="G831">
        <v>0</v>
      </c>
      <c r="H831">
        <v>4.0000000000000001E-3</v>
      </c>
      <c r="I831">
        <v>4.0000000000000002E-4</v>
      </c>
      <c r="J831">
        <v>8</v>
      </c>
      <c r="K831" t="b">
        <v>0</v>
      </c>
      <c r="L831">
        <f>INDEX(trials_and_results!B:B,MATCH($A831,trials_and_results!$A:$A,0))</f>
        <v>22.164674999999999</v>
      </c>
      <c r="M831">
        <f>INDEX(trials_and_results!C:C,MATCH($A831,trials_and_results!$A:$A,0))</f>
        <v>1.14132376737925</v>
      </c>
      <c r="N831">
        <f>INDEX(trials_and_results!D:D,MATCH($A831,trials_and_results!$A:$A,0))</f>
        <v>21.023351232620747</v>
      </c>
      <c r="O831" s="16">
        <f>Table2[[#This Row],[mean_stderr]]/Table2[[#This Row],[mean_reward]]</f>
        <v>5.1492916876933685E-2</v>
      </c>
    </row>
    <row r="832" spans="1:15" hidden="1" x14ac:dyDescent="0.2">
      <c r="A832">
        <v>325</v>
      </c>
      <c r="B832">
        <v>10000</v>
      </c>
      <c r="C832">
        <v>100000</v>
      </c>
      <c r="D832">
        <v>2.5</v>
      </c>
      <c r="E832">
        <v>100</v>
      </c>
      <c r="F832">
        <v>300</v>
      </c>
      <c r="G832">
        <v>0</v>
      </c>
      <c r="H832">
        <v>0.01</v>
      </c>
      <c r="I832">
        <v>1.6000000000000001E-3</v>
      </c>
      <c r="J832">
        <v>8</v>
      </c>
      <c r="K832" t="b">
        <v>0</v>
      </c>
      <c r="L832">
        <f>INDEX(trials_and_results!B:B,MATCH($A832,trials_and_results!$A:$A,0))</f>
        <v>22.166725</v>
      </c>
      <c r="M832">
        <f>INDEX(trials_and_results!C:C,MATCH($A832,trials_and_results!$A:$A,0))</f>
        <v>1.1434441800547199</v>
      </c>
      <c r="N832">
        <f>INDEX(trials_and_results!D:D,MATCH($A832,trials_and_results!$A:$A,0))</f>
        <v>21.023280819945281</v>
      </c>
      <c r="O832" s="16">
        <f>Table2[[#This Row],[mean_stderr]]/Table2[[#This Row],[mean_reward]]</f>
        <v>5.1583812225519103E-2</v>
      </c>
    </row>
    <row r="833" spans="1:15" hidden="1" x14ac:dyDescent="0.2">
      <c r="A833">
        <v>852</v>
      </c>
      <c r="B833">
        <v>6000</v>
      </c>
      <c r="C833">
        <v>100000</v>
      </c>
      <c r="D833">
        <v>2.5</v>
      </c>
      <c r="E833">
        <v>100</v>
      </c>
      <c r="F833">
        <v>300</v>
      </c>
      <c r="G833">
        <v>0</v>
      </c>
      <c r="H833">
        <v>1E-3</v>
      </c>
      <c r="I833">
        <v>1.6000000000000001E-3</v>
      </c>
      <c r="J833">
        <v>16</v>
      </c>
      <c r="K833" t="b">
        <v>0</v>
      </c>
      <c r="L833">
        <f>INDEX(trials_and_results!B:B,MATCH($A833,trials_and_results!$A:$A,0))</f>
        <v>22.180724999999999</v>
      </c>
      <c r="M833">
        <f>INDEX(trials_and_results!C:C,MATCH($A833,trials_and_results!$A:$A,0))</f>
        <v>1.15751956015264</v>
      </c>
      <c r="N833">
        <f>INDEX(trials_and_results!D:D,MATCH($A833,trials_and_results!$A:$A,0))</f>
        <v>21.023205439847359</v>
      </c>
      <c r="O833" s="16">
        <f>Table2[[#This Row],[mean_stderr]]/Table2[[#This Row],[mean_reward]]</f>
        <v>5.2185830722514259E-2</v>
      </c>
    </row>
    <row r="834" spans="1:15" hidden="1" x14ac:dyDescent="0.2">
      <c r="A834">
        <v>170</v>
      </c>
      <c r="B834">
        <v>14000</v>
      </c>
      <c r="C834">
        <v>100000</v>
      </c>
      <c r="D834">
        <v>2.5</v>
      </c>
      <c r="E834">
        <v>25</v>
      </c>
      <c r="F834">
        <v>300</v>
      </c>
      <c r="G834">
        <v>0</v>
      </c>
      <c r="H834">
        <v>0.01</v>
      </c>
      <c r="I834">
        <v>8.0000000000000004E-4</v>
      </c>
      <c r="J834">
        <v>8</v>
      </c>
      <c r="K834" t="b">
        <v>0</v>
      </c>
      <c r="L834">
        <f>INDEX(trials_and_results!B:B,MATCH($A834,trials_and_results!$A:$A,0))</f>
        <v>22.174474999999902</v>
      </c>
      <c r="M834">
        <f>INDEX(trials_and_results!C:C,MATCH($A834,trials_and_results!$A:$A,0))</f>
        <v>1.15361450421961</v>
      </c>
      <c r="N834">
        <f>INDEX(trials_and_results!D:D,MATCH($A834,trials_and_results!$A:$A,0))</f>
        <v>21.02086049578029</v>
      </c>
      <c r="O834" s="16">
        <f>Table2[[#This Row],[mean_stderr]]/Table2[[#This Row],[mean_reward]]</f>
        <v>5.2024433688717099E-2</v>
      </c>
    </row>
    <row r="835" spans="1:15" hidden="1" x14ac:dyDescent="0.2">
      <c r="A835">
        <v>698</v>
      </c>
      <c r="B835">
        <v>14000</v>
      </c>
      <c r="C835">
        <v>100000</v>
      </c>
      <c r="D835">
        <v>2.5</v>
      </c>
      <c r="E835">
        <v>25</v>
      </c>
      <c r="F835">
        <v>300</v>
      </c>
      <c r="G835">
        <v>0</v>
      </c>
      <c r="H835">
        <v>1E-3</v>
      </c>
      <c r="I835">
        <v>8.0000000000000004E-4</v>
      </c>
      <c r="J835">
        <v>16</v>
      </c>
      <c r="K835" t="b">
        <v>0</v>
      </c>
      <c r="L835">
        <f>INDEX(trials_and_results!B:B,MATCH($A835,trials_and_results!$A:$A,0))</f>
        <v>22.1751</v>
      </c>
      <c r="M835">
        <f>INDEX(trials_and_results!C:C,MATCH($A835,trials_and_results!$A:$A,0))</f>
        <v>1.1562346576720499</v>
      </c>
      <c r="N835">
        <f>INDEX(trials_and_results!D:D,MATCH($A835,trials_and_results!$A:$A,0))</f>
        <v>21.018865342327949</v>
      </c>
      <c r="O835" s="16">
        <f>Table2[[#This Row],[mean_stderr]]/Table2[[#This Row],[mean_reward]]</f>
        <v>5.2141124850487705E-2</v>
      </c>
    </row>
    <row r="836" spans="1:15" hidden="1" x14ac:dyDescent="0.2">
      <c r="A836">
        <v>61</v>
      </c>
      <c r="B836">
        <v>10000</v>
      </c>
      <c r="C836">
        <v>100000</v>
      </c>
      <c r="D836">
        <v>2.5</v>
      </c>
      <c r="E836">
        <v>8</v>
      </c>
      <c r="F836">
        <v>300</v>
      </c>
      <c r="G836">
        <v>0</v>
      </c>
      <c r="H836">
        <v>4.0000000000000001E-3</v>
      </c>
      <c r="I836">
        <v>4.0000000000000002E-4</v>
      </c>
      <c r="J836">
        <v>8</v>
      </c>
      <c r="K836" t="b">
        <v>0</v>
      </c>
      <c r="L836">
        <f>INDEX(trials_and_results!B:B,MATCH($A836,trials_and_results!$A:$A,0))</f>
        <v>22.184124999999899</v>
      </c>
      <c r="M836">
        <f>INDEX(trials_and_results!C:C,MATCH($A836,trials_and_results!$A:$A,0))</f>
        <v>1.16533448653273</v>
      </c>
      <c r="N836">
        <f>INDEX(trials_and_results!D:D,MATCH($A836,trials_and_results!$A:$A,0))</f>
        <v>21.01879051346717</v>
      </c>
      <c r="O836" s="16">
        <f>Table2[[#This Row],[mean_stderr]]/Table2[[#This Row],[mean_reward]]</f>
        <v>5.2530108198215401E-2</v>
      </c>
    </row>
    <row r="837" spans="1:15" hidden="1" x14ac:dyDescent="0.2">
      <c r="A837">
        <v>12</v>
      </c>
      <c r="B837">
        <v>6000</v>
      </c>
      <c r="C837">
        <v>100000</v>
      </c>
      <c r="D837">
        <v>2.5</v>
      </c>
      <c r="E837">
        <v>8</v>
      </c>
      <c r="F837">
        <v>300</v>
      </c>
      <c r="G837">
        <v>0</v>
      </c>
      <c r="H837">
        <v>0.01</v>
      </c>
      <c r="I837">
        <v>4.0000000000000002E-4</v>
      </c>
      <c r="J837">
        <v>8</v>
      </c>
      <c r="K837" t="b">
        <v>0</v>
      </c>
      <c r="L837">
        <f>INDEX(trials_and_results!B:B,MATCH($A837,trials_and_results!$A:$A,0))</f>
        <v>22.166675000000001</v>
      </c>
      <c r="M837">
        <f>INDEX(trials_and_results!C:C,MATCH($A837,trials_and_results!$A:$A,0))</f>
        <v>1.1479845039319001</v>
      </c>
      <c r="N837">
        <f>INDEX(trials_and_results!D:D,MATCH($A837,trials_and_results!$A:$A,0))</f>
        <v>21.0186904960681</v>
      </c>
      <c r="O837" s="16">
        <f>Table2[[#This Row],[mean_stderr]]/Table2[[#This Row],[mean_reward]]</f>
        <v>5.1788755144012356E-2</v>
      </c>
    </row>
    <row r="838" spans="1:15" hidden="1" x14ac:dyDescent="0.2">
      <c r="A838">
        <v>97</v>
      </c>
      <c r="B838">
        <v>10000</v>
      </c>
      <c r="C838">
        <v>100000</v>
      </c>
      <c r="D838">
        <v>2.5</v>
      </c>
      <c r="E838">
        <v>4</v>
      </c>
      <c r="F838">
        <v>300</v>
      </c>
      <c r="G838">
        <v>0</v>
      </c>
      <c r="H838">
        <v>1E-3</v>
      </c>
      <c r="I838">
        <v>4.0000000000000002E-4</v>
      </c>
      <c r="J838">
        <v>8</v>
      </c>
      <c r="K838" t="b">
        <v>0</v>
      </c>
      <c r="L838">
        <f>INDEX(trials_and_results!B:B,MATCH($A838,trials_and_results!$A:$A,0))</f>
        <v>22.1875</v>
      </c>
      <c r="M838">
        <f>INDEX(trials_and_results!C:C,MATCH($A838,trials_and_results!$A:$A,0))</f>
        <v>1.1717949134432899</v>
      </c>
      <c r="N838">
        <f>INDEX(trials_and_results!D:D,MATCH($A838,trials_and_results!$A:$A,0))</f>
        <v>21.015705086556711</v>
      </c>
      <c r="O838" s="16">
        <f>Table2[[#This Row],[mean_stderr]]/Table2[[#This Row],[mean_reward]]</f>
        <v>5.2813291873500388E-2</v>
      </c>
    </row>
    <row r="839" spans="1:15" hidden="1" x14ac:dyDescent="0.2">
      <c r="A839">
        <v>529</v>
      </c>
      <c r="B839">
        <v>10000</v>
      </c>
      <c r="C839">
        <v>100000</v>
      </c>
      <c r="D839">
        <v>2.5</v>
      </c>
      <c r="E839">
        <v>4</v>
      </c>
      <c r="F839">
        <v>300</v>
      </c>
      <c r="G839">
        <v>0</v>
      </c>
      <c r="H839">
        <v>1E-3</v>
      </c>
      <c r="I839">
        <v>4.0000000000000002E-4</v>
      </c>
      <c r="J839">
        <v>16</v>
      </c>
      <c r="K839" t="b">
        <v>0</v>
      </c>
      <c r="L839">
        <f>INDEX(trials_and_results!B:B,MATCH($A839,trials_and_results!$A:$A,0))</f>
        <v>22.162275000000001</v>
      </c>
      <c r="M839">
        <f>INDEX(trials_and_results!C:C,MATCH($A839,trials_and_results!$A:$A,0))</f>
        <v>1.1477832059873301</v>
      </c>
      <c r="N839">
        <f>INDEX(trials_and_results!D:D,MATCH($A839,trials_and_results!$A:$A,0))</f>
        <v>21.01449179401267</v>
      </c>
      <c r="O839" s="16">
        <f>Table2[[#This Row],[mean_stderr]]/Table2[[#This Row],[mean_reward]]</f>
        <v>5.1789954144478852E-2</v>
      </c>
    </row>
    <row r="840" spans="1:15" hidden="1" x14ac:dyDescent="0.2">
      <c r="A840">
        <v>432</v>
      </c>
      <c r="B840">
        <v>6000</v>
      </c>
      <c r="C840">
        <v>100000</v>
      </c>
      <c r="D840">
        <v>2.5</v>
      </c>
      <c r="E840">
        <v>4</v>
      </c>
      <c r="F840">
        <v>300</v>
      </c>
      <c r="G840">
        <v>0</v>
      </c>
      <c r="H840">
        <v>0.01</v>
      </c>
      <c r="I840">
        <v>4.0000000000000002E-4</v>
      </c>
      <c r="J840">
        <v>16</v>
      </c>
      <c r="K840" t="b">
        <v>0</v>
      </c>
      <c r="L840">
        <f>INDEX(trials_and_results!B:B,MATCH($A840,trials_and_results!$A:$A,0))</f>
        <v>22.168050000000001</v>
      </c>
      <c r="M840">
        <f>INDEX(trials_and_results!C:C,MATCH($A840,trials_and_results!$A:$A,0))</f>
        <v>1.15943423817194</v>
      </c>
      <c r="N840">
        <f>INDEX(trials_and_results!D:D,MATCH($A840,trials_and_results!$A:$A,0))</f>
        <v>21.008615761828061</v>
      </c>
      <c r="O840" s="16">
        <f>Table2[[#This Row],[mean_stderr]]/Table2[[#This Row],[mean_reward]]</f>
        <v>5.2302040015785783E-2</v>
      </c>
    </row>
    <row r="841" spans="1:15" hidden="1" x14ac:dyDescent="0.2">
      <c r="A841">
        <v>720</v>
      </c>
      <c r="B841">
        <v>6000</v>
      </c>
      <c r="C841">
        <v>100000</v>
      </c>
      <c r="D841">
        <v>2.5</v>
      </c>
      <c r="E841">
        <v>4</v>
      </c>
      <c r="F841">
        <v>300</v>
      </c>
      <c r="G841">
        <v>0</v>
      </c>
      <c r="H841">
        <v>0.01</v>
      </c>
      <c r="I841">
        <v>1.6000000000000001E-3</v>
      </c>
      <c r="J841">
        <v>16</v>
      </c>
      <c r="K841" t="b">
        <v>0</v>
      </c>
      <c r="L841">
        <f>INDEX(trials_and_results!B:B,MATCH($A841,trials_and_results!$A:$A,0))</f>
        <v>22.169325000000001</v>
      </c>
      <c r="M841">
        <f>INDEX(trials_and_results!C:C,MATCH($A841,trials_and_results!$A:$A,0))</f>
        <v>1.1627597340867999</v>
      </c>
      <c r="N841">
        <f>INDEX(trials_and_results!D:D,MATCH($A841,trials_and_results!$A:$A,0))</f>
        <v>21.006565265913199</v>
      </c>
      <c r="O841" s="16">
        <f>Table2[[#This Row],[mean_stderr]]/Table2[[#This Row],[mean_reward]]</f>
        <v>5.2449036408947942E-2</v>
      </c>
    </row>
    <row r="842" spans="1:15" hidden="1" x14ac:dyDescent="0.2">
      <c r="A842">
        <v>816</v>
      </c>
      <c r="B842">
        <v>6000</v>
      </c>
      <c r="C842">
        <v>100000</v>
      </c>
      <c r="D842">
        <v>2.5</v>
      </c>
      <c r="E842">
        <v>4</v>
      </c>
      <c r="F842">
        <v>300</v>
      </c>
      <c r="G842">
        <v>0</v>
      </c>
      <c r="H842">
        <v>1E-3</v>
      </c>
      <c r="I842">
        <v>1.6000000000000001E-3</v>
      </c>
      <c r="J842">
        <v>16</v>
      </c>
      <c r="K842" t="b">
        <v>0</v>
      </c>
      <c r="L842">
        <f>INDEX(trials_and_results!B:B,MATCH($A842,trials_and_results!$A:$A,0))</f>
        <v>22.1663</v>
      </c>
      <c r="M842">
        <f>INDEX(trials_and_results!C:C,MATCH($A842,trials_and_results!$A:$A,0))</f>
        <v>1.16146419265189</v>
      </c>
      <c r="N842">
        <f>INDEX(trials_and_results!D:D,MATCH($A842,trials_and_results!$A:$A,0))</f>
        <v>21.004835807348108</v>
      </c>
      <c r="O842" s="16">
        <f>Table2[[#This Row],[mean_stderr]]/Table2[[#This Row],[mean_reward]]</f>
        <v>5.2397747601173404E-2</v>
      </c>
    </row>
    <row r="843" spans="1:15" hidden="1" x14ac:dyDescent="0.2">
      <c r="A843">
        <v>96</v>
      </c>
      <c r="B843">
        <v>6000</v>
      </c>
      <c r="C843">
        <v>100000</v>
      </c>
      <c r="D843">
        <v>2.5</v>
      </c>
      <c r="E843">
        <v>4</v>
      </c>
      <c r="F843">
        <v>300</v>
      </c>
      <c r="G843">
        <v>0</v>
      </c>
      <c r="H843">
        <v>1E-3</v>
      </c>
      <c r="I843">
        <v>4.0000000000000002E-4</v>
      </c>
      <c r="J843">
        <v>8</v>
      </c>
      <c r="K843" t="b">
        <v>0</v>
      </c>
      <c r="L843">
        <f>INDEX(trials_and_results!B:B,MATCH($A843,trials_and_results!$A:$A,0))</f>
        <v>22.154299999999999</v>
      </c>
      <c r="M843">
        <f>INDEX(trials_and_results!C:C,MATCH($A843,trials_and_results!$A:$A,0))</f>
        <v>1.16071708770853</v>
      </c>
      <c r="N843">
        <f>INDEX(trials_and_results!D:D,MATCH($A843,trials_and_results!$A:$A,0))</f>
        <v>20.993582912291469</v>
      </c>
      <c r="O843" s="16">
        <f>Table2[[#This Row],[mean_stderr]]/Table2[[#This Row],[mean_reward]]</f>
        <v>5.2392406336852444E-2</v>
      </c>
    </row>
    <row r="844" spans="1:15" hidden="1" x14ac:dyDescent="0.2">
      <c r="A844">
        <v>217</v>
      </c>
      <c r="B844">
        <v>10000</v>
      </c>
      <c r="C844">
        <v>100000</v>
      </c>
      <c r="D844">
        <v>2.5</v>
      </c>
      <c r="E844">
        <v>25</v>
      </c>
      <c r="F844">
        <v>300</v>
      </c>
      <c r="G844">
        <v>0</v>
      </c>
      <c r="H844">
        <v>4.0000000000000001E-3</v>
      </c>
      <c r="I844">
        <v>8.0000000000000004E-4</v>
      </c>
      <c r="J844">
        <v>8</v>
      </c>
      <c r="K844" t="b">
        <v>0</v>
      </c>
      <c r="L844">
        <f>INDEX(trials_and_results!B:B,MATCH($A844,trials_and_results!$A:$A,0))</f>
        <v>22.1495</v>
      </c>
      <c r="M844">
        <f>INDEX(trials_and_results!C:C,MATCH($A844,trials_and_results!$A:$A,0))</f>
        <v>1.1569020751124099</v>
      </c>
      <c r="N844">
        <f>INDEX(trials_and_results!D:D,MATCH($A844,trials_and_results!$A:$A,0))</f>
        <v>20.99259792488759</v>
      </c>
      <c r="O844" s="16">
        <f>Table2[[#This Row],[mean_stderr]]/Table2[[#This Row],[mean_reward]]</f>
        <v>5.2231521032637757E-2</v>
      </c>
    </row>
    <row r="845" spans="1:15" hidden="1" x14ac:dyDescent="0.2">
      <c r="A845">
        <v>37</v>
      </c>
      <c r="B845">
        <v>10000</v>
      </c>
      <c r="C845">
        <v>100000</v>
      </c>
      <c r="D845">
        <v>2.5</v>
      </c>
      <c r="E845">
        <v>100</v>
      </c>
      <c r="F845">
        <v>300</v>
      </c>
      <c r="G845">
        <v>0</v>
      </c>
      <c r="H845">
        <v>0.01</v>
      </c>
      <c r="I845">
        <v>4.0000000000000002E-4</v>
      </c>
      <c r="J845">
        <v>8</v>
      </c>
      <c r="K845" t="b">
        <v>0</v>
      </c>
      <c r="L845">
        <f>INDEX(trials_and_results!B:B,MATCH($A845,trials_and_results!$A:$A,0))</f>
        <v>22.151274999999899</v>
      </c>
      <c r="M845">
        <f>INDEX(trials_and_results!C:C,MATCH($A845,trials_and_results!$A:$A,0))</f>
        <v>1.1587944229676399</v>
      </c>
      <c r="N845">
        <f>INDEX(trials_and_results!D:D,MATCH($A845,trials_and_results!$A:$A,0))</f>
        <v>20.992480577032261</v>
      </c>
      <c r="O845" s="16">
        <f>Table2[[#This Row],[mean_stderr]]/Table2[[#This Row],[mean_reward]]</f>
        <v>5.2312764071939209E-2</v>
      </c>
    </row>
    <row r="846" spans="1:15" hidden="1" x14ac:dyDescent="0.2">
      <c r="A846">
        <v>218</v>
      </c>
      <c r="B846">
        <v>14000</v>
      </c>
      <c r="C846">
        <v>100000</v>
      </c>
      <c r="D846">
        <v>2.5</v>
      </c>
      <c r="E846">
        <v>25</v>
      </c>
      <c r="F846">
        <v>300</v>
      </c>
      <c r="G846">
        <v>0</v>
      </c>
      <c r="H846">
        <v>4.0000000000000001E-3</v>
      </c>
      <c r="I846">
        <v>8.0000000000000004E-4</v>
      </c>
      <c r="J846">
        <v>8</v>
      </c>
      <c r="K846" t="b">
        <v>0</v>
      </c>
      <c r="L846">
        <f>INDEX(trials_and_results!B:B,MATCH($A846,trials_and_results!$A:$A,0))</f>
        <v>22.153124999999999</v>
      </c>
      <c r="M846">
        <f>INDEX(trials_and_results!C:C,MATCH($A846,trials_and_results!$A:$A,0))</f>
        <v>1.1632511011106399</v>
      </c>
      <c r="N846">
        <f>INDEX(trials_and_results!D:D,MATCH($A846,trials_and_results!$A:$A,0))</f>
        <v>20.989873898889361</v>
      </c>
      <c r="O846" s="16">
        <f>Table2[[#This Row],[mean_stderr]]/Table2[[#This Row],[mean_reward]]</f>
        <v>5.2509571498858057E-2</v>
      </c>
    </row>
    <row r="847" spans="1:15" hidden="1" x14ac:dyDescent="0.2">
      <c r="A847">
        <v>506</v>
      </c>
      <c r="B847">
        <v>14000</v>
      </c>
      <c r="C847">
        <v>100000</v>
      </c>
      <c r="D847">
        <v>2.5</v>
      </c>
      <c r="E847">
        <v>25</v>
      </c>
      <c r="F847">
        <v>300</v>
      </c>
      <c r="G847">
        <v>0</v>
      </c>
      <c r="H847">
        <v>4.0000000000000001E-3</v>
      </c>
      <c r="I847">
        <v>4.0000000000000002E-4</v>
      </c>
      <c r="J847">
        <v>16</v>
      </c>
      <c r="K847" t="b">
        <v>0</v>
      </c>
      <c r="L847">
        <f>INDEX(trials_and_results!B:B,MATCH($A847,trials_and_results!$A:$A,0))</f>
        <v>22.1204</v>
      </c>
      <c r="M847">
        <f>INDEX(trials_and_results!C:C,MATCH($A847,trials_and_results!$A:$A,0))</f>
        <v>1.13196816774557</v>
      </c>
      <c r="N847">
        <f>INDEX(trials_and_results!D:D,MATCH($A847,trials_and_results!$A:$A,0))</f>
        <v>20.988431832254431</v>
      </c>
      <c r="O847" s="16">
        <f>Table2[[#This Row],[mean_stderr]]/Table2[[#This Row],[mean_reward]]</f>
        <v>5.117304242896014E-2</v>
      </c>
    </row>
    <row r="848" spans="1:15" hidden="1" x14ac:dyDescent="0.2">
      <c r="A848">
        <v>600</v>
      </c>
      <c r="B848">
        <v>6000</v>
      </c>
      <c r="C848">
        <v>100000</v>
      </c>
      <c r="D848">
        <v>2.5</v>
      </c>
      <c r="E848">
        <v>25</v>
      </c>
      <c r="F848">
        <v>300</v>
      </c>
      <c r="G848">
        <v>0</v>
      </c>
      <c r="H848">
        <v>0.01</v>
      </c>
      <c r="I848">
        <v>8.0000000000000004E-4</v>
      </c>
      <c r="J848">
        <v>16</v>
      </c>
      <c r="K848" t="b">
        <v>0</v>
      </c>
      <c r="L848">
        <f>INDEX(trials_and_results!B:B,MATCH($A848,trials_and_results!$A:$A,0))</f>
        <v>22.137350000000001</v>
      </c>
      <c r="M848">
        <f>INDEX(trials_and_results!C:C,MATCH($A848,trials_and_results!$A:$A,0))</f>
        <v>1.15010033909331</v>
      </c>
      <c r="N848">
        <f>INDEX(trials_and_results!D:D,MATCH($A848,trials_and_results!$A:$A,0))</f>
        <v>20.987249660906691</v>
      </c>
      <c r="O848" s="16">
        <f>Table2[[#This Row],[mean_stderr]]/Table2[[#This Row],[mean_reward]]</f>
        <v>5.1952936511972296E-2</v>
      </c>
    </row>
    <row r="849" spans="1:15" hidden="1" x14ac:dyDescent="0.2">
      <c r="A849">
        <v>373</v>
      </c>
      <c r="B849">
        <v>10000</v>
      </c>
      <c r="C849">
        <v>100000</v>
      </c>
      <c r="D849">
        <v>2.5</v>
      </c>
      <c r="E849">
        <v>100</v>
      </c>
      <c r="F849">
        <v>300</v>
      </c>
      <c r="G849">
        <v>0</v>
      </c>
      <c r="H849">
        <v>4.0000000000000001E-3</v>
      </c>
      <c r="I849">
        <v>1.6000000000000001E-3</v>
      </c>
      <c r="J849">
        <v>8</v>
      </c>
      <c r="K849" t="b">
        <v>0</v>
      </c>
      <c r="L849">
        <f>INDEX(trials_and_results!B:B,MATCH($A849,trials_and_results!$A:$A,0))</f>
        <v>22.118074999999902</v>
      </c>
      <c r="M849">
        <f>INDEX(trials_and_results!C:C,MATCH($A849,trials_and_results!$A:$A,0))</f>
        <v>1.14863810977619</v>
      </c>
      <c r="N849">
        <f>INDEX(trials_and_results!D:D,MATCH($A849,trials_and_results!$A:$A,0))</f>
        <v>20.969436890223712</v>
      </c>
      <c r="O849" s="16">
        <f>Table2[[#This Row],[mean_stderr]]/Table2[[#This Row],[mean_reward]]</f>
        <v>5.1932101223826896E-2</v>
      </c>
    </row>
    <row r="850" spans="1:15" hidden="1" x14ac:dyDescent="0.2">
      <c r="A850">
        <v>710</v>
      </c>
      <c r="B850">
        <v>14000</v>
      </c>
      <c r="C850">
        <v>100000</v>
      </c>
      <c r="D850">
        <v>2.5</v>
      </c>
      <c r="E850">
        <v>100</v>
      </c>
      <c r="F850">
        <v>300</v>
      </c>
      <c r="G850">
        <v>0</v>
      </c>
      <c r="H850">
        <v>1E-3</v>
      </c>
      <c r="I850">
        <v>8.0000000000000004E-4</v>
      </c>
      <c r="J850">
        <v>16</v>
      </c>
      <c r="K850" t="b">
        <v>0</v>
      </c>
      <c r="L850">
        <f>INDEX(trials_and_results!B:B,MATCH($A850,trials_and_results!$A:$A,0))</f>
        <v>22.116275000000002</v>
      </c>
      <c r="M850">
        <f>INDEX(trials_and_results!C:C,MATCH($A850,trials_and_results!$A:$A,0))</f>
        <v>1.1502751177392301</v>
      </c>
      <c r="N850">
        <f>INDEX(trials_and_results!D:D,MATCH($A850,trials_and_results!$A:$A,0))</f>
        <v>20.965999882260771</v>
      </c>
      <c r="O850" s="16">
        <f>Table2[[#This Row],[mean_stderr]]/Table2[[#This Row],[mean_reward]]</f>
        <v>5.2010346124708159E-2</v>
      </c>
    </row>
    <row r="851" spans="1:15" hidden="1" x14ac:dyDescent="0.2">
      <c r="A851">
        <v>843</v>
      </c>
      <c r="B851">
        <v>6000</v>
      </c>
      <c r="C851">
        <v>5000000</v>
      </c>
      <c r="D851">
        <v>2.5</v>
      </c>
      <c r="E851">
        <v>25</v>
      </c>
      <c r="F851">
        <v>300</v>
      </c>
      <c r="G851">
        <v>0</v>
      </c>
      <c r="H851">
        <v>1E-3</v>
      </c>
      <c r="I851">
        <v>1.6000000000000001E-3</v>
      </c>
      <c r="J851">
        <v>16</v>
      </c>
      <c r="K851" t="b">
        <v>0</v>
      </c>
      <c r="L851">
        <f>INDEX(trials_and_results!B:B,MATCH($A851,trials_and_results!$A:$A,0))</f>
        <v>24.527349999999998</v>
      </c>
      <c r="M851">
        <f>INDEX(trials_and_results!C:C,MATCH($A851,trials_and_results!$A:$A,0))</f>
        <v>3.6622281070498799</v>
      </c>
      <c r="N851">
        <f>INDEX(trials_and_results!D:D,MATCH($A851,trials_and_results!$A:$A,0))</f>
        <v>20.865121892950118</v>
      </c>
      <c r="O851" s="16">
        <f>Table2[[#This Row],[mean_stderr]]/Table2[[#This Row],[mean_reward]]</f>
        <v>0.1493120172807042</v>
      </c>
    </row>
    <row r="852" spans="1:15" hidden="1" x14ac:dyDescent="0.2">
      <c r="A852">
        <v>31</v>
      </c>
      <c r="B852">
        <v>10000</v>
      </c>
      <c r="C852">
        <v>20000000</v>
      </c>
      <c r="D852">
        <v>2.5</v>
      </c>
      <c r="E852">
        <v>25</v>
      </c>
      <c r="F852">
        <v>300</v>
      </c>
      <c r="G852">
        <v>0</v>
      </c>
      <c r="H852">
        <v>0.01</v>
      </c>
      <c r="I852">
        <v>4.0000000000000002E-4</v>
      </c>
      <c r="J852">
        <v>8</v>
      </c>
      <c r="K852" t="b">
        <v>0</v>
      </c>
      <c r="L852">
        <f>INDEX(trials_and_results!B:B,MATCH($A852,trials_and_results!$A:$A,0))</f>
        <v>26.0350749999999</v>
      </c>
      <c r="M852">
        <f>INDEX(trials_and_results!C:C,MATCH($A852,trials_and_results!$A:$A,0))</f>
        <v>5.2484574039557197</v>
      </c>
      <c r="N852">
        <f>INDEX(trials_and_results!D:D,MATCH($A852,trials_and_results!$A:$A,0))</f>
        <v>20.786617596044181</v>
      </c>
      <c r="O852" s="16">
        <f>Table2[[#This Row],[mean_stderr]]/Table2[[#This Row],[mean_reward]]</f>
        <v>0.20159179122609555</v>
      </c>
    </row>
    <row r="853" spans="1:15" hidden="1" x14ac:dyDescent="0.2">
      <c r="A853">
        <v>291</v>
      </c>
      <c r="B853">
        <v>6000</v>
      </c>
      <c r="C853">
        <v>5000000</v>
      </c>
      <c r="D853">
        <v>2.5</v>
      </c>
      <c r="E853">
        <v>4</v>
      </c>
      <c r="F853">
        <v>300</v>
      </c>
      <c r="G853">
        <v>0</v>
      </c>
      <c r="H853">
        <v>0.01</v>
      </c>
      <c r="I853">
        <v>1.6000000000000001E-3</v>
      </c>
      <c r="J853">
        <v>8</v>
      </c>
      <c r="K853" t="b">
        <v>0</v>
      </c>
      <c r="L853">
        <f>INDEX(trials_and_results!B:B,MATCH($A853,trials_and_results!$A:$A,0))</f>
        <v>25.011075000000002</v>
      </c>
      <c r="M853">
        <f>INDEX(trials_and_results!C:C,MATCH($A853,trials_and_results!$A:$A,0))</f>
        <v>4.2336223440697198</v>
      </c>
      <c r="N853">
        <f>INDEX(trials_and_results!D:D,MATCH($A853,trials_and_results!$A:$A,0))</f>
        <v>20.777452655930283</v>
      </c>
      <c r="O853" s="16">
        <f>Table2[[#This Row],[mean_stderr]]/Table2[[#This Row],[mean_reward]]</f>
        <v>0.16926990719390189</v>
      </c>
    </row>
    <row r="854" spans="1:15" hidden="1" x14ac:dyDescent="0.2">
      <c r="A854">
        <v>448</v>
      </c>
      <c r="B854">
        <v>10000</v>
      </c>
      <c r="C854">
        <v>5000000</v>
      </c>
      <c r="D854">
        <v>2.5</v>
      </c>
      <c r="E854">
        <v>8</v>
      </c>
      <c r="F854">
        <v>300</v>
      </c>
      <c r="G854">
        <v>0</v>
      </c>
      <c r="H854">
        <v>0.01</v>
      </c>
      <c r="I854">
        <v>4.0000000000000002E-4</v>
      </c>
      <c r="J854">
        <v>16</v>
      </c>
      <c r="K854" t="b">
        <v>0</v>
      </c>
      <c r="L854">
        <f>INDEX(trials_and_results!B:B,MATCH($A854,trials_and_results!$A:$A,0))</f>
        <v>25.517424999999999</v>
      </c>
      <c r="M854">
        <f>INDEX(trials_and_results!C:C,MATCH($A854,trials_and_results!$A:$A,0))</f>
        <v>4.8650705675539898</v>
      </c>
      <c r="N854">
        <f>INDEX(trials_and_results!D:D,MATCH($A854,trials_and_results!$A:$A,0))</f>
        <v>20.65235443244601</v>
      </c>
      <c r="O854" s="16">
        <f>Table2[[#This Row],[mean_stderr]]/Table2[[#This Row],[mean_reward]]</f>
        <v>0.19065679893460996</v>
      </c>
    </row>
    <row r="855" spans="1:15" hidden="1" x14ac:dyDescent="0.2">
      <c r="A855">
        <v>411</v>
      </c>
      <c r="B855">
        <v>6000</v>
      </c>
      <c r="C855">
        <v>5000000</v>
      </c>
      <c r="D855">
        <v>2.5</v>
      </c>
      <c r="E855">
        <v>25</v>
      </c>
      <c r="F855">
        <v>300</v>
      </c>
      <c r="G855">
        <v>0</v>
      </c>
      <c r="H855">
        <v>1E-3</v>
      </c>
      <c r="I855">
        <v>1.6000000000000001E-3</v>
      </c>
      <c r="J855">
        <v>8</v>
      </c>
      <c r="K855" t="b">
        <v>0</v>
      </c>
      <c r="L855">
        <f>INDEX(trials_and_results!B:B,MATCH($A855,trials_and_results!$A:$A,0))</f>
        <v>24.908950000000001</v>
      </c>
      <c r="M855">
        <f>INDEX(trials_and_results!C:C,MATCH($A855,trials_and_results!$A:$A,0))</f>
        <v>4.3467700251217201</v>
      </c>
      <c r="N855">
        <f>INDEX(trials_and_results!D:D,MATCH($A855,trials_and_results!$A:$A,0))</f>
        <v>20.56217997487828</v>
      </c>
      <c r="O855" s="16">
        <f>Table2[[#This Row],[mean_stderr]]/Table2[[#This Row],[mean_reward]]</f>
        <v>0.17450635314301566</v>
      </c>
    </row>
    <row r="856" spans="1:15" hidden="1" x14ac:dyDescent="0.2">
      <c r="A856">
        <v>356</v>
      </c>
      <c r="B856">
        <v>14000</v>
      </c>
      <c r="C856">
        <v>20000000</v>
      </c>
      <c r="D856">
        <v>2.5</v>
      </c>
      <c r="E856">
        <v>8</v>
      </c>
      <c r="F856">
        <v>300</v>
      </c>
      <c r="G856">
        <v>0</v>
      </c>
      <c r="H856">
        <v>4.0000000000000001E-3</v>
      </c>
      <c r="I856">
        <v>1.6000000000000001E-3</v>
      </c>
      <c r="J856">
        <v>8</v>
      </c>
      <c r="K856" t="b">
        <v>0</v>
      </c>
      <c r="L856">
        <f>INDEX(trials_and_results!B:B,MATCH($A856,trials_and_results!$A:$A,0))</f>
        <v>24.155200000000001</v>
      </c>
      <c r="M856">
        <f>INDEX(trials_and_results!C:C,MATCH($A856,trials_and_results!$A:$A,0))</f>
        <v>3.7480244098583202</v>
      </c>
      <c r="N856">
        <f>INDEX(trials_and_results!D:D,MATCH($A856,trials_and_results!$A:$A,0))</f>
        <v>20.40717559014168</v>
      </c>
      <c r="O856" s="16">
        <f>Table2[[#This Row],[mean_stderr]]/Table2[[#This Row],[mean_reward]]</f>
        <v>0.15516428801493343</v>
      </c>
    </row>
    <row r="857" spans="1:15" hidden="1" x14ac:dyDescent="0.2">
      <c r="A857">
        <v>426</v>
      </c>
      <c r="B857">
        <v>6000</v>
      </c>
      <c r="C857">
        <v>20000000</v>
      </c>
      <c r="D857">
        <v>2.5</v>
      </c>
      <c r="E857">
        <v>100</v>
      </c>
      <c r="F857">
        <v>300</v>
      </c>
      <c r="G857">
        <v>0</v>
      </c>
      <c r="H857">
        <v>1E-3</v>
      </c>
      <c r="I857">
        <v>1.6000000000000001E-3</v>
      </c>
      <c r="J857">
        <v>8</v>
      </c>
      <c r="K857" t="b">
        <v>0</v>
      </c>
      <c r="L857">
        <f>INDEX(trials_and_results!B:B,MATCH($A857,trials_and_results!$A:$A,0))</f>
        <v>23.378449999999901</v>
      </c>
      <c r="M857">
        <f>INDEX(trials_and_results!C:C,MATCH($A857,trials_and_results!$A:$A,0))</f>
        <v>4.0625483435104002</v>
      </c>
      <c r="N857">
        <f>INDEX(trials_and_results!D:D,MATCH($A857,trials_and_results!$A:$A,0))</f>
        <v>19.315901656489501</v>
      </c>
      <c r="O857" s="16">
        <f>Table2[[#This Row],[mean_stderr]]/Table2[[#This Row],[mean_reward]]</f>
        <v>0.1737732118044788</v>
      </c>
    </row>
    <row r="858" spans="1:15" hidden="1" x14ac:dyDescent="0.2">
      <c r="A858">
        <v>382</v>
      </c>
      <c r="B858">
        <v>10000</v>
      </c>
      <c r="C858">
        <v>40000000</v>
      </c>
      <c r="D858">
        <v>2.5</v>
      </c>
      <c r="E858">
        <v>100</v>
      </c>
      <c r="F858">
        <v>300</v>
      </c>
      <c r="G858">
        <v>0</v>
      </c>
      <c r="H858">
        <v>4.0000000000000001E-3</v>
      </c>
      <c r="I858">
        <v>1.6000000000000001E-3</v>
      </c>
      <c r="J858">
        <v>8</v>
      </c>
      <c r="K858" t="b">
        <v>0</v>
      </c>
      <c r="L858">
        <f>INDEX(trials_and_results!B:B,MATCH($A858,trials_and_results!$A:$A,0))</f>
        <v>26.1538</v>
      </c>
      <c r="M858">
        <f>INDEX(trials_and_results!C:C,MATCH($A858,trials_and_results!$A:$A,0))</f>
        <v>6.9272909084456797</v>
      </c>
      <c r="N858">
        <f>INDEX(trials_and_results!D:D,MATCH($A858,trials_and_results!$A:$A,0))</f>
        <v>19.22650909155432</v>
      </c>
      <c r="O858" s="16">
        <f>Table2[[#This Row],[mean_stderr]]/Table2[[#This Row],[mean_reward]]</f>
        <v>0.26486747273611022</v>
      </c>
    </row>
    <row r="859" spans="1:15" hidden="1" x14ac:dyDescent="0.2">
      <c r="A859">
        <v>142</v>
      </c>
      <c r="B859">
        <v>10000</v>
      </c>
      <c r="C859">
        <v>40000000</v>
      </c>
      <c r="D859">
        <v>2.5</v>
      </c>
      <c r="E859">
        <v>100</v>
      </c>
      <c r="F859">
        <v>300</v>
      </c>
      <c r="G859">
        <v>0</v>
      </c>
      <c r="H859">
        <v>1E-3</v>
      </c>
      <c r="I859">
        <v>4.0000000000000002E-4</v>
      </c>
      <c r="J859">
        <v>8</v>
      </c>
      <c r="K859" t="b">
        <v>0</v>
      </c>
      <c r="L859">
        <f>INDEX(trials_and_results!B:B,MATCH($A859,trials_and_results!$A:$A,0))</f>
        <v>22.549524999999999</v>
      </c>
      <c r="M859">
        <f>INDEX(trials_and_results!C:C,MATCH($A859,trials_and_results!$A:$A,0))</f>
        <v>3.4198987390694202</v>
      </c>
      <c r="N859">
        <f>INDEX(trials_and_results!D:D,MATCH($A859,trials_and_results!$A:$A,0))</f>
        <v>19.129626260930578</v>
      </c>
      <c r="O859" s="16">
        <f>Table2[[#This Row],[mean_stderr]]/Table2[[#This Row],[mean_reward]]</f>
        <v>0.15166167531552971</v>
      </c>
    </row>
    <row r="860" spans="1:15" hidden="1" x14ac:dyDescent="0.2">
      <c r="A860">
        <v>407</v>
      </c>
      <c r="B860">
        <v>14000</v>
      </c>
      <c r="C860">
        <v>40000000</v>
      </c>
      <c r="D860">
        <v>2.5</v>
      </c>
      <c r="E860">
        <v>8</v>
      </c>
      <c r="F860">
        <v>300</v>
      </c>
      <c r="G860">
        <v>0</v>
      </c>
      <c r="H860">
        <v>1E-3</v>
      </c>
      <c r="I860">
        <v>1.6000000000000001E-3</v>
      </c>
      <c r="J860">
        <v>8</v>
      </c>
      <c r="K860" t="b">
        <v>0</v>
      </c>
      <c r="L860">
        <f>INDEX(trials_and_results!B:B,MATCH($A860,trials_and_results!$A:$A,0))</f>
        <v>22.505075000000001</v>
      </c>
      <c r="M860">
        <f>INDEX(trials_and_results!C:C,MATCH($A860,trials_and_results!$A:$A,0))</f>
        <v>3.7328335976243898</v>
      </c>
      <c r="N860">
        <f>INDEX(trials_and_results!D:D,MATCH($A860,trials_and_results!$A:$A,0))</f>
        <v>18.772241402375613</v>
      </c>
      <c r="O860" s="16">
        <f>Table2[[#This Row],[mean_stderr]]/Table2[[#This Row],[mean_reward]]</f>
        <v>0.16586630338376521</v>
      </c>
    </row>
    <row r="861" spans="1:15" hidden="1" x14ac:dyDescent="0.2">
      <c r="A861">
        <v>429</v>
      </c>
      <c r="B861">
        <v>6000</v>
      </c>
      <c r="C861">
        <v>40000000</v>
      </c>
      <c r="D861">
        <v>2.5</v>
      </c>
      <c r="E861">
        <v>100</v>
      </c>
      <c r="F861">
        <v>300</v>
      </c>
      <c r="G861">
        <v>0</v>
      </c>
      <c r="H861">
        <v>1E-3</v>
      </c>
      <c r="I861">
        <v>1.6000000000000001E-3</v>
      </c>
      <c r="J861">
        <v>8</v>
      </c>
      <c r="K861" t="b">
        <v>0</v>
      </c>
      <c r="L861">
        <f>INDEX(trials_and_results!B:B,MATCH($A861,trials_and_results!$A:$A,0))</f>
        <v>21.711675</v>
      </c>
      <c r="M861">
        <f>INDEX(trials_and_results!C:C,MATCH($A861,trials_and_results!$A:$A,0))</f>
        <v>3.2468831401293201</v>
      </c>
      <c r="N861">
        <f>INDEX(trials_and_results!D:D,MATCH($A861,trials_and_results!$A:$A,0))</f>
        <v>18.46479185987068</v>
      </c>
      <c r="O861" s="16">
        <f>Table2[[#This Row],[mean_stderr]]/Table2[[#This Row],[mean_reward]]</f>
        <v>0.14954549292623992</v>
      </c>
    </row>
    <row r="862" spans="1:15" hidden="1" x14ac:dyDescent="0.2">
      <c r="A862">
        <v>787</v>
      </c>
      <c r="B862">
        <v>10000</v>
      </c>
      <c r="C862">
        <v>20000000</v>
      </c>
      <c r="D862">
        <v>2.5</v>
      </c>
      <c r="E862">
        <v>8</v>
      </c>
      <c r="F862">
        <v>300</v>
      </c>
      <c r="G862">
        <v>0</v>
      </c>
      <c r="H862">
        <v>4.0000000000000001E-3</v>
      </c>
      <c r="I862">
        <v>1.6000000000000001E-3</v>
      </c>
      <c r="J862">
        <v>16</v>
      </c>
      <c r="K862" t="b">
        <v>0</v>
      </c>
      <c r="L862">
        <f>INDEX(trials_and_results!B:B,MATCH($A862,trials_and_results!$A:$A,0))</f>
        <v>21.898299999999999</v>
      </c>
      <c r="M862">
        <f>INDEX(trials_and_results!C:C,MATCH($A862,trials_and_results!$A:$A,0))</f>
        <v>3.6705530651701999</v>
      </c>
      <c r="N862">
        <f>INDEX(trials_and_results!D:D,MATCH($A862,trials_and_results!$A:$A,0))</f>
        <v>18.227746934829799</v>
      </c>
      <c r="O862" s="16">
        <f>Table2[[#This Row],[mean_stderr]]/Table2[[#This Row],[mean_reward]]</f>
        <v>0.16761817424960843</v>
      </c>
    </row>
    <row r="863" spans="1:15" hidden="1" x14ac:dyDescent="0.2">
      <c r="A863">
        <v>496</v>
      </c>
      <c r="B863">
        <v>10000</v>
      </c>
      <c r="C863">
        <v>5000000</v>
      </c>
      <c r="D863">
        <v>2.5</v>
      </c>
      <c r="E863">
        <v>8</v>
      </c>
      <c r="F863">
        <v>300</v>
      </c>
      <c r="G863">
        <v>0</v>
      </c>
      <c r="H863">
        <v>4.0000000000000001E-3</v>
      </c>
      <c r="I863">
        <v>4.0000000000000002E-4</v>
      </c>
      <c r="J863">
        <v>16</v>
      </c>
      <c r="K863" t="b">
        <v>0</v>
      </c>
      <c r="L863">
        <f>INDEX(trials_and_results!B:B,MATCH($A863,trials_and_results!$A:$A,0))</f>
        <v>21.800124999999898</v>
      </c>
      <c r="M863">
        <f>INDEX(trials_and_results!C:C,MATCH($A863,trials_and_results!$A:$A,0))</f>
        <v>3.65581126902247</v>
      </c>
      <c r="N863">
        <f>INDEX(trials_and_results!D:D,MATCH($A863,trials_and_results!$A:$A,0))</f>
        <v>18.14431373097743</v>
      </c>
      <c r="O863" s="16">
        <f>Table2[[#This Row],[mean_stderr]]/Table2[[#This Row],[mean_reward]]</f>
        <v>0.16769680306982127</v>
      </c>
    </row>
    <row r="864" spans="1:15" hidden="1" x14ac:dyDescent="0.2">
      <c r="A864">
        <v>800</v>
      </c>
      <c r="B864">
        <v>14000</v>
      </c>
      <c r="C864">
        <v>20000000</v>
      </c>
      <c r="D864">
        <v>2.5</v>
      </c>
      <c r="E864">
        <v>25</v>
      </c>
      <c r="F864">
        <v>300</v>
      </c>
      <c r="G864">
        <v>0</v>
      </c>
      <c r="H864">
        <v>4.0000000000000001E-3</v>
      </c>
      <c r="I864">
        <v>1.6000000000000001E-3</v>
      </c>
      <c r="J864">
        <v>16</v>
      </c>
      <c r="K864" t="b">
        <v>0</v>
      </c>
      <c r="L864">
        <f>INDEX(trials_and_results!B:B,MATCH($A864,trials_and_results!$A:$A,0))</f>
        <v>20.857574999999901</v>
      </c>
      <c r="M864">
        <f>INDEX(trials_and_results!C:C,MATCH($A864,trials_and_results!$A:$A,0))</f>
        <v>3.2532840356422499</v>
      </c>
      <c r="N864">
        <f>INDEX(trials_and_results!D:D,MATCH($A864,trials_and_results!$A:$A,0))</f>
        <v>17.604290964357652</v>
      </c>
      <c r="O864" s="16">
        <f>Table2[[#This Row],[mean_stderr]]/Table2[[#This Row],[mean_reward]]</f>
        <v>0.15597613987447079</v>
      </c>
    </row>
    <row r="865" spans="1:15" hidden="1" x14ac:dyDescent="0.2">
      <c r="A865">
        <v>378</v>
      </c>
      <c r="B865">
        <v>6000</v>
      </c>
      <c r="C865">
        <v>20000000</v>
      </c>
      <c r="D865">
        <v>2.5</v>
      </c>
      <c r="E865">
        <v>100</v>
      </c>
      <c r="F865">
        <v>300</v>
      </c>
      <c r="G865">
        <v>0</v>
      </c>
      <c r="H865">
        <v>4.0000000000000001E-3</v>
      </c>
      <c r="I865">
        <v>1.6000000000000001E-3</v>
      </c>
      <c r="J865">
        <v>8</v>
      </c>
      <c r="K865" t="b">
        <v>0</v>
      </c>
      <c r="L865">
        <f>INDEX(trials_and_results!B:B,MATCH($A865,trials_and_results!$A:$A,0))</f>
        <v>20.5975749999999</v>
      </c>
      <c r="M865">
        <f>INDEX(trials_and_results!C:C,MATCH($A865,trials_and_results!$A:$A,0))</f>
        <v>3.3735474619397601</v>
      </c>
      <c r="N865">
        <f>INDEX(trials_and_results!D:D,MATCH($A865,trials_and_results!$A:$A,0))</f>
        <v>17.224027538060138</v>
      </c>
      <c r="O865" s="16">
        <f>Table2[[#This Row],[mean_stderr]]/Table2[[#This Row],[mean_reward]]</f>
        <v>0.16378372026511745</v>
      </c>
    </row>
  </sheetData>
  <conditionalFormatting sqref="O2:O8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5D51-E62B-4F7C-9B34-DD243D2769C8}">
  <dimension ref="A1:J865"/>
  <sheetViews>
    <sheetView workbookViewId="0">
      <selection activeCell="K1" sqref="K1"/>
    </sheetView>
  </sheetViews>
  <sheetFormatPr baseColWidth="10" defaultColWidth="8.83203125" defaultRowHeight="15" x14ac:dyDescent="0.2"/>
  <cols>
    <col min="2" max="2" width="25.5" bestFit="1" customWidth="1"/>
    <col min="3" max="3" width="9" bestFit="1" customWidth="1"/>
    <col min="4" max="4" width="13.1640625" bestFit="1" customWidth="1"/>
    <col min="5" max="5" width="12" bestFit="1" customWidth="1"/>
    <col min="6" max="6" width="13.83203125" bestFit="1" customWidth="1"/>
    <col min="7" max="7" width="9.6640625" bestFit="1" customWidth="1"/>
    <col min="8" max="8" width="13.5" bestFit="1" customWidth="1"/>
    <col min="9" max="9" width="12.33203125" bestFit="1" customWidth="1"/>
    <col min="10" max="10" width="14.83203125" bestFit="1" customWidth="1"/>
  </cols>
  <sheetData>
    <row r="1" spans="1:10" x14ac:dyDescent="0.2">
      <c r="A1" t="str">
        <f>Table2[[#Headers],[trial]]</f>
        <v>trial</v>
      </c>
      <c r="B1" t="str">
        <f>Table2[[#Headers],[tsetlin_number_of_clauses]]</f>
        <v>tsetlin_number_of_clauses</v>
      </c>
      <c r="C1" t="str">
        <f>Table2[[#Headers],[tsetlin_T]]</f>
        <v>tsetlin_T</v>
      </c>
      <c r="D1" t="str">
        <f>Table2[[#Headers],[tsetlin_states]]</f>
        <v>tsetlin_states</v>
      </c>
      <c r="E1" t="str">
        <f>Table2[[#Headers],[min_epsilon]]</f>
        <v>min_epsilon</v>
      </c>
      <c r="F1" t="str">
        <f>Table2[[#Headers],[epsilon_decay]]</f>
        <v>epsilon_decay</v>
      </c>
      <c r="G1" t="str">
        <f>Table2[[#Headers],[num_bins]]</f>
        <v>num_bins</v>
      </c>
      <c r="H1" t="str">
        <f>Table2[[#Headers],[mean_reward]]</f>
        <v>mean_reward</v>
      </c>
      <c r="I1" t="str">
        <f>Table2[[#Headers],[mean_stderr]]</f>
        <v>mean_stderr</v>
      </c>
      <c r="J1" t="str">
        <f>Table2[[#Headers],[min_reward_84]]</f>
        <v>min_reward_84</v>
      </c>
    </row>
    <row r="2" spans="1:10" x14ac:dyDescent="0.2">
      <c r="A2">
        <f>Table2[[#This Row],[trial]]</f>
        <v>33</v>
      </c>
      <c r="B2">
        <f>Table2[[#This Row],[tsetlin_number_of_clauses]]</f>
        <v>6000</v>
      </c>
      <c r="C2">
        <f>Table2[[#This Row],[tsetlin_T]]</f>
        <v>40000000</v>
      </c>
      <c r="D2">
        <f>Table2[[#This Row],[tsetlin_states]]</f>
        <v>25</v>
      </c>
      <c r="E2">
        <f>Table2[[#This Row],[min_epsilon]]</f>
        <v>0.01</v>
      </c>
      <c r="F2">
        <f>Table2[[#This Row],[epsilon_decay]]</f>
        <v>4.0000000000000002E-4</v>
      </c>
      <c r="G2">
        <f>Table2[[#This Row],[num_bins]]</f>
        <v>8</v>
      </c>
      <c r="H2">
        <f>Table2[[#This Row],[mean_reward]]</f>
        <v>61.87415</v>
      </c>
      <c r="I2">
        <f>Table2[[#This Row],[mean_stderr]]</f>
        <v>11.81310081554</v>
      </c>
      <c r="J2">
        <f>Table2[[#This Row],[min_reward_84]]</f>
        <v>50.061049184460003</v>
      </c>
    </row>
    <row r="3" spans="1:10" x14ac:dyDescent="0.2">
      <c r="A3">
        <f>Table2[[#This Row],[trial]]</f>
        <v>272</v>
      </c>
      <c r="B3">
        <f>Table2[[#This Row],[tsetlin_number_of_clauses]]</f>
        <v>14000</v>
      </c>
      <c r="C3">
        <f>Table2[[#This Row],[tsetlin_T]]</f>
        <v>20000000</v>
      </c>
      <c r="D3">
        <f>Table2[[#This Row],[tsetlin_states]]</f>
        <v>25</v>
      </c>
      <c r="E3">
        <f>Table2[[#This Row],[min_epsilon]]</f>
        <v>1E-3</v>
      </c>
      <c r="F3">
        <f>Table2[[#This Row],[epsilon_decay]]</f>
        <v>8.0000000000000004E-4</v>
      </c>
      <c r="G3">
        <f>Table2[[#This Row],[num_bins]]</f>
        <v>8</v>
      </c>
      <c r="H3">
        <f>Table2[[#This Row],[mean_reward]]</f>
        <v>55.877025000000003</v>
      </c>
      <c r="I3">
        <f>Table2[[#This Row],[mean_stderr]]</f>
        <v>11.3036709964999</v>
      </c>
      <c r="J3">
        <f>Table2[[#This Row],[min_reward_84]]</f>
        <v>44.5733540035001</v>
      </c>
    </row>
    <row r="4" spans="1:10" x14ac:dyDescent="0.2">
      <c r="A4">
        <f>Table2[[#This Row],[trial]]</f>
        <v>210</v>
      </c>
      <c r="B4">
        <f>Table2[[#This Row],[tsetlin_number_of_clauses]]</f>
        <v>6000</v>
      </c>
      <c r="C4">
        <f>Table2[[#This Row],[tsetlin_T]]</f>
        <v>20000000</v>
      </c>
      <c r="D4">
        <f>Table2[[#This Row],[tsetlin_states]]</f>
        <v>8</v>
      </c>
      <c r="E4">
        <f>Table2[[#This Row],[min_epsilon]]</f>
        <v>4.0000000000000001E-3</v>
      </c>
      <c r="F4">
        <f>Table2[[#This Row],[epsilon_decay]]</f>
        <v>8.0000000000000004E-4</v>
      </c>
      <c r="G4">
        <f>Table2[[#This Row],[num_bins]]</f>
        <v>8</v>
      </c>
      <c r="H4">
        <f>Table2[[#This Row],[mean_reward]]</f>
        <v>55.821024999999999</v>
      </c>
      <c r="I4">
        <f>Table2[[#This Row],[mean_stderr]]</f>
        <v>11.518756809734001</v>
      </c>
      <c r="J4">
        <f>Table2[[#This Row],[min_reward_84]]</f>
        <v>44.302268190265998</v>
      </c>
    </row>
    <row r="5" spans="1:10" x14ac:dyDescent="0.2">
      <c r="A5">
        <f>Table2[[#This Row],[trial]]</f>
        <v>789</v>
      </c>
      <c r="B5">
        <f>Table2[[#This Row],[tsetlin_number_of_clauses]]</f>
        <v>6000</v>
      </c>
      <c r="C5">
        <f>Table2[[#This Row],[tsetlin_T]]</f>
        <v>40000000</v>
      </c>
      <c r="D5">
        <f>Table2[[#This Row],[tsetlin_states]]</f>
        <v>8</v>
      </c>
      <c r="E5">
        <f>Table2[[#This Row],[min_epsilon]]</f>
        <v>4.0000000000000001E-3</v>
      </c>
      <c r="F5">
        <f>Table2[[#This Row],[epsilon_decay]]</f>
        <v>1.6000000000000001E-3</v>
      </c>
      <c r="G5">
        <f>Table2[[#This Row],[num_bins]]</f>
        <v>16</v>
      </c>
      <c r="H5">
        <f>Table2[[#This Row],[mean_reward]]</f>
        <v>56.897275</v>
      </c>
      <c r="I5">
        <f>Table2[[#This Row],[mean_stderr]]</f>
        <v>12.7025531170226</v>
      </c>
      <c r="J5">
        <f>Table2[[#This Row],[min_reward_84]]</f>
        <v>44.194721882977404</v>
      </c>
    </row>
    <row r="6" spans="1:10" x14ac:dyDescent="0.2">
      <c r="A6">
        <f>Table2[[#This Row],[trial]]</f>
        <v>815</v>
      </c>
      <c r="B6">
        <f>Table2[[#This Row],[tsetlin_number_of_clauses]]</f>
        <v>14000</v>
      </c>
      <c r="C6">
        <f>Table2[[#This Row],[tsetlin_T]]</f>
        <v>40000000</v>
      </c>
      <c r="D6">
        <f>Table2[[#This Row],[tsetlin_states]]</f>
        <v>100</v>
      </c>
      <c r="E6">
        <f>Table2[[#This Row],[min_epsilon]]</f>
        <v>4.0000000000000001E-3</v>
      </c>
      <c r="F6">
        <f>Table2[[#This Row],[epsilon_decay]]</f>
        <v>1.6000000000000001E-3</v>
      </c>
      <c r="G6">
        <f>Table2[[#This Row],[num_bins]]</f>
        <v>16</v>
      </c>
      <c r="H6">
        <f>Table2[[#This Row],[mean_reward]]</f>
        <v>56.216450000000002</v>
      </c>
      <c r="I6">
        <f>Table2[[#This Row],[mean_stderr]]</f>
        <v>12.0598205142733</v>
      </c>
      <c r="J6">
        <f>Table2[[#This Row],[min_reward_84]]</f>
        <v>44.156629485726704</v>
      </c>
    </row>
    <row r="7" spans="1:10" x14ac:dyDescent="0.2">
      <c r="A7">
        <f>Table2[[#This Row],[trial]]</f>
        <v>728</v>
      </c>
      <c r="B7">
        <f>Table2[[#This Row],[tsetlin_number_of_clauses]]</f>
        <v>14000</v>
      </c>
      <c r="C7">
        <f>Table2[[#This Row],[tsetlin_T]]</f>
        <v>20000000</v>
      </c>
      <c r="D7">
        <f>Table2[[#This Row],[tsetlin_states]]</f>
        <v>4</v>
      </c>
      <c r="E7">
        <f>Table2[[#This Row],[min_epsilon]]</f>
        <v>0.01</v>
      </c>
      <c r="F7">
        <f>Table2[[#This Row],[epsilon_decay]]</f>
        <v>1.6000000000000001E-3</v>
      </c>
      <c r="G7">
        <f>Table2[[#This Row],[num_bins]]</f>
        <v>16</v>
      </c>
      <c r="H7">
        <f>Table2[[#This Row],[mean_reward]]</f>
        <v>53.825425000000003</v>
      </c>
      <c r="I7">
        <f>Table2[[#This Row],[mean_stderr]]</f>
        <v>10.125751964050799</v>
      </c>
      <c r="J7">
        <f>Table2[[#This Row],[min_reward_84]]</f>
        <v>43.699673035949203</v>
      </c>
    </row>
    <row r="8" spans="1:10" x14ac:dyDescent="0.2">
      <c r="A8">
        <f>Table2[[#This Row],[trial]]</f>
        <v>766</v>
      </c>
      <c r="B8">
        <f>Table2[[#This Row],[tsetlin_number_of_clauses]]</f>
        <v>10000</v>
      </c>
      <c r="C8">
        <f>Table2[[#This Row],[tsetlin_T]]</f>
        <v>40000000</v>
      </c>
      <c r="D8">
        <f>Table2[[#This Row],[tsetlin_states]]</f>
        <v>100</v>
      </c>
      <c r="E8">
        <f>Table2[[#This Row],[min_epsilon]]</f>
        <v>0.01</v>
      </c>
      <c r="F8">
        <f>Table2[[#This Row],[epsilon_decay]]</f>
        <v>1.6000000000000001E-3</v>
      </c>
      <c r="G8">
        <f>Table2[[#This Row],[num_bins]]</f>
        <v>16</v>
      </c>
      <c r="H8">
        <f>Table2[[#This Row],[mean_reward]]</f>
        <v>53.223374999999997</v>
      </c>
      <c r="I8">
        <f>Table2[[#This Row],[mean_stderr]]</f>
        <v>9.6213712375677307</v>
      </c>
      <c r="J8">
        <f>Table2[[#This Row],[min_reward_84]]</f>
        <v>43.602003762432268</v>
      </c>
    </row>
    <row r="9" spans="1:10" x14ac:dyDescent="0.2">
      <c r="A9">
        <f>Table2[[#This Row],[trial]]</f>
        <v>814</v>
      </c>
      <c r="B9">
        <f>Table2[[#This Row],[tsetlin_number_of_clauses]]</f>
        <v>10000</v>
      </c>
      <c r="C9">
        <f>Table2[[#This Row],[tsetlin_T]]</f>
        <v>40000000</v>
      </c>
      <c r="D9">
        <f>Table2[[#This Row],[tsetlin_states]]</f>
        <v>100</v>
      </c>
      <c r="E9">
        <f>Table2[[#This Row],[min_epsilon]]</f>
        <v>4.0000000000000001E-3</v>
      </c>
      <c r="F9">
        <f>Table2[[#This Row],[epsilon_decay]]</f>
        <v>1.6000000000000001E-3</v>
      </c>
      <c r="G9">
        <f>Table2[[#This Row],[num_bins]]</f>
        <v>16</v>
      </c>
      <c r="H9">
        <f>Table2[[#This Row],[mean_reward]]</f>
        <v>53.418125000000003</v>
      </c>
      <c r="I9">
        <f>Table2[[#This Row],[mean_stderr]]</f>
        <v>9.8905456409101902</v>
      </c>
      <c r="J9">
        <f>Table2[[#This Row],[min_reward_84]]</f>
        <v>43.527579359089813</v>
      </c>
    </row>
    <row r="10" spans="1:10" x14ac:dyDescent="0.2">
      <c r="A10">
        <f>Table2[[#This Row],[trial]]</f>
        <v>309</v>
      </c>
      <c r="B10">
        <f>Table2[[#This Row],[tsetlin_number_of_clauses]]</f>
        <v>6000</v>
      </c>
      <c r="C10">
        <f>Table2[[#This Row],[tsetlin_T]]</f>
        <v>40000000</v>
      </c>
      <c r="D10">
        <f>Table2[[#This Row],[tsetlin_states]]</f>
        <v>8</v>
      </c>
      <c r="E10">
        <f>Table2[[#This Row],[min_epsilon]]</f>
        <v>0.01</v>
      </c>
      <c r="F10">
        <f>Table2[[#This Row],[epsilon_decay]]</f>
        <v>1.6000000000000001E-3</v>
      </c>
      <c r="G10">
        <f>Table2[[#This Row],[num_bins]]</f>
        <v>8</v>
      </c>
      <c r="H10">
        <f>Table2[[#This Row],[mean_reward]]</f>
        <v>52.972924999999996</v>
      </c>
      <c r="I10">
        <f>Table2[[#This Row],[mean_stderr]]</f>
        <v>9.8512702665542395</v>
      </c>
      <c r="J10">
        <f>Table2[[#This Row],[min_reward_84]]</f>
        <v>43.121654733445759</v>
      </c>
    </row>
    <row r="11" spans="1:10" x14ac:dyDescent="0.2">
      <c r="A11">
        <f>Table2[[#This Row],[trial]]</f>
        <v>315</v>
      </c>
      <c r="B11">
        <f>Table2[[#This Row],[tsetlin_number_of_clauses]]</f>
        <v>6000</v>
      </c>
      <c r="C11">
        <f>Table2[[#This Row],[tsetlin_T]]</f>
        <v>5000000</v>
      </c>
      <c r="D11">
        <f>Table2[[#This Row],[tsetlin_states]]</f>
        <v>25</v>
      </c>
      <c r="E11">
        <f>Table2[[#This Row],[min_epsilon]]</f>
        <v>0.01</v>
      </c>
      <c r="F11">
        <f>Table2[[#This Row],[epsilon_decay]]</f>
        <v>1.6000000000000001E-3</v>
      </c>
      <c r="G11">
        <f>Table2[[#This Row],[num_bins]]</f>
        <v>8</v>
      </c>
      <c r="H11">
        <f>Table2[[#This Row],[mean_reward]]</f>
        <v>54.059049999999999</v>
      </c>
      <c r="I11">
        <f>Table2[[#This Row],[mean_stderr]]</f>
        <v>10.9898456937956</v>
      </c>
      <c r="J11">
        <f>Table2[[#This Row],[min_reward_84]]</f>
        <v>43.069204306204398</v>
      </c>
    </row>
    <row r="12" spans="1:10" x14ac:dyDescent="0.2">
      <c r="A12">
        <f>Table2[[#This Row],[trial]]</f>
        <v>810</v>
      </c>
      <c r="B12">
        <f>Table2[[#This Row],[tsetlin_number_of_clauses]]</f>
        <v>6000</v>
      </c>
      <c r="C12">
        <f>Table2[[#This Row],[tsetlin_T]]</f>
        <v>20000000</v>
      </c>
      <c r="D12">
        <f>Table2[[#This Row],[tsetlin_states]]</f>
        <v>100</v>
      </c>
      <c r="E12">
        <f>Table2[[#This Row],[min_epsilon]]</f>
        <v>4.0000000000000001E-3</v>
      </c>
      <c r="F12">
        <f>Table2[[#This Row],[epsilon_decay]]</f>
        <v>1.6000000000000001E-3</v>
      </c>
      <c r="G12">
        <f>Table2[[#This Row],[num_bins]]</f>
        <v>16</v>
      </c>
      <c r="H12">
        <f>Table2[[#This Row],[mean_reward]]</f>
        <v>53.915149999999997</v>
      </c>
      <c r="I12">
        <f>Table2[[#This Row],[mean_stderr]]</f>
        <v>10.958524584256701</v>
      </c>
      <c r="J12">
        <f>Table2[[#This Row],[min_reward_84]]</f>
        <v>42.956625415743297</v>
      </c>
    </row>
    <row r="13" spans="1:10" x14ac:dyDescent="0.2">
      <c r="A13">
        <f>Table2[[#This Row],[trial]]</f>
        <v>774</v>
      </c>
      <c r="B13">
        <f>Table2[[#This Row],[tsetlin_number_of_clauses]]</f>
        <v>6000</v>
      </c>
      <c r="C13">
        <f>Table2[[#This Row],[tsetlin_T]]</f>
        <v>20000000</v>
      </c>
      <c r="D13">
        <f>Table2[[#This Row],[tsetlin_states]]</f>
        <v>4</v>
      </c>
      <c r="E13">
        <f>Table2[[#This Row],[min_epsilon]]</f>
        <v>4.0000000000000001E-3</v>
      </c>
      <c r="F13">
        <f>Table2[[#This Row],[epsilon_decay]]</f>
        <v>1.6000000000000001E-3</v>
      </c>
      <c r="G13">
        <f>Table2[[#This Row],[num_bins]]</f>
        <v>16</v>
      </c>
      <c r="H13">
        <f>Table2[[#This Row],[mean_reward]]</f>
        <v>52.809824999999996</v>
      </c>
      <c r="I13">
        <f>Table2[[#This Row],[mean_stderr]]</f>
        <v>10.3766642708972</v>
      </c>
      <c r="J13">
        <f>Table2[[#This Row],[min_reward_84]]</f>
        <v>42.433160729102795</v>
      </c>
    </row>
    <row r="14" spans="1:10" x14ac:dyDescent="0.2">
      <c r="A14">
        <f>Table2[[#This Row],[trial]]</f>
        <v>393</v>
      </c>
      <c r="B14">
        <f>Table2[[#This Row],[tsetlin_number_of_clauses]]</f>
        <v>6000</v>
      </c>
      <c r="C14">
        <f>Table2[[#This Row],[tsetlin_T]]</f>
        <v>40000000</v>
      </c>
      <c r="D14">
        <f>Table2[[#This Row],[tsetlin_states]]</f>
        <v>4</v>
      </c>
      <c r="E14">
        <f>Table2[[#This Row],[min_epsilon]]</f>
        <v>1E-3</v>
      </c>
      <c r="F14">
        <f>Table2[[#This Row],[epsilon_decay]]</f>
        <v>1.6000000000000001E-3</v>
      </c>
      <c r="G14">
        <f>Table2[[#This Row],[num_bins]]</f>
        <v>8</v>
      </c>
      <c r="H14">
        <f>Table2[[#This Row],[mean_reward]]</f>
        <v>52.585124999999998</v>
      </c>
      <c r="I14">
        <f>Table2[[#This Row],[mean_stderr]]</f>
        <v>10.387736217579</v>
      </c>
      <c r="J14">
        <f>Table2[[#This Row],[min_reward_84]]</f>
        <v>42.197388782421001</v>
      </c>
    </row>
    <row r="15" spans="1:10" x14ac:dyDescent="0.2">
      <c r="A15">
        <f>Table2[[#This Row],[trial]]</f>
        <v>670</v>
      </c>
      <c r="B15">
        <f>Table2[[#This Row],[tsetlin_number_of_clauses]]</f>
        <v>10000</v>
      </c>
      <c r="C15">
        <f>Table2[[#This Row],[tsetlin_T]]</f>
        <v>40000000</v>
      </c>
      <c r="D15">
        <f>Table2[[#This Row],[tsetlin_states]]</f>
        <v>100</v>
      </c>
      <c r="E15">
        <f>Table2[[#This Row],[min_epsilon]]</f>
        <v>4.0000000000000001E-3</v>
      </c>
      <c r="F15">
        <f>Table2[[#This Row],[epsilon_decay]]</f>
        <v>8.0000000000000004E-4</v>
      </c>
      <c r="G15">
        <f>Table2[[#This Row],[num_bins]]</f>
        <v>16</v>
      </c>
      <c r="H15">
        <f>Table2[[#This Row],[mean_reward]]</f>
        <v>51.394649999999999</v>
      </c>
      <c r="I15">
        <f>Table2[[#This Row],[mean_stderr]]</f>
        <v>9.2162100928877493</v>
      </c>
      <c r="J15">
        <f>Table2[[#This Row],[min_reward_84]]</f>
        <v>42.178439907112249</v>
      </c>
    </row>
    <row r="16" spans="1:10" x14ac:dyDescent="0.2">
      <c r="A16">
        <f>Table2[[#This Row],[trial]]</f>
        <v>777</v>
      </c>
      <c r="B16">
        <f>Table2[[#This Row],[tsetlin_number_of_clauses]]</f>
        <v>6000</v>
      </c>
      <c r="C16">
        <f>Table2[[#This Row],[tsetlin_T]]</f>
        <v>40000000</v>
      </c>
      <c r="D16">
        <f>Table2[[#This Row],[tsetlin_states]]</f>
        <v>4</v>
      </c>
      <c r="E16">
        <f>Table2[[#This Row],[min_epsilon]]</f>
        <v>4.0000000000000001E-3</v>
      </c>
      <c r="F16">
        <f>Table2[[#This Row],[epsilon_decay]]</f>
        <v>1.6000000000000001E-3</v>
      </c>
      <c r="G16">
        <f>Table2[[#This Row],[num_bins]]</f>
        <v>16</v>
      </c>
      <c r="H16">
        <f>Table2[[#This Row],[mean_reward]]</f>
        <v>52.7822999999999</v>
      </c>
      <c r="I16">
        <f>Table2[[#This Row],[mean_stderr]]</f>
        <v>10.668179684811101</v>
      </c>
      <c r="J16">
        <f>Table2[[#This Row],[min_reward_84]]</f>
        <v>42.114120315188799</v>
      </c>
    </row>
    <row r="17" spans="1:10" x14ac:dyDescent="0.2">
      <c r="A17">
        <f>Table2[[#This Row],[trial]]</f>
        <v>215</v>
      </c>
      <c r="B17">
        <f>Table2[[#This Row],[tsetlin_number_of_clauses]]</f>
        <v>14000</v>
      </c>
      <c r="C17">
        <f>Table2[[#This Row],[tsetlin_T]]</f>
        <v>40000000</v>
      </c>
      <c r="D17">
        <f>Table2[[#This Row],[tsetlin_states]]</f>
        <v>8</v>
      </c>
      <c r="E17">
        <f>Table2[[#This Row],[min_epsilon]]</f>
        <v>4.0000000000000001E-3</v>
      </c>
      <c r="F17">
        <f>Table2[[#This Row],[epsilon_decay]]</f>
        <v>8.0000000000000004E-4</v>
      </c>
      <c r="G17">
        <f>Table2[[#This Row],[num_bins]]</f>
        <v>8</v>
      </c>
      <c r="H17">
        <f>Table2[[#This Row],[mean_reward]]</f>
        <v>53.997050000000002</v>
      </c>
      <c r="I17">
        <f>Table2[[#This Row],[mean_stderr]]</f>
        <v>12.2244962288612</v>
      </c>
      <c r="J17">
        <f>Table2[[#This Row],[min_reward_84]]</f>
        <v>41.772553771138803</v>
      </c>
    </row>
    <row r="18" spans="1:10" x14ac:dyDescent="0.2">
      <c r="A18">
        <f>Table2[[#This Row],[trial]]</f>
        <v>305</v>
      </c>
      <c r="B18">
        <f>Table2[[#This Row],[tsetlin_number_of_clauses]]</f>
        <v>14000</v>
      </c>
      <c r="C18">
        <f>Table2[[#This Row],[tsetlin_T]]</f>
        <v>5000000</v>
      </c>
      <c r="D18">
        <f>Table2[[#This Row],[tsetlin_states]]</f>
        <v>8</v>
      </c>
      <c r="E18">
        <f>Table2[[#This Row],[min_epsilon]]</f>
        <v>0.01</v>
      </c>
      <c r="F18">
        <f>Table2[[#This Row],[epsilon_decay]]</f>
        <v>1.6000000000000001E-3</v>
      </c>
      <c r="G18">
        <f>Table2[[#This Row],[num_bins]]</f>
        <v>8</v>
      </c>
      <c r="H18">
        <f>Table2[[#This Row],[mean_reward]]</f>
        <v>48.153525000000002</v>
      </c>
      <c r="I18">
        <f>Table2[[#This Row],[mean_stderr]]</f>
        <v>7.1326795174603799</v>
      </c>
      <c r="J18">
        <f>Table2[[#This Row],[min_reward_84]]</f>
        <v>41.02084548253962</v>
      </c>
    </row>
    <row r="19" spans="1:10" x14ac:dyDescent="0.2">
      <c r="A19">
        <f>Table2[[#This Row],[trial]]</f>
        <v>176</v>
      </c>
      <c r="B19">
        <f>Table2[[#This Row],[tsetlin_number_of_clauses]]</f>
        <v>14000</v>
      </c>
      <c r="C19">
        <f>Table2[[#This Row],[tsetlin_T]]</f>
        <v>20000000</v>
      </c>
      <c r="D19">
        <f>Table2[[#This Row],[tsetlin_states]]</f>
        <v>25</v>
      </c>
      <c r="E19">
        <f>Table2[[#This Row],[min_epsilon]]</f>
        <v>0.01</v>
      </c>
      <c r="F19">
        <f>Table2[[#This Row],[epsilon_decay]]</f>
        <v>8.0000000000000004E-4</v>
      </c>
      <c r="G19">
        <f>Table2[[#This Row],[num_bins]]</f>
        <v>8</v>
      </c>
      <c r="H19">
        <f>Table2[[#This Row],[mean_reward]]</f>
        <v>51.90625</v>
      </c>
      <c r="I19">
        <f>Table2[[#This Row],[mean_stderr]]</f>
        <v>11.5688024194672</v>
      </c>
      <c r="J19">
        <f>Table2[[#This Row],[min_reward_84]]</f>
        <v>40.337447580532796</v>
      </c>
    </row>
    <row r="20" spans="1:10" x14ac:dyDescent="0.2">
      <c r="A20">
        <f>Table2[[#This Row],[trial]]</f>
        <v>271</v>
      </c>
      <c r="B20">
        <f>Table2[[#This Row],[tsetlin_number_of_clauses]]</f>
        <v>10000</v>
      </c>
      <c r="C20">
        <f>Table2[[#This Row],[tsetlin_T]]</f>
        <v>20000000</v>
      </c>
      <c r="D20">
        <f>Table2[[#This Row],[tsetlin_states]]</f>
        <v>25</v>
      </c>
      <c r="E20">
        <f>Table2[[#This Row],[min_epsilon]]</f>
        <v>1E-3</v>
      </c>
      <c r="F20">
        <f>Table2[[#This Row],[epsilon_decay]]</f>
        <v>8.0000000000000004E-4</v>
      </c>
      <c r="G20">
        <f>Table2[[#This Row],[num_bins]]</f>
        <v>8</v>
      </c>
      <c r="H20">
        <f>Table2[[#This Row],[mean_reward]]</f>
        <v>48.226300000000002</v>
      </c>
      <c r="I20">
        <f>Table2[[#This Row],[mean_stderr]]</f>
        <v>8.0583677973813508</v>
      </c>
      <c r="J20">
        <f>Table2[[#This Row],[min_reward_84]]</f>
        <v>40.167932202618651</v>
      </c>
    </row>
    <row r="21" spans="1:10" x14ac:dyDescent="0.2">
      <c r="A21">
        <f>Table2[[#This Row],[trial]]</f>
        <v>838</v>
      </c>
      <c r="B21">
        <f>Table2[[#This Row],[tsetlin_number_of_clauses]]</f>
        <v>10000</v>
      </c>
      <c r="C21">
        <f>Table2[[#This Row],[tsetlin_T]]</f>
        <v>40000000</v>
      </c>
      <c r="D21">
        <f>Table2[[#This Row],[tsetlin_states]]</f>
        <v>8</v>
      </c>
      <c r="E21">
        <f>Table2[[#This Row],[min_epsilon]]</f>
        <v>1E-3</v>
      </c>
      <c r="F21">
        <f>Table2[[#This Row],[epsilon_decay]]</f>
        <v>1.6000000000000001E-3</v>
      </c>
      <c r="G21">
        <f>Table2[[#This Row],[num_bins]]</f>
        <v>16</v>
      </c>
      <c r="H21">
        <f>Table2[[#This Row],[mean_reward]]</f>
        <v>51.602550000000001</v>
      </c>
      <c r="I21">
        <f>Table2[[#This Row],[mean_stderr]]</f>
        <v>11.4501201693695</v>
      </c>
      <c r="J21">
        <f>Table2[[#This Row],[min_reward_84]]</f>
        <v>40.152429830630503</v>
      </c>
    </row>
    <row r="22" spans="1:10" x14ac:dyDescent="0.2">
      <c r="A22">
        <f>Table2[[#This Row],[trial]]</f>
        <v>200</v>
      </c>
      <c r="B22">
        <f>Table2[[#This Row],[tsetlin_number_of_clauses]]</f>
        <v>14000</v>
      </c>
      <c r="C22">
        <f>Table2[[#This Row],[tsetlin_T]]</f>
        <v>20000000</v>
      </c>
      <c r="D22">
        <f>Table2[[#This Row],[tsetlin_states]]</f>
        <v>4</v>
      </c>
      <c r="E22">
        <f>Table2[[#This Row],[min_epsilon]]</f>
        <v>4.0000000000000001E-3</v>
      </c>
      <c r="F22">
        <f>Table2[[#This Row],[epsilon_decay]]</f>
        <v>8.0000000000000004E-4</v>
      </c>
      <c r="G22">
        <f>Table2[[#This Row],[num_bins]]</f>
        <v>8</v>
      </c>
      <c r="H22">
        <f>Table2[[#This Row],[mean_reward]]</f>
        <v>50.795349999999999</v>
      </c>
      <c r="I22">
        <f>Table2[[#This Row],[mean_stderr]]</f>
        <v>10.690143485044601</v>
      </c>
      <c r="J22">
        <f>Table2[[#This Row],[min_reward_84]]</f>
        <v>40.105206514955398</v>
      </c>
    </row>
    <row r="23" spans="1:10" x14ac:dyDescent="0.2">
      <c r="A23">
        <f>Table2[[#This Row],[trial]]</f>
        <v>723</v>
      </c>
      <c r="B23">
        <f>Table2[[#This Row],[tsetlin_number_of_clauses]]</f>
        <v>6000</v>
      </c>
      <c r="C23">
        <f>Table2[[#This Row],[tsetlin_T]]</f>
        <v>5000000</v>
      </c>
      <c r="D23">
        <f>Table2[[#This Row],[tsetlin_states]]</f>
        <v>4</v>
      </c>
      <c r="E23">
        <f>Table2[[#This Row],[min_epsilon]]</f>
        <v>0.01</v>
      </c>
      <c r="F23">
        <f>Table2[[#This Row],[epsilon_decay]]</f>
        <v>1.6000000000000001E-3</v>
      </c>
      <c r="G23">
        <f>Table2[[#This Row],[num_bins]]</f>
        <v>16</v>
      </c>
      <c r="H23">
        <f>Table2[[#This Row],[mean_reward]]</f>
        <v>49.645949999999999</v>
      </c>
      <c r="I23">
        <f>Table2[[#This Row],[mean_stderr]]</f>
        <v>9.5734019947186599</v>
      </c>
      <c r="J23">
        <f>Table2[[#This Row],[min_reward_84]]</f>
        <v>40.072548005281341</v>
      </c>
    </row>
    <row r="24" spans="1:10" x14ac:dyDescent="0.2">
      <c r="A24">
        <f>Table2[[#This Row],[trial]]</f>
        <v>415</v>
      </c>
      <c r="B24">
        <f>Table2[[#This Row],[tsetlin_number_of_clauses]]</f>
        <v>10000</v>
      </c>
      <c r="C24">
        <f>Table2[[#This Row],[tsetlin_T]]</f>
        <v>20000000</v>
      </c>
      <c r="D24">
        <f>Table2[[#This Row],[tsetlin_states]]</f>
        <v>25</v>
      </c>
      <c r="E24">
        <f>Table2[[#This Row],[min_epsilon]]</f>
        <v>1E-3</v>
      </c>
      <c r="F24">
        <f>Table2[[#This Row],[epsilon_decay]]</f>
        <v>1.6000000000000001E-3</v>
      </c>
      <c r="G24">
        <f>Table2[[#This Row],[num_bins]]</f>
        <v>8</v>
      </c>
      <c r="H24">
        <f>Table2[[#This Row],[mean_reward]]</f>
        <v>51.461725000000001</v>
      </c>
      <c r="I24">
        <f>Table2[[#This Row],[mean_stderr]]</f>
        <v>11.608990998505201</v>
      </c>
      <c r="J24">
        <f>Table2[[#This Row],[min_reward_84]]</f>
        <v>39.852734001494802</v>
      </c>
    </row>
    <row r="25" spans="1:10" x14ac:dyDescent="0.2">
      <c r="A25">
        <f>Table2[[#This Row],[trial]]</f>
        <v>642</v>
      </c>
      <c r="B25">
        <f>Table2[[#This Row],[tsetlin_number_of_clauses]]</f>
        <v>6000</v>
      </c>
      <c r="C25">
        <f>Table2[[#This Row],[tsetlin_T]]</f>
        <v>20000000</v>
      </c>
      <c r="D25">
        <f>Table2[[#This Row],[tsetlin_states]]</f>
        <v>8</v>
      </c>
      <c r="E25">
        <f>Table2[[#This Row],[min_epsilon]]</f>
        <v>4.0000000000000001E-3</v>
      </c>
      <c r="F25">
        <f>Table2[[#This Row],[epsilon_decay]]</f>
        <v>8.0000000000000004E-4</v>
      </c>
      <c r="G25">
        <f>Table2[[#This Row],[num_bins]]</f>
        <v>16</v>
      </c>
      <c r="H25">
        <f>Table2[[#This Row],[mean_reward]]</f>
        <v>48.139949999999999</v>
      </c>
      <c r="I25">
        <f>Table2[[#This Row],[mean_stderr]]</f>
        <v>8.2994130886789002</v>
      </c>
      <c r="J25">
        <f>Table2[[#This Row],[min_reward_84]]</f>
        <v>39.840536911321095</v>
      </c>
    </row>
    <row r="26" spans="1:10" x14ac:dyDescent="0.2">
      <c r="A26">
        <f>Table2[[#This Row],[trial]]</f>
        <v>743</v>
      </c>
      <c r="B26">
        <f>Table2[[#This Row],[tsetlin_number_of_clauses]]</f>
        <v>14000</v>
      </c>
      <c r="C26">
        <f>Table2[[#This Row],[tsetlin_T]]</f>
        <v>40000000</v>
      </c>
      <c r="D26">
        <f>Table2[[#This Row],[tsetlin_states]]</f>
        <v>8</v>
      </c>
      <c r="E26">
        <f>Table2[[#This Row],[min_epsilon]]</f>
        <v>0.01</v>
      </c>
      <c r="F26">
        <f>Table2[[#This Row],[epsilon_decay]]</f>
        <v>1.6000000000000001E-3</v>
      </c>
      <c r="G26">
        <f>Table2[[#This Row],[num_bins]]</f>
        <v>16</v>
      </c>
      <c r="H26">
        <f>Table2[[#This Row],[mean_reward]]</f>
        <v>50.251649999999998</v>
      </c>
      <c r="I26">
        <f>Table2[[#This Row],[mean_stderr]]</f>
        <v>10.466735978535199</v>
      </c>
      <c r="J26">
        <f>Table2[[#This Row],[min_reward_84]]</f>
        <v>39.7849140214648</v>
      </c>
    </row>
    <row r="27" spans="1:10" x14ac:dyDescent="0.2">
      <c r="A27">
        <f>Table2[[#This Row],[trial]]</f>
        <v>863</v>
      </c>
      <c r="B27">
        <f>Table2[[#This Row],[tsetlin_number_of_clauses]]</f>
        <v>14000</v>
      </c>
      <c r="C27">
        <f>Table2[[#This Row],[tsetlin_T]]</f>
        <v>40000000</v>
      </c>
      <c r="D27">
        <f>Table2[[#This Row],[tsetlin_states]]</f>
        <v>100</v>
      </c>
      <c r="E27">
        <f>Table2[[#This Row],[min_epsilon]]</f>
        <v>1E-3</v>
      </c>
      <c r="F27">
        <f>Table2[[#This Row],[epsilon_decay]]</f>
        <v>1.6000000000000001E-3</v>
      </c>
      <c r="G27">
        <f>Table2[[#This Row],[num_bins]]</f>
        <v>16</v>
      </c>
      <c r="H27">
        <f>Table2[[#This Row],[mean_reward]]</f>
        <v>50.364100000000001</v>
      </c>
      <c r="I27">
        <f>Table2[[#This Row],[mean_stderr]]</f>
        <v>10.8756967909649</v>
      </c>
      <c r="J27">
        <f>Table2[[#This Row],[min_reward_84]]</f>
        <v>39.488403209035098</v>
      </c>
    </row>
    <row r="28" spans="1:10" x14ac:dyDescent="0.2">
      <c r="A28">
        <f>Table2[[#This Row],[trial]]</f>
        <v>428</v>
      </c>
      <c r="B28">
        <f>Table2[[#This Row],[tsetlin_number_of_clauses]]</f>
        <v>14000</v>
      </c>
      <c r="C28">
        <f>Table2[[#This Row],[tsetlin_T]]</f>
        <v>20000000</v>
      </c>
      <c r="D28">
        <f>Table2[[#This Row],[tsetlin_states]]</f>
        <v>100</v>
      </c>
      <c r="E28">
        <f>Table2[[#This Row],[min_epsilon]]</f>
        <v>1E-3</v>
      </c>
      <c r="F28">
        <f>Table2[[#This Row],[epsilon_decay]]</f>
        <v>1.6000000000000001E-3</v>
      </c>
      <c r="G28">
        <f>Table2[[#This Row],[num_bins]]</f>
        <v>8</v>
      </c>
      <c r="H28">
        <f>Table2[[#This Row],[mean_reward]]</f>
        <v>47.419349999999902</v>
      </c>
      <c r="I28">
        <f>Table2[[#This Row],[mean_stderr]]</f>
        <v>7.9905606597765404</v>
      </c>
      <c r="J28">
        <f>Table2[[#This Row],[min_reward_84]]</f>
        <v>39.428789340223361</v>
      </c>
    </row>
    <row r="29" spans="1:10" x14ac:dyDescent="0.2">
      <c r="A29">
        <f>Table2[[#This Row],[trial]]</f>
        <v>27</v>
      </c>
      <c r="B29">
        <f>Table2[[#This Row],[tsetlin_number_of_clauses]]</f>
        <v>6000</v>
      </c>
      <c r="C29">
        <f>Table2[[#This Row],[tsetlin_T]]</f>
        <v>5000000</v>
      </c>
      <c r="D29">
        <f>Table2[[#This Row],[tsetlin_states]]</f>
        <v>25</v>
      </c>
      <c r="E29">
        <f>Table2[[#This Row],[min_epsilon]]</f>
        <v>0.01</v>
      </c>
      <c r="F29">
        <f>Table2[[#This Row],[epsilon_decay]]</f>
        <v>4.0000000000000002E-4</v>
      </c>
      <c r="G29">
        <f>Table2[[#This Row],[num_bins]]</f>
        <v>8</v>
      </c>
      <c r="H29">
        <f>Table2[[#This Row],[mean_reward]]</f>
        <v>47.617375000000003</v>
      </c>
      <c r="I29">
        <f>Table2[[#This Row],[mean_stderr]]</f>
        <v>8.2571221427586501</v>
      </c>
      <c r="J29">
        <f>Table2[[#This Row],[min_reward_84]]</f>
        <v>39.360252857241349</v>
      </c>
    </row>
    <row r="30" spans="1:10" x14ac:dyDescent="0.2">
      <c r="A30">
        <f>Table2[[#This Row],[trial]]</f>
        <v>344</v>
      </c>
      <c r="B30">
        <f>Table2[[#This Row],[tsetlin_number_of_clauses]]</f>
        <v>14000</v>
      </c>
      <c r="C30">
        <f>Table2[[#This Row],[tsetlin_T]]</f>
        <v>20000000</v>
      </c>
      <c r="D30">
        <f>Table2[[#This Row],[tsetlin_states]]</f>
        <v>4</v>
      </c>
      <c r="E30">
        <f>Table2[[#This Row],[min_epsilon]]</f>
        <v>4.0000000000000001E-3</v>
      </c>
      <c r="F30">
        <f>Table2[[#This Row],[epsilon_decay]]</f>
        <v>1.6000000000000001E-3</v>
      </c>
      <c r="G30">
        <f>Table2[[#This Row],[num_bins]]</f>
        <v>8</v>
      </c>
      <c r="H30">
        <f>Table2[[#This Row],[mean_reward]]</f>
        <v>49.310474999999997</v>
      </c>
      <c r="I30">
        <f>Table2[[#This Row],[mean_stderr]]</f>
        <v>9.9754913351800596</v>
      </c>
      <c r="J30">
        <f>Table2[[#This Row],[min_reward_84]]</f>
        <v>39.334983664819937</v>
      </c>
    </row>
    <row r="31" spans="1:10" x14ac:dyDescent="0.2">
      <c r="A31">
        <f>Table2[[#This Row],[trial]]</f>
        <v>42</v>
      </c>
      <c r="B31">
        <f>Table2[[#This Row],[tsetlin_number_of_clauses]]</f>
        <v>6000</v>
      </c>
      <c r="C31">
        <f>Table2[[#This Row],[tsetlin_T]]</f>
        <v>20000000</v>
      </c>
      <c r="D31">
        <f>Table2[[#This Row],[tsetlin_states]]</f>
        <v>100</v>
      </c>
      <c r="E31">
        <f>Table2[[#This Row],[min_epsilon]]</f>
        <v>0.01</v>
      </c>
      <c r="F31">
        <f>Table2[[#This Row],[epsilon_decay]]</f>
        <v>4.0000000000000002E-4</v>
      </c>
      <c r="G31">
        <f>Table2[[#This Row],[num_bins]]</f>
        <v>8</v>
      </c>
      <c r="H31">
        <f>Table2[[#This Row],[mean_reward]]</f>
        <v>48.658349999999999</v>
      </c>
      <c r="I31">
        <f>Table2[[#This Row],[mean_stderr]]</f>
        <v>9.33954470962132</v>
      </c>
      <c r="J31">
        <f>Table2[[#This Row],[min_reward_84]]</f>
        <v>39.318805290378677</v>
      </c>
    </row>
    <row r="32" spans="1:10" x14ac:dyDescent="0.2">
      <c r="A32">
        <f>Table2[[#This Row],[trial]]</f>
        <v>311</v>
      </c>
      <c r="B32">
        <f>Table2[[#This Row],[tsetlin_number_of_clauses]]</f>
        <v>14000</v>
      </c>
      <c r="C32">
        <f>Table2[[#This Row],[tsetlin_T]]</f>
        <v>40000000</v>
      </c>
      <c r="D32">
        <f>Table2[[#This Row],[tsetlin_states]]</f>
        <v>8</v>
      </c>
      <c r="E32">
        <f>Table2[[#This Row],[min_epsilon]]</f>
        <v>0.01</v>
      </c>
      <c r="F32">
        <f>Table2[[#This Row],[epsilon_decay]]</f>
        <v>1.6000000000000001E-3</v>
      </c>
      <c r="G32">
        <f>Table2[[#This Row],[num_bins]]</f>
        <v>8</v>
      </c>
      <c r="H32">
        <f>Table2[[#This Row],[mean_reward]]</f>
        <v>48.946649999999998</v>
      </c>
      <c r="I32">
        <f>Table2[[#This Row],[mean_stderr]]</f>
        <v>9.6914892150333607</v>
      </c>
      <c r="J32">
        <f>Table2[[#This Row],[min_reward_84]]</f>
        <v>39.255160784966634</v>
      </c>
    </row>
    <row r="33" spans="1:10" x14ac:dyDescent="0.2">
      <c r="A33">
        <f>Table2[[#This Row],[trial]]</f>
        <v>623</v>
      </c>
      <c r="B33">
        <f>Table2[[#This Row],[tsetlin_number_of_clauses]]</f>
        <v>14000</v>
      </c>
      <c r="C33">
        <f>Table2[[#This Row],[tsetlin_T]]</f>
        <v>40000000</v>
      </c>
      <c r="D33">
        <f>Table2[[#This Row],[tsetlin_states]]</f>
        <v>100</v>
      </c>
      <c r="E33">
        <f>Table2[[#This Row],[min_epsilon]]</f>
        <v>0.01</v>
      </c>
      <c r="F33">
        <f>Table2[[#This Row],[epsilon_decay]]</f>
        <v>8.0000000000000004E-4</v>
      </c>
      <c r="G33">
        <f>Table2[[#This Row],[num_bins]]</f>
        <v>16</v>
      </c>
      <c r="H33">
        <f>Table2[[#This Row],[mean_reward]]</f>
        <v>48.577375000000004</v>
      </c>
      <c r="I33">
        <f>Table2[[#This Row],[mean_stderr]]</f>
        <v>9.4648030854523508</v>
      </c>
      <c r="J33">
        <f>Table2[[#This Row],[min_reward_84]]</f>
        <v>39.112571914547651</v>
      </c>
    </row>
    <row r="34" spans="1:10" x14ac:dyDescent="0.2">
      <c r="A34">
        <f>Table2[[#This Row],[trial]]</f>
        <v>824</v>
      </c>
      <c r="B34">
        <f>Table2[[#This Row],[tsetlin_number_of_clauses]]</f>
        <v>14000</v>
      </c>
      <c r="C34">
        <f>Table2[[#This Row],[tsetlin_T]]</f>
        <v>20000000</v>
      </c>
      <c r="D34">
        <f>Table2[[#This Row],[tsetlin_states]]</f>
        <v>4</v>
      </c>
      <c r="E34">
        <f>Table2[[#This Row],[min_epsilon]]</f>
        <v>1E-3</v>
      </c>
      <c r="F34">
        <f>Table2[[#This Row],[epsilon_decay]]</f>
        <v>1.6000000000000001E-3</v>
      </c>
      <c r="G34">
        <f>Table2[[#This Row],[num_bins]]</f>
        <v>16</v>
      </c>
      <c r="H34">
        <f>Table2[[#This Row],[mean_reward]]</f>
        <v>50.457924999999904</v>
      </c>
      <c r="I34">
        <f>Table2[[#This Row],[mean_stderr]]</f>
        <v>11.3707759674573</v>
      </c>
      <c r="J34">
        <f>Table2[[#This Row],[min_reward_84]]</f>
        <v>39.087149032542605</v>
      </c>
    </row>
    <row r="35" spans="1:10" x14ac:dyDescent="0.2">
      <c r="A35">
        <f>Table2[[#This Row],[trial]]</f>
        <v>813</v>
      </c>
      <c r="B35">
        <f>Table2[[#This Row],[tsetlin_number_of_clauses]]</f>
        <v>6000</v>
      </c>
      <c r="C35">
        <f>Table2[[#This Row],[tsetlin_T]]</f>
        <v>40000000</v>
      </c>
      <c r="D35">
        <f>Table2[[#This Row],[tsetlin_states]]</f>
        <v>100</v>
      </c>
      <c r="E35">
        <f>Table2[[#This Row],[min_epsilon]]</f>
        <v>4.0000000000000001E-3</v>
      </c>
      <c r="F35">
        <f>Table2[[#This Row],[epsilon_decay]]</f>
        <v>1.6000000000000001E-3</v>
      </c>
      <c r="G35">
        <f>Table2[[#This Row],[num_bins]]</f>
        <v>16</v>
      </c>
      <c r="H35">
        <f>Table2[[#This Row],[mean_reward]]</f>
        <v>48.840874999999997</v>
      </c>
      <c r="I35">
        <f>Table2[[#This Row],[mean_stderr]]</f>
        <v>9.8998081562353306</v>
      </c>
      <c r="J35">
        <f>Table2[[#This Row],[min_reward_84]]</f>
        <v>38.941066843764666</v>
      </c>
    </row>
    <row r="36" spans="1:10" x14ac:dyDescent="0.2">
      <c r="A36">
        <f>Table2[[#This Row],[trial]]</f>
        <v>862</v>
      </c>
      <c r="B36">
        <f>Table2[[#This Row],[tsetlin_number_of_clauses]]</f>
        <v>10000</v>
      </c>
      <c r="C36">
        <f>Table2[[#This Row],[tsetlin_T]]</f>
        <v>40000000</v>
      </c>
      <c r="D36">
        <f>Table2[[#This Row],[tsetlin_states]]</f>
        <v>100</v>
      </c>
      <c r="E36">
        <f>Table2[[#This Row],[min_epsilon]]</f>
        <v>1E-3</v>
      </c>
      <c r="F36">
        <f>Table2[[#This Row],[epsilon_decay]]</f>
        <v>1.6000000000000001E-3</v>
      </c>
      <c r="G36">
        <f>Table2[[#This Row],[num_bins]]</f>
        <v>16</v>
      </c>
      <c r="H36">
        <f>Table2[[#This Row],[mean_reward]]</f>
        <v>48.686999999999998</v>
      </c>
      <c r="I36">
        <f>Table2[[#This Row],[mean_stderr]]</f>
        <v>9.7536523806488695</v>
      </c>
      <c r="J36">
        <f>Table2[[#This Row],[min_reward_84]]</f>
        <v>38.933347619351125</v>
      </c>
    </row>
    <row r="37" spans="1:10" x14ac:dyDescent="0.2">
      <c r="A37">
        <f>Table2[[#This Row],[trial]]</f>
        <v>64</v>
      </c>
      <c r="B37">
        <f>Table2[[#This Row],[tsetlin_number_of_clauses]]</f>
        <v>10000</v>
      </c>
      <c r="C37">
        <f>Table2[[#This Row],[tsetlin_T]]</f>
        <v>5000000</v>
      </c>
      <c r="D37">
        <f>Table2[[#This Row],[tsetlin_states]]</f>
        <v>8</v>
      </c>
      <c r="E37">
        <f>Table2[[#This Row],[min_epsilon]]</f>
        <v>4.0000000000000001E-3</v>
      </c>
      <c r="F37">
        <f>Table2[[#This Row],[epsilon_decay]]</f>
        <v>4.0000000000000002E-4</v>
      </c>
      <c r="G37">
        <f>Table2[[#This Row],[num_bins]]</f>
        <v>8</v>
      </c>
      <c r="H37">
        <f>Table2[[#This Row],[mean_reward]]</f>
        <v>48.632100000000001</v>
      </c>
      <c r="I37">
        <f>Table2[[#This Row],[mean_stderr]]</f>
        <v>9.7396843997788007</v>
      </c>
      <c r="J37">
        <f>Table2[[#This Row],[min_reward_84]]</f>
        <v>38.892415600221199</v>
      </c>
    </row>
    <row r="38" spans="1:10" x14ac:dyDescent="0.2">
      <c r="A38">
        <f>Table2[[#This Row],[trial]]</f>
        <v>319</v>
      </c>
      <c r="B38">
        <f>Table2[[#This Row],[tsetlin_number_of_clauses]]</f>
        <v>10000</v>
      </c>
      <c r="C38">
        <f>Table2[[#This Row],[tsetlin_T]]</f>
        <v>20000000</v>
      </c>
      <c r="D38">
        <f>Table2[[#This Row],[tsetlin_states]]</f>
        <v>25</v>
      </c>
      <c r="E38">
        <f>Table2[[#This Row],[min_epsilon]]</f>
        <v>0.01</v>
      </c>
      <c r="F38">
        <f>Table2[[#This Row],[epsilon_decay]]</f>
        <v>1.6000000000000001E-3</v>
      </c>
      <c r="G38">
        <f>Table2[[#This Row],[num_bins]]</f>
        <v>8</v>
      </c>
      <c r="H38">
        <f>Table2[[#This Row],[mean_reward]]</f>
        <v>47.061324999999997</v>
      </c>
      <c r="I38">
        <f>Table2[[#This Row],[mean_stderr]]</f>
        <v>8.21342283029702</v>
      </c>
      <c r="J38">
        <f>Table2[[#This Row],[min_reward_84]]</f>
        <v>38.847902169702976</v>
      </c>
    </row>
    <row r="39" spans="1:10" x14ac:dyDescent="0.2">
      <c r="A39">
        <f>Table2[[#This Row],[trial]]</f>
        <v>851</v>
      </c>
      <c r="B39">
        <f>Table2[[#This Row],[tsetlin_number_of_clauses]]</f>
        <v>14000</v>
      </c>
      <c r="C39">
        <f>Table2[[#This Row],[tsetlin_T]]</f>
        <v>40000000</v>
      </c>
      <c r="D39">
        <f>Table2[[#This Row],[tsetlin_states]]</f>
        <v>25</v>
      </c>
      <c r="E39">
        <f>Table2[[#This Row],[min_epsilon]]</f>
        <v>1E-3</v>
      </c>
      <c r="F39">
        <f>Table2[[#This Row],[epsilon_decay]]</f>
        <v>1.6000000000000001E-3</v>
      </c>
      <c r="G39">
        <f>Table2[[#This Row],[num_bins]]</f>
        <v>16</v>
      </c>
      <c r="H39">
        <f>Table2[[#This Row],[mean_reward]]</f>
        <v>47.678874999999998</v>
      </c>
      <c r="I39">
        <f>Table2[[#This Row],[mean_stderr]]</f>
        <v>8.9013403665414597</v>
      </c>
      <c r="J39">
        <f>Table2[[#This Row],[min_reward_84]]</f>
        <v>38.777534633458536</v>
      </c>
    </row>
    <row r="40" spans="1:10" x14ac:dyDescent="0.2">
      <c r="A40">
        <f>Table2[[#This Row],[trial]]</f>
        <v>447</v>
      </c>
      <c r="B40">
        <f>Table2[[#This Row],[tsetlin_number_of_clauses]]</f>
        <v>6000</v>
      </c>
      <c r="C40">
        <f>Table2[[#This Row],[tsetlin_T]]</f>
        <v>5000000</v>
      </c>
      <c r="D40">
        <f>Table2[[#This Row],[tsetlin_states]]</f>
        <v>8</v>
      </c>
      <c r="E40">
        <f>Table2[[#This Row],[min_epsilon]]</f>
        <v>0.01</v>
      </c>
      <c r="F40">
        <f>Table2[[#This Row],[epsilon_decay]]</f>
        <v>4.0000000000000002E-4</v>
      </c>
      <c r="G40">
        <f>Table2[[#This Row],[num_bins]]</f>
        <v>16</v>
      </c>
      <c r="H40">
        <f>Table2[[#This Row],[mean_reward]]</f>
        <v>44.785674999999998</v>
      </c>
      <c r="I40">
        <f>Table2[[#This Row],[mean_stderr]]</f>
        <v>6.0201238726159199</v>
      </c>
      <c r="J40">
        <f>Table2[[#This Row],[min_reward_84]]</f>
        <v>38.765551127384079</v>
      </c>
    </row>
    <row r="41" spans="1:10" x14ac:dyDescent="0.2">
      <c r="A41">
        <f>Table2[[#This Row],[trial]]</f>
        <v>724</v>
      </c>
      <c r="B41">
        <f>Table2[[#This Row],[tsetlin_number_of_clauses]]</f>
        <v>10000</v>
      </c>
      <c r="C41">
        <f>Table2[[#This Row],[tsetlin_T]]</f>
        <v>5000000</v>
      </c>
      <c r="D41">
        <f>Table2[[#This Row],[tsetlin_states]]</f>
        <v>4</v>
      </c>
      <c r="E41">
        <f>Table2[[#This Row],[min_epsilon]]</f>
        <v>0.01</v>
      </c>
      <c r="F41">
        <f>Table2[[#This Row],[epsilon_decay]]</f>
        <v>1.6000000000000001E-3</v>
      </c>
      <c r="G41">
        <f>Table2[[#This Row],[num_bins]]</f>
        <v>16</v>
      </c>
      <c r="H41">
        <f>Table2[[#This Row],[mean_reward]]</f>
        <v>45.993625000000002</v>
      </c>
      <c r="I41">
        <f>Table2[[#This Row],[mean_stderr]]</f>
        <v>7.2708101866899701</v>
      </c>
      <c r="J41">
        <f>Table2[[#This Row],[min_reward_84]]</f>
        <v>38.722814813310031</v>
      </c>
    </row>
    <row r="42" spans="1:10" x14ac:dyDescent="0.2">
      <c r="A42">
        <f>Table2[[#This Row],[trial]]</f>
        <v>99</v>
      </c>
      <c r="B42">
        <f>Table2[[#This Row],[tsetlin_number_of_clauses]]</f>
        <v>6000</v>
      </c>
      <c r="C42">
        <f>Table2[[#This Row],[tsetlin_T]]</f>
        <v>5000000</v>
      </c>
      <c r="D42">
        <f>Table2[[#This Row],[tsetlin_states]]</f>
        <v>4</v>
      </c>
      <c r="E42">
        <f>Table2[[#This Row],[min_epsilon]]</f>
        <v>1E-3</v>
      </c>
      <c r="F42">
        <f>Table2[[#This Row],[epsilon_decay]]</f>
        <v>4.0000000000000002E-4</v>
      </c>
      <c r="G42">
        <f>Table2[[#This Row],[num_bins]]</f>
        <v>8</v>
      </c>
      <c r="H42">
        <f>Table2[[#This Row],[mean_reward]]</f>
        <v>48.2170249999999</v>
      </c>
      <c r="I42">
        <f>Table2[[#This Row],[mean_stderr]]</f>
        <v>9.5505964932987606</v>
      </c>
      <c r="J42">
        <f>Table2[[#This Row],[min_reward_84]]</f>
        <v>38.666428506701138</v>
      </c>
    </row>
    <row r="43" spans="1:10" x14ac:dyDescent="0.2">
      <c r="A43">
        <f>Table2[[#This Row],[trial]]</f>
        <v>126</v>
      </c>
      <c r="B43">
        <f>Table2[[#This Row],[tsetlin_number_of_clauses]]</f>
        <v>6000</v>
      </c>
      <c r="C43">
        <f>Table2[[#This Row],[tsetlin_T]]</f>
        <v>20000000</v>
      </c>
      <c r="D43">
        <f>Table2[[#This Row],[tsetlin_states]]</f>
        <v>25</v>
      </c>
      <c r="E43">
        <f>Table2[[#This Row],[min_epsilon]]</f>
        <v>1E-3</v>
      </c>
      <c r="F43">
        <f>Table2[[#This Row],[epsilon_decay]]</f>
        <v>4.0000000000000002E-4</v>
      </c>
      <c r="G43">
        <f>Table2[[#This Row],[num_bins]]</f>
        <v>8</v>
      </c>
      <c r="H43">
        <f>Table2[[#This Row],[mean_reward]]</f>
        <v>50.079774999999998</v>
      </c>
      <c r="I43">
        <f>Table2[[#This Row],[mean_stderr]]</f>
        <v>11.4333537542658</v>
      </c>
      <c r="J43">
        <f>Table2[[#This Row],[min_reward_84]]</f>
        <v>38.646421245734196</v>
      </c>
    </row>
    <row r="44" spans="1:10" x14ac:dyDescent="0.2">
      <c r="A44">
        <f>Table2[[#This Row],[trial]]</f>
        <v>763</v>
      </c>
      <c r="B44">
        <f>Table2[[#This Row],[tsetlin_number_of_clauses]]</f>
        <v>10000</v>
      </c>
      <c r="C44">
        <f>Table2[[#This Row],[tsetlin_T]]</f>
        <v>20000000</v>
      </c>
      <c r="D44">
        <f>Table2[[#This Row],[tsetlin_states]]</f>
        <v>100</v>
      </c>
      <c r="E44">
        <f>Table2[[#This Row],[min_epsilon]]</f>
        <v>0.01</v>
      </c>
      <c r="F44">
        <f>Table2[[#This Row],[epsilon_decay]]</f>
        <v>1.6000000000000001E-3</v>
      </c>
      <c r="G44">
        <f>Table2[[#This Row],[num_bins]]</f>
        <v>16</v>
      </c>
      <c r="H44">
        <f>Table2[[#This Row],[mean_reward]]</f>
        <v>47.013399999999997</v>
      </c>
      <c r="I44">
        <f>Table2[[#This Row],[mean_stderr]]</f>
        <v>8.7493044478568098</v>
      </c>
      <c r="J44">
        <f>Table2[[#This Row],[min_reward_84]]</f>
        <v>38.264095552143189</v>
      </c>
    </row>
    <row r="45" spans="1:10" x14ac:dyDescent="0.2">
      <c r="A45">
        <f>Table2[[#This Row],[trial]]</f>
        <v>129</v>
      </c>
      <c r="B45">
        <f>Table2[[#This Row],[tsetlin_number_of_clauses]]</f>
        <v>6000</v>
      </c>
      <c r="C45">
        <f>Table2[[#This Row],[tsetlin_T]]</f>
        <v>40000000</v>
      </c>
      <c r="D45">
        <f>Table2[[#This Row],[tsetlin_states]]</f>
        <v>25</v>
      </c>
      <c r="E45">
        <f>Table2[[#This Row],[min_epsilon]]</f>
        <v>1E-3</v>
      </c>
      <c r="F45">
        <f>Table2[[#This Row],[epsilon_decay]]</f>
        <v>4.0000000000000002E-4</v>
      </c>
      <c r="G45">
        <f>Table2[[#This Row],[num_bins]]</f>
        <v>8</v>
      </c>
      <c r="H45">
        <f>Table2[[#This Row],[mean_reward]]</f>
        <v>46.707700000000003</v>
      </c>
      <c r="I45">
        <f>Table2[[#This Row],[mean_stderr]]</f>
        <v>8.6299552734093705</v>
      </c>
      <c r="J45">
        <f>Table2[[#This Row],[min_reward_84]]</f>
        <v>38.07774472659063</v>
      </c>
    </row>
    <row r="46" spans="1:10" x14ac:dyDescent="0.2">
      <c r="A46">
        <f>Table2[[#This Row],[trial]]</f>
        <v>811</v>
      </c>
      <c r="B46">
        <f>Table2[[#This Row],[tsetlin_number_of_clauses]]</f>
        <v>10000</v>
      </c>
      <c r="C46">
        <f>Table2[[#This Row],[tsetlin_T]]</f>
        <v>20000000</v>
      </c>
      <c r="D46">
        <f>Table2[[#This Row],[tsetlin_states]]</f>
        <v>100</v>
      </c>
      <c r="E46">
        <f>Table2[[#This Row],[min_epsilon]]</f>
        <v>4.0000000000000001E-3</v>
      </c>
      <c r="F46">
        <f>Table2[[#This Row],[epsilon_decay]]</f>
        <v>1.6000000000000001E-3</v>
      </c>
      <c r="G46">
        <f>Table2[[#This Row],[num_bins]]</f>
        <v>16</v>
      </c>
      <c r="H46">
        <f>Table2[[#This Row],[mean_reward]]</f>
        <v>48.113599999999998</v>
      </c>
      <c r="I46">
        <f>Table2[[#This Row],[mean_stderr]]</f>
        <v>10.0988264934096</v>
      </c>
      <c r="J46">
        <f>Table2[[#This Row],[min_reward_84]]</f>
        <v>38.014773506590402</v>
      </c>
    </row>
    <row r="47" spans="1:10" x14ac:dyDescent="0.2">
      <c r="A47">
        <f>Table2[[#This Row],[trial]]</f>
        <v>35</v>
      </c>
      <c r="B47">
        <f>Table2[[#This Row],[tsetlin_number_of_clauses]]</f>
        <v>14000</v>
      </c>
      <c r="C47">
        <f>Table2[[#This Row],[tsetlin_T]]</f>
        <v>40000000</v>
      </c>
      <c r="D47">
        <f>Table2[[#This Row],[tsetlin_states]]</f>
        <v>25</v>
      </c>
      <c r="E47">
        <f>Table2[[#This Row],[min_epsilon]]</f>
        <v>0.01</v>
      </c>
      <c r="F47">
        <f>Table2[[#This Row],[epsilon_decay]]</f>
        <v>4.0000000000000002E-4</v>
      </c>
      <c r="G47">
        <f>Table2[[#This Row],[num_bins]]</f>
        <v>8</v>
      </c>
      <c r="H47">
        <f>Table2[[#This Row],[mean_reward]]</f>
        <v>46.487449999999903</v>
      </c>
      <c r="I47">
        <f>Table2[[#This Row],[mean_stderr]]</f>
        <v>8.4854430929091702</v>
      </c>
      <c r="J47">
        <f>Table2[[#This Row],[min_reward_84]]</f>
        <v>38.002006907090731</v>
      </c>
    </row>
    <row r="48" spans="1:10" x14ac:dyDescent="0.2">
      <c r="A48">
        <f>Table2[[#This Row],[trial]]</f>
        <v>219</v>
      </c>
      <c r="B48">
        <f>Table2[[#This Row],[tsetlin_number_of_clauses]]</f>
        <v>6000</v>
      </c>
      <c r="C48">
        <f>Table2[[#This Row],[tsetlin_T]]</f>
        <v>5000000</v>
      </c>
      <c r="D48">
        <f>Table2[[#This Row],[tsetlin_states]]</f>
        <v>25</v>
      </c>
      <c r="E48">
        <f>Table2[[#This Row],[min_epsilon]]</f>
        <v>4.0000000000000001E-3</v>
      </c>
      <c r="F48">
        <f>Table2[[#This Row],[epsilon_decay]]</f>
        <v>8.0000000000000004E-4</v>
      </c>
      <c r="G48">
        <f>Table2[[#This Row],[num_bins]]</f>
        <v>8</v>
      </c>
      <c r="H48">
        <f>Table2[[#This Row],[mean_reward]]</f>
        <v>46.649475000000002</v>
      </c>
      <c r="I48">
        <f>Table2[[#This Row],[mean_stderr]]</f>
        <v>8.7230421139508802</v>
      </c>
      <c r="J48">
        <f>Table2[[#This Row],[min_reward_84]]</f>
        <v>37.92643288604912</v>
      </c>
    </row>
    <row r="49" spans="1:10" x14ac:dyDescent="0.2">
      <c r="A49">
        <f>Table2[[#This Row],[trial]]</f>
        <v>537</v>
      </c>
      <c r="B49">
        <f>Table2[[#This Row],[tsetlin_number_of_clauses]]</f>
        <v>6000</v>
      </c>
      <c r="C49">
        <f>Table2[[#This Row],[tsetlin_T]]</f>
        <v>40000000</v>
      </c>
      <c r="D49">
        <f>Table2[[#This Row],[tsetlin_states]]</f>
        <v>4</v>
      </c>
      <c r="E49">
        <f>Table2[[#This Row],[min_epsilon]]</f>
        <v>1E-3</v>
      </c>
      <c r="F49">
        <f>Table2[[#This Row],[epsilon_decay]]</f>
        <v>4.0000000000000002E-4</v>
      </c>
      <c r="G49">
        <f>Table2[[#This Row],[num_bins]]</f>
        <v>16</v>
      </c>
      <c r="H49">
        <f>Table2[[#This Row],[mean_reward]]</f>
        <v>47.524674999999903</v>
      </c>
      <c r="I49">
        <f>Table2[[#This Row],[mean_stderr]]</f>
        <v>9.6271712743851108</v>
      </c>
      <c r="J49">
        <f>Table2[[#This Row],[min_reward_84]]</f>
        <v>37.89750372561479</v>
      </c>
    </row>
    <row r="50" spans="1:10" x14ac:dyDescent="0.2">
      <c r="A50">
        <f>Table2[[#This Row],[trial]]</f>
        <v>161</v>
      </c>
      <c r="B50">
        <f>Table2[[#This Row],[tsetlin_number_of_clauses]]</f>
        <v>14000</v>
      </c>
      <c r="C50">
        <f>Table2[[#This Row],[tsetlin_T]]</f>
        <v>5000000</v>
      </c>
      <c r="D50">
        <f>Table2[[#This Row],[tsetlin_states]]</f>
        <v>8</v>
      </c>
      <c r="E50">
        <f>Table2[[#This Row],[min_epsilon]]</f>
        <v>0.01</v>
      </c>
      <c r="F50">
        <f>Table2[[#This Row],[epsilon_decay]]</f>
        <v>8.0000000000000004E-4</v>
      </c>
      <c r="G50">
        <f>Table2[[#This Row],[num_bins]]</f>
        <v>8</v>
      </c>
      <c r="H50">
        <f>Table2[[#This Row],[mean_reward]]</f>
        <v>45.559150000000002</v>
      </c>
      <c r="I50">
        <f>Table2[[#This Row],[mean_stderr]]</f>
        <v>7.8412998411969204</v>
      </c>
      <c r="J50">
        <f>Table2[[#This Row],[min_reward_84]]</f>
        <v>37.717850158803081</v>
      </c>
    </row>
    <row r="51" spans="1:10" x14ac:dyDescent="0.2">
      <c r="A51">
        <f>Table2[[#This Row],[trial]]</f>
        <v>211</v>
      </c>
      <c r="B51">
        <f>Table2[[#This Row],[tsetlin_number_of_clauses]]</f>
        <v>10000</v>
      </c>
      <c r="C51">
        <f>Table2[[#This Row],[tsetlin_T]]</f>
        <v>20000000</v>
      </c>
      <c r="D51">
        <f>Table2[[#This Row],[tsetlin_states]]</f>
        <v>8</v>
      </c>
      <c r="E51">
        <f>Table2[[#This Row],[min_epsilon]]</f>
        <v>4.0000000000000001E-3</v>
      </c>
      <c r="F51">
        <f>Table2[[#This Row],[epsilon_decay]]</f>
        <v>8.0000000000000004E-4</v>
      </c>
      <c r="G51">
        <f>Table2[[#This Row],[num_bins]]</f>
        <v>8</v>
      </c>
      <c r="H51">
        <f>Table2[[#This Row],[mean_reward]]</f>
        <v>47.481375</v>
      </c>
      <c r="I51">
        <f>Table2[[#This Row],[mean_stderr]]</f>
        <v>9.9533147813749707</v>
      </c>
      <c r="J51">
        <f>Table2[[#This Row],[min_reward_84]]</f>
        <v>37.528060218625029</v>
      </c>
    </row>
    <row r="52" spans="1:10" x14ac:dyDescent="0.2">
      <c r="A52">
        <f>Table2[[#This Row],[trial]]</f>
        <v>114</v>
      </c>
      <c r="B52">
        <f>Table2[[#This Row],[tsetlin_number_of_clauses]]</f>
        <v>6000</v>
      </c>
      <c r="C52">
        <f>Table2[[#This Row],[tsetlin_T]]</f>
        <v>20000000</v>
      </c>
      <c r="D52">
        <f>Table2[[#This Row],[tsetlin_states]]</f>
        <v>8</v>
      </c>
      <c r="E52">
        <f>Table2[[#This Row],[min_epsilon]]</f>
        <v>1E-3</v>
      </c>
      <c r="F52">
        <f>Table2[[#This Row],[epsilon_decay]]</f>
        <v>4.0000000000000002E-4</v>
      </c>
      <c r="G52">
        <f>Table2[[#This Row],[num_bins]]</f>
        <v>8</v>
      </c>
      <c r="H52">
        <f>Table2[[#This Row],[mean_reward]]</f>
        <v>46.101999999999997</v>
      </c>
      <c r="I52">
        <f>Table2[[#This Row],[mean_stderr]]</f>
        <v>8.60375425881222</v>
      </c>
      <c r="J52">
        <f>Table2[[#This Row],[min_reward_84]]</f>
        <v>37.498245741187773</v>
      </c>
    </row>
    <row r="53" spans="1:10" x14ac:dyDescent="0.2">
      <c r="A53">
        <f>Table2[[#This Row],[trial]]</f>
        <v>683</v>
      </c>
      <c r="B53">
        <f>Table2[[#This Row],[tsetlin_number_of_clauses]]</f>
        <v>14000</v>
      </c>
      <c r="C53">
        <f>Table2[[#This Row],[tsetlin_T]]</f>
        <v>40000000</v>
      </c>
      <c r="D53">
        <f>Table2[[#This Row],[tsetlin_states]]</f>
        <v>4</v>
      </c>
      <c r="E53">
        <f>Table2[[#This Row],[min_epsilon]]</f>
        <v>1E-3</v>
      </c>
      <c r="F53">
        <f>Table2[[#This Row],[epsilon_decay]]</f>
        <v>8.0000000000000004E-4</v>
      </c>
      <c r="G53">
        <f>Table2[[#This Row],[num_bins]]</f>
        <v>16</v>
      </c>
      <c r="H53">
        <f>Table2[[#This Row],[mean_reward]]</f>
        <v>45.707749999999997</v>
      </c>
      <c r="I53">
        <f>Table2[[#This Row],[mean_stderr]]</f>
        <v>8.2555825858716503</v>
      </c>
      <c r="J53">
        <f>Table2[[#This Row],[min_reward_84]]</f>
        <v>37.452167414128347</v>
      </c>
    </row>
    <row r="54" spans="1:10" x14ac:dyDescent="0.2">
      <c r="A54">
        <f>Table2[[#This Row],[trial]]</f>
        <v>423</v>
      </c>
      <c r="B54">
        <f>Table2[[#This Row],[tsetlin_number_of_clauses]]</f>
        <v>6000</v>
      </c>
      <c r="C54">
        <f>Table2[[#This Row],[tsetlin_T]]</f>
        <v>5000000</v>
      </c>
      <c r="D54">
        <f>Table2[[#This Row],[tsetlin_states]]</f>
        <v>100</v>
      </c>
      <c r="E54">
        <f>Table2[[#This Row],[min_epsilon]]</f>
        <v>1E-3</v>
      </c>
      <c r="F54">
        <f>Table2[[#This Row],[epsilon_decay]]</f>
        <v>1.6000000000000001E-3</v>
      </c>
      <c r="G54">
        <f>Table2[[#This Row],[num_bins]]</f>
        <v>8</v>
      </c>
      <c r="H54">
        <f>Table2[[#This Row],[mean_reward]]</f>
        <v>47.049274999999902</v>
      </c>
      <c r="I54">
        <f>Table2[[#This Row],[mean_stderr]]</f>
        <v>9.7083676182655392</v>
      </c>
      <c r="J54">
        <f>Table2[[#This Row],[min_reward_84]]</f>
        <v>37.340907381734361</v>
      </c>
    </row>
    <row r="55" spans="1:10" x14ac:dyDescent="0.2">
      <c r="A55">
        <f>Table2[[#This Row],[trial]]</f>
        <v>116</v>
      </c>
      <c r="B55">
        <f>Table2[[#This Row],[tsetlin_number_of_clauses]]</f>
        <v>14000</v>
      </c>
      <c r="C55">
        <f>Table2[[#This Row],[tsetlin_T]]</f>
        <v>20000000</v>
      </c>
      <c r="D55">
        <f>Table2[[#This Row],[tsetlin_states]]</f>
        <v>8</v>
      </c>
      <c r="E55">
        <f>Table2[[#This Row],[min_epsilon]]</f>
        <v>1E-3</v>
      </c>
      <c r="F55">
        <f>Table2[[#This Row],[epsilon_decay]]</f>
        <v>4.0000000000000002E-4</v>
      </c>
      <c r="G55">
        <f>Table2[[#This Row],[num_bins]]</f>
        <v>8</v>
      </c>
      <c r="H55">
        <f>Table2[[#This Row],[mean_reward]]</f>
        <v>46.987949999999998</v>
      </c>
      <c r="I55">
        <f>Table2[[#This Row],[mean_stderr]]</f>
        <v>9.6999087293925399</v>
      </c>
      <c r="J55">
        <f>Table2[[#This Row],[min_reward_84]]</f>
        <v>37.288041270607458</v>
      </c>
    </row>
    <row r="56" spans="1:10" x14ac:dyDescent="0.2">
      <c r="A56">
        <f>Table2[[#This Row],[trial]]</f>
        <v>364</v>
      </c>
      <c r="B56">
        <f>Table2[[#This Row],[tsetlin_number_of_clauses]]</f>
        <v>10000</v>
      </c>
      <c r="C56">
        <f>Table2[[#This Row],[tsetlin_T]]</f>
        <v>5000000</v>
      </c>
      <c r="D56">
        <f>Table2[[#This Row],[tsetlin_states]]</f>
        <v>25</v>
      </c>
      <c r="E56">
        <f>Table2[[#This Row],[min_epsilon]]</f>
        <v>4.0000000000000001E-3</v>
      </c>
      <c r="F56">
        <f>Table2[[#This Row],[epsilon_decay]]</f>
        <v>1.6000000000000001E-3</v>
      </c>
      <c r="G56">
        <f>Table2[[#This Row],[num_bins]]</f>
        <v>8</v>
      </c>
      <c r="H56">
        <f>Table2[[#This Row],[mean_reward]]</f>
        <v>44.257874999999999</v>
      </c>
      <c r="I56">
        <f>Table2[[#This Row],[mean_stderr]]</f>
        <v>7.0600127888546602</v>
      </c>
      <c r="J56">
        <f>Table2[[#This Row],[min_reward_84]]</f>
        <v>37.197862211145335</v>
      </c>
    </row>
    <row r="57" spans="1:10" x14ac:dyDescent="0.2">
      <c r="A57">
        <f>Table2[[#This Row],[trial]]</f>
        <v>179</v>
      </c>
      <c r="B57">
        <f>Table2[[#This Row],[tsetlin_number_of_clauses]]</f>
        <v>14000</v>
      </c>
      <c r="C57">
        <f>Table2[[#This Row],[tsetlin_T]]</f>
        <v>40000000</v>
      </c>
      <c r="D57">
        <f>Table2[[#This Row],[tsetlin_states]]</f>
        <v>25</v>
      </c>
      <c r="E57">
        <f>Table2[[#This Row],[min_epsilon]]</f>
        <v>0.01</v>
      </c>
      <c r="F57">
        <f>Table2[[#This Row],[epsilon_decay]]</f>
        <v>8.0000000000000004E-4</v>
      </c>
      <c r="G57">
        <f>Table2[[#This Row],[num_bins]]</f>
        <v>8</v>
      </c>
      <c r="H57">
        <f>Table2[[#This Row],[mean_reward]]</f>
        <v>46.108374999999903</v>
      </c>
      <c r="I57">
        <f>Table2[[#This Row],[mean_stderr]]</f>
        <v>8.9852574707109696</v>
      </c>
      <c r="J57">
        <f>Table2[[#This Row],[min_reward_84]]</f>
        <v>37.123117529288933</v>
      </c>
    </row>
    <row r="58" spans="1:10" x14ac:dyDescent="0.2">
      <c r="A58">
        <f>Table2[[#This Row],[trial]]</f>
        <v>419</v>
      </c>
      <c r="B58">
        <f>Table2[[#This Row],[tsetlin_number_of_clauses]]</f>
        <v>14000</v>
      </c>
      <c r="C58">
        <f>Table2[[#This Row],[tsetlin_T]]</f>
        <v>40000000</v>
      </c>
      <c r="D58">
        <f>Table2[[#This Row],[tsetlin_states]]</f>
        <v>25</v>
      </c>
      <c r="E58">
        <f>Table2[[#This Row],[min_epsilon]]</f>
        <v>1E-3</v>
      </c>
      <c r="F58">
        <f>Table2[[#This Row],[epsilon_decay]]</f>
        <v>1.6000000000000001E-3</v>
      </c>
      <c r="G58">
        <f>Table2[[#This Row],[num_bins]]</f>
        <v>8</v>
      </c>
      <c r="H58">
        <f>Table2[[#This Row],[mean_reward]]</f>
        <v>47.479699999999902</v>
      </c>
      <c r="I58">
        <f>Table2[[#This Row],[mean_stderr]]</f>
        <v>10.4255622489994</v>
      </c>
      <c r="J58">
        <f>Table2[[#This Row],[min_reward_84]]</f>
        <v>37.054137751000503</v>
      </c>
    </row>
    <row r="59" spans="1:10" x14ac:dyDescent="0.2">
      <c r="A59">
        <f>Table2[[#This Row],[trial]]</f>
        <v>390</v>
      </c>
      <c r="B59">
        <f>Table2[[#This Row],[tsetlin_number_of_clauses]]</f>
        <v>6000</v>
      </c>
      <c r="C59">
        <f>Table2[[#This Row],[tsetlin_T]]</f>
        <v>20000000</v>
      </c>
      <c r="D59">
        <f>Table2[[#This Row],[tsetlin_states]]</f>
        <v>4</v>
      </c>
      <c r="E59">
        <f>Table2[[#This Row],[min_epsilon]]</f>
        <v>1E-3</v>
      </c>
      <c r="F59">
        <f>Table2[[#This Row],[epsilon_decay]]</f>
        <v>1.6000000000000001E-3</v>
      </c>
      <c r="G59">
        <f>Table2[[#This Row],[num_bins]]</f>
        <v>8</v>
      </c>
      <c r="H59">
        <f>Table2[[#This Row],[mean_reward]]</f>
        <v>44.036475000000003</v>
      </c>
      <c r="I59">
        <f>Table2[[#This Row],[mean_stderr]]</f>
        <v>7.1743521509081498</v>
      </c>
      <c r="J59">
        <f>Table2[[#This Row],[min_reward_84]]</f>
        <v>36.862122849091854</v>
      </c>
    </row>
    <row r="60" spans="1:10" x14ac:dyDescent="0.2">
      <c r="A60">
        <f>Table2[[#This Row],[trial]]</f>
        <v>322</v>
      </c>
      <c r="B60">
        <f>Table2[[#This Row],[tsetlin_number_of_clauses]]</f>
        <v>10000</v>
      </c>
      <c r="C60">
        <f>Table2[[#This Row],[tsetlin_T]]</f>
        <v>40000000</v>
      </c>
      <c r="D60">
        <f>Table2[[#This Row],[tsetlin_states]]</f>
        <v>25</v>
      </c>
      <c r="E60">
        <f>Table2[[#This Row],[min_epsilon]]</f>
        <v>0.01</v>
      </c>
      <c r="F60">
        <f>Table2[[#This Row],[epsilon_decay]]</f>
        <v>1.6000000000000001E-3</v>
      </c>
      <c r="G60">
        <f>Table2[[#This Row],[num_bins]]</f>
        <v>8</v>
      </c>
      <c r="H60">
        <f>Table2[[#This Row],[mean_reward]]</f>
        <v>44.519824999999997</v>
      </c>
      <c r="I60">
        <f>Table2[[#This Row],[mean_stderr]]</f>
        <v>7.6931282817889697</v>
      </c>
      <c r="J60">
        <f>Table2[[#This Row],[min_reward_84]]</f>
        <v>36.826696718211025</v>
      </c>
    </row>
    <row r="61" spans="1:10" x14ac:dyDescent="0.2">
      <c r="A61">
        <f>Table2[[#This Row],[trial]]</f>
        <v>212</v>
      </c>
      <c r="B61">
        <f>Table2[[#This Row],[tsetlin_number_of_clauses]]</f>
        <v>14000</v>
      </c>
      <c r="C61">
        <f>Table2[[#This Row],[tsetlin_T]]</f>
        <v>20000000</v>
      </c>
      <c r="D61">
        <f>Table2[[#This Row],[tsetlin_states]]</f>
        <v>8</v>
      </c>
      <c r="E61">
        <f>Table2[[#This Row],[min_epsilon]]</f>
        <v>4.0000000000000001E-3</v>
      </c>
      <c r="F61">
        <f>Table2[[#This Row],[epsilon_decay]]</f>
        <v>8.0000000000000004E-4</v>
      </c>
      <c r="G61">
        <f>Table2[[#This Row],[num_bins]]</f>
        <v>8</v>
      </c>
      <c r="H61">
        <f>Table2[[#This Row],[mean_reward]]</f>
        <v>45.872924999999903</v>
      </c>
      <c r="I61">
        <f>Table2[[#This Row],[mean_stderr]]</f>
        <v>9.0489193990678896</v>
      </c>
      <c r="J61">
        <f>Table2[[#This Row],[min_reward_84]]</f>
        <v>36.824005600932011</v>
      </c>
    </row>
    <row r="62" spans="1:10" x14ac:dyDescent="0.2">
      <c r="A62">
        <f>Table2[[#This Row],[trial]]</f>
        <v>858</v>
      </c>
      <c r="B62">
        <f>Table2[[#This Row],[tsetlin_number_of_clauses]]</f>
        <v>6000</v>
      </c>
      <c r="C62">
        <f>Table2[[#This Row],[tsetlin_T]]</f>
        <v>20000000</v>
      </c>
      <c r="D62">
        <f>Table2[[#This Row],[tsetlin_states]]</f>
        <v>100</v>
      </c>
      <c r="E62">
        <f>Table2[[#This Row],[min_epsilon]]</f>
        <v>1E-3</v>
      </c>
      <c r="F62">
        <f>Table2[[#This Row],[epsilon_decay]]</f>
        <v>1.6000000000000001E-3</v>
      </c>
      <c r="G62">
        <f>Table2[[#This Row],[num_bins]]</f>
        <v>16</v>
      </c>
      <c r="H62">
        <f>Table2[[#This Row],[mean_reward]]</f>
        <v>44.056824999999897</v>
      </c>
      <c r="I62">
        <f>Table2[[#This Row],[mean_stderr]]</f>
        <v>7.3064897872886903</v>
      </c>
      <c r="J62">
        <f>Table2[[#This Row],[min_reward_84]]</f>
        <v>36.750335212711207</v>
      </c>
    </row>
    <row r="63" spans="1:10" x14ac:dyDescent="0.2">
      <c r="A63">
        <f>Table2[[#This Row],[trial]]</f>
        <v>95</v>
      </c>
      <c r="B63">
        <f>Table2[[#This Row],[tsetlin_number_of_clauses]]</f>
        <v>14000</v>
      </c>
      <c r="C63">
        <f>Table2[[#This Row],[tsetlin_T]]</f>
        <v>40000000</v>
      </c>
      <c r="D63">
        <f>Table2[[#This Row],[tsetlin_states]]</f>
        <v>100</v>
      </c>
      <c r="E63">
        <f>Table2[[#This Row],[min_epsilon]]</f>
        <v>4.0000000000000001E-3</v>
      </c>
      <c r="F63">
        <f>Table2[[#This Row],[epsilon_decay]]</f>
        <v>4.0000000000000002E-4</v>
      </c>
      <c r="G63">
        <f>Table2[[#This Row],[num_bins]]</f>
        <v>8</v>
      </c>
      <c r="H63">
        <f>Table2[[#This Row],[mean_reward]]</f>
        <v>43.749899999999997</v>
      </c>
      <c r="I63">
        <f>Table2[[#This Row],[mean_stderr]]</f>
        <v>7.1643012256042597</v>
      </c>
      <c r="J63">
        <f>Table2[[#This Row],[min_reward_84]]</f>
        <v>36.585598774395734</v>
      </c>
    </row>
    <row r="64" spans="1:10" x14ac:dyDescent="0.2">
      <c r="A64">
        <f>Table2[[#This Row],[trial]]</f>
        <v>699</v>
      </c>
      <c r="B64">
        <f>Table2[[#This Row],[tsetlin_number_of_clauses]]</f>
        <v>6000</v>
      </c>
      <c r="C64">
        <f>Table2[[#This Row],[tsetlin_T]]</f>
        <v>5000000</v>
      </c>
      <c r="D64">
        <f>Table2[[#This Row],[tsetlin_states]]</f>
        <v>25</v>
      </c>
      <c r="E64">
        <f>Table2[[#This Row],[min_epsilon]]</f>
        <v>1E-3</v>
      </c>
      <c r="F64">
        <f>Table2[[#This Row],[epsilon_decay]]</f>
        <v>8.0000000000000004E-4</v>
      </c>
      <c r="G64">
        <f>Table2[[#This Row],[num_bins]]</f>
        <v>16</v>
      </c>
      <c r="H64">
        <f>Table2[[#This Row],[mean_reward]]</f>
        <v>43.450724999999998</v>
      </c>
      <c r="I64">
        <f>Table2[[#This Row],[mean_stderr]]</f>
        <v>6.8712699021000301</v>
      </c>
      <c r="J64">
        <f>Table2[[#This Row],[min_reward_84]]</f>
        <v>36.579455097899967</v>
      </c>
    </row>
    <row r="65" spans="1:10" x14ac:dyDescent="0.2">
      <c r="A65">
        <f>Table2[[#This Row],[trial]]</f>
        <v>825</v>
      </c>
      <c r="B65">
        <f>Table2[[#This Row],[tsetlin_number_of_clauses]]</f>
        <v>6000</v>
      </c>
      <c r="C65">
        <f>Table2[[#This Row],[tsetlin_T]]</f>
        <v>40000000</v>
      </c>
      <c r="D65">
        <f>Table2[[#This Row],[tsetlin_states]]</f>
        <v>4</v>
      </c>
      <c r="E65">
        <f>Table2[[#This Row],[min_epsilon]]</f>
        <v>1E-3</v>
      </c>
      <c r="F65">
        <f>Table2[[#This Row],[epsilon_decay]]</f>
        <v>1.6000000000000001E-3</v>
      </c>
      <c r="G65">
        <f>Table2[[#This Row],[num_bins]]</f>
        <v>16</v>
      </c>
      <c r="H65">
        <f>Table2[[#This Row],[mean_reward]]</f>
        <v>45.879799999999904</v>
      </c>
      <c r="I65">
        <f>Table2[[#This Row],[mean_stderr]]</f>
        <v>9.3617876524137404</v>
      </c>
      <c r="J65">
        <f>Table2[[#This Row],[min_reward_84]]</f>
        <v>36.518012347586165</v>
      </c>
    </row>
    <row r="66" spans="1:10" x14ac:dyDescent="0.2">
      <c r="A66">
        <f>Table2[[#This Row],[trial]]</f>
        <v>682</v>
      </c>
      <c r="B66">
        <f>Table2[[#This Row],[tsetlin_number_of_clauses]]</f>
        <v>10000</v>
      </c>
      <c r="C66">
        <f>Table2[[#This Row],[tsetlin_T]]</f>
        <v>40000000</v>
      </c>
      <c r="D66">
        <f>Table2[[#This Row],[tsetlin_states]]</f>
        <v>4</v>
      </c>
      <c r="E66">
        <f>Table2[[#This Row],[min_epsilon]]</f>
        <v>1E-3</v>
      </c>
      <c r="F66">
        <f>Table2[[#This Row],[epsilon_decay]]</f>
        <v>8.0000000000000004E-4</v>
      </c>
      <c r="G66">
        <f>Table2[[#This Row],[num_bins]]</f>
        <v>16</v>
      </c>
      <c r="H66">
        <f>Table2[[#This Row],[mean_reward]]</f>
        <v>43.069224999999904</v>
      </c>
      <c r="I66">
        <f>Table2[[#This Row],[mean_stderr]]</f>
        <v>6.5869424852961398</v>
      </c>
      <c r="J66">
        <f>Table2[[#This Row],[min_reward_84]]</f>
        <v>36.482282514703762</v>
      </c>
    </row>
    <row r="67" spans="1:10" x14ac:dyDescent="0.2">
      <c r="A67">
        <f>Table2[[#This Row],[trial]]</f>
        <v>831</v>
      </c>
      <c r="B67">
        <f>Table2[[#This Row],[tsetlin_number_of_clauses]]</f>
        <v>6000</v>
      </c>
      <c r="C67">
        <f>Table2[[#This Row],[tsetlin_T]]</f>
        <v>5000000</v>
      </c>
      <c r="D67">
        <f>Table2[[#This Row],[tsetlin_states]]</f>
        <v>8</v>
      </c>
      <c r="E67">
        <f>Table2[[#This Row],[min_epsilon]]</f>
        <v>1E-3</v>
      </c>
      <c r="F67">
        <f>Table2[[#This Row],[epsilon_decay]]</f>
        <v>1.6000000000000001E-3</v>
      </c>
      <c r="G67">
        <f>Table2[[#This Row],[num_bins]]</f>
        <v>16</v>
      </c>
      <c r="H67">
        <f>Table2[[#This Row],[mean_reward]]</f>
        <v>43.184600000000003</v>
      </c>
      <c r="I67">
        <f>Table2[[#This Row],[mean_stderr]]</f>
        <v>6.8143229387895703</v>
      </c>
      <c r="J67">
        <f>Table2[[#This Row],[min_reward_84]]</f>
        <v>36.37027706121043</v>
      </c>
    </row>
    <row r="68" spans="1:10" x14ac:dyDescent="0.2">
      <c r="A68">
        <f>Table2[[#This Row],[trial]]</f>
        <v>199</v>
      </c>
      <c r="B68">
        <f>Table2[[#This Row],[tsetlin_number_of_clauses]]</f>
        <v>10000</v>
      </c>
      <c r="C68">
        <f>Table2[[#This Row],[tsetlin_T]]</f>
        <v>20000000</v>
      </c>
      <c r="D68">
        <f>Table2[[#This Row],[tsetlin_states]]</f>
        <v>4</v>
      </c>
      <c r="E68">
        <f>Table2[[#This Row],[min_epsilon]]</f>
        <v>4.0000000000000001E-3</v>
      </c>
      <c r="F68">
        <f>Table2[[#This Row],[epsilon_decay]]</f>
        <v>8.0000000000000004E-4</v>
      </c>
      <c r="G68">
        <f>Table2[[#This Row],[num_bins]]</f>
        <v>8</v>
      </c>
      <c r="H68">
        <f>Table2[[#This Row],[mean_reward]]</f>
        <v>45.619324999999897</v>
      </c>
      <c r="I68">
        <f>Table2[[#This Row],[mean_stderr]]</f>
        <v>9.3127784619706802</v>
      </c>
      <c r="J68">
        <f>Table2[[#This Row],[min_reward_84]]</f>
        <v>36.306546538029217</v>
      </c>
    </row>
    <row r="69" spans="1:10" x14ac:dyDescent="0.2">
      <c r="A69">
        <f>Table2[[#This Row],[trial]]</f>
        <v>255</v>
      </c>
      <c r="B69">
        <f>Table2[[#This Row],[tsetlin_number_of_clauses]]</f>
        <v>6000</v>
      </c>
      <c r="C69">
        <f>Table2[[#This Row],[tsetlin_T]]</f>
        <v>5000000</v>
      </c>
      <c r="D69">
        <f>Table2[[#This Row],[tsetlin_states]]</f>
        <v>8</v>
      </c>
      <c r="E69">
        <f>Table2[[#This Row],[min_epsilon]]</f>
        <v>1E-3</v>
      </c>
      <c r="F69">
        <f>Table2[[#This Row],[epsilon_decay]]</f>
        <v>8.0000000000000004E-4</v>
      </c>
      <c r="G69">
        <f>Table2[[#This Row],[num_bins]]</f>
        <v>8</v>
      </c>
      <c r="H69">
        <f>Table2[[#This Row],[mean_reward]]</f>
        <v>45.313450000000003</v>
      </c>
      <c r="I69">
        <f>Table2[[#This Row],[mean_stderr]]</f>
        <v>9.0833360004622001</v>
      </c>
      <c r="J69">
        <f>Table2[[#This Row],[min_reward_84]]</f>
        <v>36.230113999537807</v>
      </c>
    </row>
    <row r="70" spans="1:10" x14ac:dyDescent="0.2">
      <c r="A70">
        <f>Table2[[#This Row],[trial]]</f>
        <v>177</v>
      </c>
      <c r="B70">
        <f>Table2[[#This Row],[tsetlin_number_of_clauses]]</f>
        <v>6000</v>
      </c>
      <c r="C70">
        <f>Table2[[#This Row],[tsetlin_T]]</f>
        <v>40000000</v>
      </c>
      <c r="D70">
        <f>Table2[[#This Row],[tsetlin_states]]</f>
        <v>25</v>
      </c>
      <c r="E70">
        <f>Table2[[#This Row],[min_epsilon]]</f>
        <v>0.01</v>
      </c>
      <c r="F70">
        <f>Table2[[#This Row],[epsilon_decay]]</f>
        <v>8.0000000000000004E-4</v>
      </c>
      <c r="G70">
        <f>Table2[[#This Row],[num_bins]]</f>
        <v>8</v>
      </c>
      <c r="H70">
        <f>Table2[[#This Row],[mean_reward]]</f>
        <v>44.52975</v>
      </c>
      <c r="I70">
        <f>Table2[[#This Row],[mean_stderr]]</f>
        <v>8.3112810505587102</v>
      </c>
      <c r="J70">
        <f>Table2[[#This Row],[min_reward_84]]</f>
        <v>36.218468949441288</v>
      </c>
    </row>
    <row r="71" spans="1:10" x14ac:dyDescent="0.2">
      <c r="A71">
        <f>Table2[[#This Row],[trial]]</f>
        <v>292</v>
      </c>
      <c r="B71">
        <f>Table2[[#This Row],[tsetlin_number_of_clauses]]</f>
        <v>10000</v>
      </c>
      <c r="C71">
        <f>Table2[[#This Row],[tsetlin_T]]</f>
        <v>5000000</v>
      </c>
      <c r="D71">
        <f>Table2[[#This Row],[tsetlin_states]]</f>
        <v>4</v>
      </c>
      <c r="E71">
        <f>Table2[[#This Row],[min_epsilon]]</f>
        <v>0.01</v>
      </c>
      <c r="F71">
        <f>Table2[[#This Row],[epsilon_decay]]</f>
        <v>1.6000000000000001E-3</v>
      </c>
      <c r="G71">
        <f>Table2[[#This Row],[num_bins]]</f>
        <v>8</v>
      </c>
      <c r="H71">
        <f>Table2[[#This Row],[mean_reward]]</f>
        <v>43.780050000000003</v>
      </c>
      <c r="I71">
        <f>Table2[[#This Row],[mean_stderr]]</f>
        <v>7.6967464183889502</v>
      </c>
      <c r="J71">
        <f>Table2[[#This Row],[min_reward_84]]</f>
        <v>36.083303581611055</v>
      </c>
    </row>
    <row r="72" spans="1:10" x14ac:dyDescent="0.2">
      <c r="A72">
        <f>Table2[[#This Row],[trial]]</f>
        <v>759</v>
      </c>
      <c r="B72">
        <f>Table2[[#This Row],[tsetlin_number_of_clauses]]</f>
        <v>6000</v>
      </c>
      <c r="C72">
        <f>Table2[[#This Row],[tsetlin_T]]</f>
        <v>5000000</v>
      </c>
      <c r="D72">
        <f>Table2[[#This Row],[tsetlin_states]]</f>
        <v>100</v>
      </c>
      <c r="E72">
        <f>Table2[[#This Row],[min_epsilon]]</f>
        <v>0.01</v>
      </c>
      <c r="F72">
        <f>Table2[[#This Row],[epsilon_decay]]</f>
        <v>1.6000000000000001E-3</v>
      </c>
      <c r="G72">
        <f>Table2[[#This Row],[num_bins]]</f>
        <v>16</v>
      </c>
      <c r="H72">
        <f>Table2[[#This Row],[mean_reward]]</f>
        <v>43.181574999999903</v>
      </c>
      <c r="I72">
        <f>Table2[[#This Row],[mean_stderr]]</f>
        <v>7.1696932913854896</v>
      </c>
      <c r="J72">
        <f>Table2[[#This Row],[min_reward_84]]</f>
        <v>36.011881708614411</v>
      </c>
    </row>
    <row r="73" spans="1:10" x14ac:dyDescent="0.2">
      <c r="A73">
        <f>Table2[[#This Row],[trial]]</f>
        <v>405</v>
      </c>
      <c r="B73">
        <f>Table2[[#This Row],[tsetlin_number_of_clauses]]</f>
        <v>6000</v>
      </c>
      <c r="C73">
        <f>Table2[[#This Row],[tsetlin_T]]</f>
        <v>40000000</v>
      </c>
      <c r="D73">
        <f>Table2[[#This Row],[tsetlin_states]]</f>
        <v>8</v>
      </c>
      <c r="E73">
        <f>Table2[[#This Row],[min_epsilon]]</f>
        <v>1E-3</v>
      </c>
      <c r="F73">
        <f>Table2[[#This Row],[epsilon_decay]]</f>
        <v>1.6000000000000001E-3</v>
      </c>
      <c r="G73">
        <f>Table2[[#This Row],[num_bins]]</f>
        <v>8</v>
      </c>
      <c r="H73">
        <f>Table2[[#This Row],[mean_reward]]</f>
        <v>45.130549999999999</v>
      </c>
      <c r="I73">
        <f>Table2[[#This Row],[mean_stderr]]</f>
        <v>9.1402933859395805</v>
      </c>
      <c r="J73">
        <f>Table2[[#This Row],[min_reward_84]]</f>
        <v>35.990256614060421</v>
      </c>
    </row>
    <row r="74" spans="1:10" x14ac:dyDescent="0.2">
      <c r="A74">
        <f>Table2[[#This Row],[trial]]</f>
        <v>263</v>
      </c>
      <c r="B74">
        <f>Table2[[#This Row],[tsetlin_number_of_clauses]]</f>
        <v>14000</v>
      </c>
      <c r="C74">
        <f>Table2[[#This Row],[tsetlin_T]]</f>
        <v>40000000</v>
      </c>
      <c r="D74">
        <f>Table2[[#This Row],[tsetlin_states]]</f>
        <v>8</v>
      </c>
      <c r="E74">
        <f>Table2[[#This Row],[min_epsilon]]</f>
        <v>1E-3</v>
      </c>
      <c r="F74">
        <f>Table2[[#This Row],[epsilon_decay]]</f>
        <v>8.0000000000000004E-4</v>
      </c>
      <c r="G74">
        <f>Table2[[#This Row],[num_bins]]</f>
        <v>8</v>
      </c>
      <c r="H74">
        <f>Table2[[#This Row],[mean_reward]]</f>
        <v>45.937374999999903</v>
      </c>
      <c r="I74">
        <f>Table2[[#This Row],[mean_stderr]]</f>
        <v>9.9863650579373004</v>
      </c>
      <c r="J74">
        <f>Table2[[#This Row],[min_reward_84]]</f>
        <v>35.951009942062605</v>
      </c>
    </row>
    <row r="75" spans="1:10" x14ac:dyDescent="0.2">
      <c r="A75">
        <f>Table2[[#This Row],[trial]]</f>
        <v>131</v>
      </c>
      <c r="B75">
        <f>Table2[[#This Row],[tsetlin_number_of_clauses]]</f>
        <v>14000</v>
      </c>
      <c r="C75">
        <f>Table2[[#This Row],[tsetlin_T]]</f>
        <v>40000000</v>
      </c>
      <c r="D75">
        <f>Table2[[#This Row],[tsetlin_states]]</f>
        <v>25</v>
      </c>
      <c r="E75">
        <f>Table2[[#This Row],[min_epsilon]]</f>
        <v>1E-3</v>
      </c>
      <c r="F75">
        <f>Table2[[#This Row],[epsilon_decay]]</f>
        <v>4.0000000000000002E-4</v>
      </c>
      <c r="G75">
        <f>Table2[[#This Row],[num_bins]]</f>
        <v>8</v>
      </c>
      <c r="H75">
        <f>Table2[[#This Row],[mean_reward]]</f>
        <v>42.806599999999897</v>
      </c>
      <c r="I75">
        <f>Table2[[#This Row],[mean_stderr]]</f>
        <v>6.8929356232051697</v>
      </c>
      <c r="J75">
        <f>Table2[[#This Row],[min_reward_84]]</f>
        <v>35.913664376794728</v>
      </c>
    </row>
    <row r="76" spans="1:10" x14ac:dyDescent="0.2">
      <c r="A76">
        <f>Table2[[#This Row],[trial]]</f>
        <v>248</v>
      </c>
      <c r="B76">
        <f>Table2[[#This Row],[tsetlin_number_of_clauses]]</f>
        <v>14000</v>
      </c>
      <c r="C76">
        <f>Table2[[#This Row],[tsetlin_T]]</f>
        <v>20000000</v>
      </c>
      <c r="D76">
        <f>Table2[[#This Row],[tsetlin_states]]</f>
        <v>4</v>
      </c>
      <c r="E76">
        <f>Table2[[#This Row],[min_epsilon]]</f>
        <v>1E-3</v>
      </c>
      <c r="F76">
        <f>Table2[[#This Row],[epsilon_decay]]</f>
        <v>8.0000000000000004E-4</v>
      </c>
      <c r="G76">
        <f>Table2[[#This Row],[num_bins]]</f>
        <v>8</v>
      </c>
      <c r="H76">
        <f>Table2[[#This Row],[mean_reward]]</f>
        <v>43.095149999999997</v>
      </c>
      <c r="I76">
        <f>Table2[[#This Row],[mean_stderr]]</f>
        <v>7.2165908419066298</v>
      </c>
      <c r="J76">
        <f>Table2[[#This Row],[min_reward_84]]</f>
        <v>35.878559158093367</v>
      </c>
    </row>
    <row r="77" spans="1:10" x14ac:dyDescent="0.2">
      <c r="A77">
        <f>Table2[[#This Row],[trial]]</f>
        <v>259</v>
      </c>
      <c r="B77">
        <f>Table2[[#This Row],[tsetlin_number_of_clauses]]</f>
        <v>10000</v>
      </c>
      <c r="C77">
        <f>Table2[[#This Row],[tsetlin_T]]</f>
        <v>20000000</v>
      </c>
      <c r="D77">
        <f>Table2[[#This Row],[tsetlin_states]]</f>
        <v>8</v>
      </c>
      <c r="E77">
        <f>Table2[[#This Row],[min_epsilon]]</f>
        <v>1E-3</v>
      </c>
      <c r="F77">
        <f>Table2[[#This Row],[epsilon_decay]]</f>
        <v>8.0000000000000004E-4</v>
      </c>
      <c r="G77">
        <f>Table2[[#This Row],[num_bins]]</f>
        <v>8</v>
      </c>
      <c r="H77">
        <f>Table2[[#This Row],[mean_reward]]</f>
        <v>45.379275</v>
      </c>
      <c r="I77">
        <f>Table2[[#This Row],[mean_stderr]]</f>
        <v>9.5043660843918705</v>
      </c>
      <c r="J77">
        <f>Table2[[#This Row],[min_reward_84]]</f>
        <v>35.874908915608131</v>
      </c>
    </row>
    <row r="78" spans="1:10" x14ac:dyDescent="0.2">
      <c r="A78">
        <f>Table2[[#This Row],[trial]]</f>
        <v>223</v>
      </c>
      <c r="B78">
        <f>Table2[[#This Row],[tsetlin_number_of_clauses]]</f>
        <v>10000</v>
      </c>
      <c r="C78">
        <f>Table2[[#This Row],[tsetlin_T]]</f>
        <v>20000000</v>
      </c>
      <c r="D78">
        <f>Table2[[#This Row],[tsetlin_states]]</f>
        <v>25</v>
      </c>
      <c r="E78">
        <f>Table2[[#This Row],[min_epsilon]]</f>
        <v>4.0000000000000001E-3</v>
      </c>
      <c r="F78">
        <f>Table2[[#This Row],[epsilon_decay]]</f>
        <v>8.0000000000000004E-4</v>
      </c>
      <c r="G78">
        <f>Table2[[#This Row],[num_bins]]</f>
        <v>8</v>
      </c>
      <c r="H78">
        <f>Table2[[#This Row],[mean_reward]]</f>
        <v>42.175150000000002</v>
      </c>
      <c r="I78">
        <f>Table2[[#This Row],[mean_stderr]]</f>
        <v>6.4065886718040597</v>
      </c>
      <c r="J78">
        <f>Table2[[#This Row],[min_reward_84]]</f>
        <v>35.768561328195943</v>
      </c>
    </row>
    <row r="79" spans="1:10" x14ac:dyDescent="0.2">
      <c r="A79">
        <f>Table2[[#This Row],[trial]]</f>
        <v>561</v>
      </c>
      <c r="B79">
        <f>Table2[[#This Row],[tsetlin_number_of_clauses]]</f>
        <v>6000</v>
      </c>
      <c r="C79">
        <f>Table2[[#This Row],[tsetlin_T]]</f>
        <v>40000000</v>
      </c>
      <c r="D79">
        <f>Table2[[#This Row],[tsetlin_states]]</f>
        <v>25</v>
      </c>
      <c r="E79">
        <f>Table2[[#This Row],[min_epsilon]]</f>
        <v>1E-3</v>
      </c>
      <c r="F79">
        <f>Table2[[#This Row],[epsilon_decay]]</f>
        <v>4.0000000000000002E-4</v>
      </c>
      <c r="G79">
        <f>Table2[[#This Row],[num_bins]]</f>
        <v>16</v>
      </c>
      <c r="H79">
        <f>Table2[[#This Row],[mean_reward]]</f>
        <v>42.909599999999998</v>
      </c>
      <c r="I79">
        <f>Table2[[#This Row],[mean_stderr]]</f>
        <v>7.21514473288088</v>
      </c>
      <c r="J79">
        <f>Table2[[#This Row],[min_reward_84]]</f>
        <v>35.694455267119118</v>
      </c>
    </row>
    <row r="80" spans="1:10" x14ac:dyDescent="0.2">
      <c r="A80">
        <f>Table2[[#This Row],[trial]]</f>
        <v>135</v>
      </c>
      <c r="B80">
        <f>Table2[[#This Row],[tsetlin_number_of_clauses]]</f>
        <v>6000</v>
      </c>
      <c r="C80">
        <f>Table2[[#This Row],[tsetlin_T]]</f>
        <v>5000000</v>
      </c>
      <c r="D80">
        <f>Table2[[#This Row],[tsetlin_states]]</f>
        <v>100</v>
      </c>
      <c r="E80">
        <f>Table2[[#This Row],[min_epsilon]]</f>
        <v>1E-3</v>
      </c>
      <c r="F80">
        <f>Table2[[#This Row],[epsilon_decay]]</f>
        <v>4.0000000000000002E-4</v>
      </c>
      <c r="G80">
        <f>Table2[[#This Row],[num_bins]]</f>
        <v>8</v>
      </c>
      <c r="H80">
        <f>Table2[[#This Row],[mean_reward]]</f>
        <v>42.703824999999902</v>
      </c>
      <c r="I80">
        <f>Table2[[#This Row],[mean_stderr]]</f>
        <v>7.0515098920318904</v>
      </c>
      <c r="J80">
        <f>Table2[[#This Row],[min_reward_84]]</f>
        <v>35.652315107968015</v>
      </c>
    </row>
    <row r="81" spans="1:10" x14ac:dyDescent="0.2">
      <c r="A81">
        <f>Table2[[#This Row],[trial]]</f>
        <v>430</v>
      </c>
      <c r="B81">
        <f>Table2[[#This Row],[tsetlin_number_of_clauses]]</f>
        <v>10000</v>
      </c>
      <c r="C81">
        <f>Table2[[#This Row],[tsetlin_T]]</f>
        <v>40000000</v>
      </c>
      <c r="D81">
        <f>Table2[[#This Row],[tsetlin_states]]</f>
        <v>100</v>
      </c>
      <c r="E81">
        <f>Table2[[#This Row],[min_epsilon]]</f>
        <v>1E-3</v>
      </c>
      <c r="F81">
        <f>Table2[[#This Row],[epsilon_decay]]</f>
        <v>1.6000000000000001E-3</v>
      </c>
      <c r="G81">
        <f>Table2[[#This Row],[num_bins]]</f>
        <v>8</v>
      </c>
      <c r="H81">
        <f>Table2[[#This Row],[mean_reward]]</f>
        <v>47.800800000000002</v>
      </c>
      <c r="I81">
        <f>Table2[[#This Row],[mean_stderr]]</f>
        <v>12.1583556482222</v>
      </c>
      <c r="J81">
        <f>Table2[[#This Row],[min_reward_84]]</f>
        <v>35.642444351777804</v>
      </c>
    </row>
    <row r="82" spans="1:10" x14ac:dyDescent="0.2">
      <c r="A82">
        <f>Table2[[#This Row],[trial]]</f>
        <v>92</v>
      </c>
      <c r="B82">
        <f>Table2[[#This Row],[tsetlin_number_of_clauses]]</f>
        <v>14000</v>
      </c>
      <c r="C82">
        <f>Table2[[#This Row],[tsetlin_T]]</f>
        <v>20000000</v>
      </c>
      <c r="D82">
        <f>Table2[[#This Row],[tsetlin_states]]</f>
        <v>100</v>
      </c>
      <c r="E82">
        <f>Table2[[#This Row],[min_epsilon]]</f>
        <v>4.0000000000000001E-3</v>
      </c>
      <c r="F82">
        <f>Table2[[#This Row],[epsilon_decay]]</f>
        <v>4.0000000000000002E-4</v>
      </c>
      <c r="G82">
        <f>Table2[[#This Row],[num_bins]]</f>
        <v>8</v>
      </c>
      <c r="H82">
        <f>Table2[[#This Row],[mean_reward]]</f>
        <v>44.272399999999998</v>
      </c>
      <c r="I82">
        <f>Table2[[#This Row],[mean_stderr]]</f>
        <v>8.6478979178780406</v>
      </c>
      <c r="J82">
        <f>Table2[[#This Row],[min_reward_84]]</f>
        <v>35.624502082121957</v>
      </c>
    </row>
    <row r="83" spans="1:10" x14ac:dyDescent="0.2">
      <c r="A83">
        <f>Table2[[#This Row],[trial]]</f>
        <v>715</v>
      </c>
      <c r="B83">
        <f>Table2[[#This Row],[tsetlin_number_of_clauses]]</f>
        <v>10000</v>
      </c>
      <c r="C83">
        <f>Table2[[#This Row],[tsetlin_T]]</f>
        <v>20000000</v>
      </c>
      <c r="D83">
        <f>Table2[[#This Row],[tsetlin_states]]</f>
        <v>100</v>
      </c>
      <c r="E83">
        <f>Table2[[#This Row],[min_epsilon]]</f>
        <v>1E-3</v>
      </c>
      <c r="F83">
        <f>Table2[[#This Row],[epsilon_decay]]</f>
        <v>8.0000000000000004E-4</v>
      </c>
      <c r="G83">
        <f>Table2[[#This Row],[num_bins]]</f>
        <v>16</v>
      </c>
      <c r="H83">
        <f>Table2[[#This Row],[mean_reward]]</f>
        <v>42.500050000000002</v>
      </c>
      <c r="I83">
        <f>Table2[[#This Row],[mean_stderr]]</f>
        <v>6.9218544869422303</v>
      </c>
      <c r="J83">
        <f>Table2[[#This Row],[min_reward_84]]</f>
        <v>35.578195513057771</v>
      </c>
    </row>
    <row r="84" spans="1:10" x14ac:dyDescent="0.2">
      <c r="A84">
        <f>Table2[[#This Row],[trial]]</f>
        <v>634</v>
      </c>
      <c r="B84">
        <f>Table2[[#This Row],[tsetlin_number_of_clauses]]</f>
        <v>10000</v>
      </c>
      <c r="C84">
        <f>Table2[[#This Row],[tsetlin_T]]</f>
        <v>40000000</v>
      </c>
      <c r="D84">
        <f>Table2[[#This Row],[tsetlin_states]]</f>
        <v>4</v>
      </c>
      <c r="E84">
        <f>Table2[[#This Row],[min_epsilon]]</f>
        <v>4.0000000000000001E-3</v>
      </c>
      <c r="F84">
        <f>Table2[[#This Row],[epsilon_decay]]</f>
        <v>8.0000000000000004E-4</v>
      </c>
      <c r="G84">
        <f>Table2[[#This Row],[num_bins]]</f>
        <v>16</v>
      </c>
      <c r="H84">
        <f>Table2[[#This Row],[mean_reward]]</f>
        <v>44.305799999999998</v>
      </c>
      <c r="I84">
        <f>Table2[[#This Row],[mean_stderr]]</f>
        <v>8.7854619527924296</v>
      </c>
      <c r="J84">
        <f>Table2[[#This Row],[min_reward_84]]</f>
        <v>35.520338047207566</v>
      </c>
    </row>
    <row r="85" spans="1:10" x14ac:dyDescent="0.2">
      <c r="A85">
        <f>Table2[[#This Row],[trial]]</f>
        <v>39</v>
      </c>
      <c r="B85">
        <f>Table2[[#This Row],[tsetlin_number_of_clauses]]</f>
        <v>6000</v>
      </c>
      <c r="C85">
        <f>Table2[[#This Row],[tsetlin_T]]</f>
        <v>5000000</v>
      </c>
      <c r="D85">
        <f>Table2[[#This Row],[tsetlin_states]]</f>
        <v>100</v>
      </c>
      <c r="E85">
        <f>Table2[[#This Row],[min_epsilon]]</f>
        <v>0.01</v>
      </c>
      <c r="F85">
        <f>Table2[[#This Row],[epsilon_decay]]</f>
        <v>4.0000000000000002E-4</v>
      </c>
      <c r="G85">
        <f>Table2[[#This Row],[num_bins]]</f>
        <v>8</v>
      </c>
      <c r="H85">
        <f>Table2[[#This Row],[mean_reward]]</f>
        <v>43.498125000000002</v>
      </c>
      <c r="I85">
        <f>Table2[[#This Row],[mean_stderr]]</f>
        <v>8.0576192449869009</v>
      </c>
      <c r="J85">
        <f>Table2[[#This Row],[min_reward_84]]</f>
        <v>35.440505755013099</v>
      </c>
    </row>
    <row r="86" spans="1:10" x14ac:dyDescent="0.2">
      <c r="A86">
        <f>Table2[[#This Row],[trial]]</f>
        <v>345</v>
      </c>
      <c r="B86">
        <f>Table2[[#This Row],[tsetlin_number_of_clauses]]</f>
        <v>6000</v>
      </c>
      <c r="C86">
        <f>Table2[[#This Row],[tsetlin_T]]</f>
        <v>40000000</v>
      </c>
      <c r="D86">
        <f>Table2[[#This Row],[tsetlin_states]]</f>
        <v>4</v>
      </c>
      <c r="E86">
        <f>Table2[[#This Row],[min_epsilon]]</f>
        <v>4.0000000000000001E-3</v>
      </c>
      <c r="F86">
        <f>Table2[[#This Row],[epsilon_decay]]</f>
        <v>1.6000000000000001E-3</v>
      </c>
      <c r="G86">
        <f>Table2[[#This Row],[num_bins]]</f>
        <v>8</v>
      </c>
      <c r="H86">
        <f>Table2[[#This Row],[mean_reward]]</f>
        <v>44.582825</v>
      </c>
      <c r="I86">
        <f>Table2[[#This Row],[mean_stderr]]</f>
        <v>9.1495456447521306</v>
      </c>
      <c r="J86">
        <f>Table2[[#This Row],[min_reward_84]]</f>
        <v>35.433279355247869</v>
      </c>
    </row>
    <row r="87" spans="1:10" x14ac:dyDescent="0.2">
      <c r="A87">
        <f>Table2[[#This Row],[trial]]</f>
        <v>596</v>
      </c>
      <c r="B87">
        <f>Table2[[#This Row],[tsetlin_number_of_clauses]]</f>
        <v>14000</v>
      </c>
      <c r="C87">
        <f>Table2[[#This Row],[tsetlin_T]]</f>
        <v>20000000</v>
      </c>
      <c r="D87">
        <f>Table2[[#This Row],[tsetlin_states]]</f>
        <v>8</v>
      </c>
      <c r="E87">
        <f>Table2[[#This Row],[min_epsilon]]</f>
        <v>0.01</v>
      </c>
      <c r="F87">
        <f>Table2[[#This Row],[epsilon_decay]]</f>
        <v>8.0000000000000004E-4</v>
      </c>
      <c r="G87">
        <f>Table2[[#This Row],[num_bins]]</f>
        <v>16</v>
      </c>
      <c r="H87">
        <f>Table2[[#This Row],[mean_reward]]</f>
        <v>42.493074999999997</v>
      </c>
      <c r="I87">
        <f>Table2[[#This Row],[mean_stderr]]</f>
        <v>7.20889481588772</v>
      </c>
      <c r="J87">
        <f>Table2[[#This Row],[min_reward_84]]</f>
        <v>35.28418018411228</v>
      </c>
    </row>
    <row r="88" spans="1:10" x14ac:dyDescent="0.2">
      <c r="A88">
        <f>Table2[[#This Row],[trial]]</f>
        <v>414</v>
      </c>
      <c r="B88">
        <f>Table2[[#This Row],[tsetlin_number_of_clauses]]</f>
        <v>6000</v>
      </c>
      <c r="C88">
        <f>Table2[[#This Row],[tsetlin_T]]</f>
        <v>20000000</v>
      </c>
      <c r="D88">
        <f>Table2[[#This Row],[tsetlin_states]]</f>
        <v>25</v>
      </c>
      <c r="E88">
        <f>Table2[[#This Row],[min_epsilon]]</f>
        <v>1E-3</v>
      </c>
      <c r="F88">
        <f>Table2[[#This Row],[epsilon_decay]]</f>
        <v>1.6000000000000001E-3</v>
      </c>
      <c r="G88">
        <f>Table2[[#This Row],[num_bins]]</f>
        <v>8</v>
      </c>
      <c r="H88">
        <f>Table2[[#This Row],[mean_reward]]</f>
        <v>44.704599999999999</v>
      </c>
      <c r="I88">
        <f>Table2[[#This Row],[mean_stderr]]</f>
        <v>9.4227233453061192</v>
      </c>
      <c r="J88">
        <f>Table2[[#This Row],[min_reward_84]]</f>
        <v>35.281876654693882</v>
      </c>
    </row>
    <row r="89" spans="1:10" x14ac:dyDescent="0.2">
      <c r="A89">
        <f>Table2[[#This Row],[trial]]</f>
        <v>167</v>
      </c>
      <c r="B89">
        <f>Table2[[#This Row],[tsetlin_number_of_clauses]]</f>
        <v>14000</v>
      </c>
      <c r="C89">
        <f>Table2[[#This Row],[tsetlin_T]]</f>
        <v>40000000</v>
      </c>
      <c r="D89">
        <f>Table2[[#This Row],[tsetlin_states]]</f>
        <v>8</v>
      </c>
      <c r="E89">
        <f>Table2[[#This Row],[min_epsilon]]</f>
        <v>0.01</v>
      </c>
      <c r="F89">
        <f>Table2[[#This Row],[epsilon_decay]]</f>
        <v>8.0000000000000004E-4</v>
      </c>
      <c r="G89">
        <f>Table2[[#This Row],[num_bins]]</f>
        <v>8</v>
      </c>
      <c r="H89">
        <f>Table2[[#This Row],[mean_reward]]</f>
        <v>42.536275000000003</v>
      </c>
      <c r="I89">
        <f>Table2[[#This Row],[mean_stderr]]</f>
        <v>7.2626378593260803</v>
      </c>
      <c r="J89">
        <f>Table2[[#This Row],[min_reward_84]]</f>
        <v>35.273637140673927</v>
      </c>
    </row>
    <row r="90" spans="1:10" x14ac:dyDescent="0.2">
      <c r="A90">
        <f>Table2[[#This Row],[trial]]</f>
        <v>651</v>
      </c>
      <c r="B90">
        <f>Table2[[#This Row],[tsetlin_number_of_clauses]]</f>
        <v>6000</v>
      </c>
      <c r="C90">
        <f>Table2[[#This Row],[tsetlin_T]]</f>
        <v>5000000</v>
      </c>
      <c r="D90">
        <f>Table2[[#This Row],[tsetlin_states]]</f>
        <v>25</v>
      </c>
      <c r="E90">
        <f>Table2[[#This Row],[min_epsilon]]</f>
        <v>4.0000000000000001E-3</v>
      </c>
      <c r="F90">
        <f>Table2[[#This Row],[epsilon_decay]]</f>
        <v>8.0000000000000004E-4</v>
      </c>
      <c r="G90">
        <f>Table2[[#This Row],[num_bins]]</f>
        <v>16</v>
      </c>
      <c r="H90">
        <f>Table2[[#This Row],[mean_reward]]</f>
        <v>43.720424999999999</v>
      </c>
      <c r="I90">
        <f>Table2[[#This Row],[mean_stderr]]</f>
        <v>8.4815416028200197</v>
      </c>
      <c r="J90">
        <f>Table2[[#This Row],[min_reward_84]]</f>
        <v>35.238883397179976</v>
      </c>
    </row>
    <row r="91" spans="1:10" x14ac:dyDescent="0.2">
      <c r="A91">
        <f>Table2[[#This Row],[trial]]</f>
        <v>143</v>
      </c>
      <c r="B91">
        <f>Table2[[#This Row],[tsetlin_number_of_clauses]]</f>
        <v>14000</v>
      </c>
      <c r="C91">
        <f>Table2[[#This Row],[tsetlin_T]]</f>
        <v>40000000</v>
      </c>
      <c r="D91">
        <f>Table2[[#This Row],[tsetlin_states]]</f>
        <v>100</v>
      </c>
      <c r="E91">
        <f>Table2[[#This Row],[min_epsilon]]</f>
        <v>1E-3</v>
      </c>
      <c r="F91">
        <f>Table2[[#This Row],[epsilon_decay]]</f>
        <v>4.0000000000000002E-4</v>
      </c>
      <c r="G91">
        <f>Table2[[#This Row],[num_bins]]</f>
        <v>8</v>
      </c>
      <c r="H91">
        <f>Table2[[#This Row],[mean_reward]]</f>
        <v>42.820425</v>
      </c>
      <c r="I91">
        <f>Table2[[#This Row],[mean_stderr]]</f>
        <v>7.6106040427704702</v>
      </c>
      <c r="J91">
        <f>Table2[[#This Row],[min_reward_84]]</f>
        <v>35.209820957229532</v>
      </c>
    </row>
    <row r="92" spans="1:10" x14ac:dyDescent="0.2">
      <c r="A92">
        <f>Table2[[#This Row],[trial]]</f>
        <v>621</v>
      </c>
      <c r="B92">
        <f>Table2[[#This Row],[tsetlin_number_of_clauses]]</f>
        <v>6000</v>
      </c>
      <c r="C92">
        <f>Table2[[#This Row],[tsetlin_T]]</f>
        <v>40000000</v>
      </c>
      <c r="D92">
        <f>Table2[[#This Row],[tsetlin_states]]</f>
        <v>100</v>
      </c>
      <c r="E92">
        <f>Table2[[#This Row],[min_epsilon]]</f>
        <v>0.01</v>
      </c>
      <c r="F92">
        <f>Table2[[#This Row],[epsilon_decay]]</f>
        <v>8.0000000000000004E-4</v>
      </c>
      <c r="G92">
        <f>Table2[[#This Row],[num_bins]]</f>
        <v>16</v>
      </c>
      <c r="H92">
        <f>Table2[[#This Row],[mean_reward]]</f>
        <v>43.085949999999997</v>
      </c>
      <c r="I92">
        <f>Table2[[#This Row],[mean_stderr]]</f>
        <v>7.9450143189041498</v>
      </c>
      <c r="J92">
        <f>Table2[[#This Row],[min_reward_84]]</f>
        <v>35.140935681095847</v>
      </c>
    </row>
    <row r="93" spans="1:10" x14ac:dyDescent="0.2">
      <c r="A93">
        <f>Table2[[#This Row],[trial]]</f>
        <v>478</v>
      </c>
      <c r="B93">
        <f>Table2[[#This Row],[tsetlin_number_of_clauses]]</f>
        <v>10000</v>
      </c>
      <c r="C93">
        <f>Table2[[#This Row],[tsetlin_T]]</f>
        <v>40000000</v>
      </c>
      <c r="D93">
        <f>Table2[[#This Row],[tsetlin_states]]</f>
        <v>100</v>
      </c>
      <c r="E93">
        <f>Table2[[#This Row],[min_epsilon]]</f>
        <v>0.01</v>
      </c>
      <c r="F93">
        <f>Table2[[#This Row],[epsilon_decay]]</f>
        <v>4.0000000000000002E-4</v>
      </c>
      <c r="G93">
        <f>Table2[[#This Row],[num_bins]]</f>
        <v>16</v>
      </c>
      <c r="H93">
        <f>Table2[[#This Row],[mean_reward]]</f>
        <v>42.036924999999897</v>
      </c>
      <c r="I93">
        <f>Table2[[#This Row],[mean_stderr]]</f>
        <v>6.9253823279393201</v>
      </c>
      <c r="J93">
        <f>Table2[[#This Row],[min_reward_84]]</f>
        <v>35.11154267206058</v>
      </c>
    </row>
    <row r="94" spans="1:10" x14ac:dyDescent="0.2">
      <c r="A94">
        <f>Table2[[#This Row],[trial]]</f>
        <v>198</v>
      </c>
      <c r="B94">
        <f>Table2[[#This Row],[tsetlin_number_of_clauses]]</f>
        <v>6000</v>
      </c>
      <c r="C94">
        <f>Table2[[#This Row],[tsetlin_T]]</f>
        <v>20000000</v>
      </c>
      <c r="D94">
        <f>Table2[[#This Row],[tsetlin_states]]</f>
        <v>4</v>
      </c>
      <c r="E94">
        <f>Table2[[#This Row],[min_epsilon]]</f>
        <v>4.0000000000000001E-3</v>
      </c>
      <c r="F94">
        <f>Table2[[#This Row],[epsilon_decay]]</f>
        <v>8.0000000000000004E-4</v>
      </c>
      <c r="G94">
        <f>Table2[[#This Row],[num_bins]]</f>
        <v>8</v>
      </c>
      <c r="H94">
        <f>Table2[[#This Row],[mean_reward]]</f>
        <v>42.915124999999897</v>
      </c>
      <c r="I94">
        <f>Table2[[#This Row],[mean_stderr]]</f>
        <v>7.8129615355770801</v>
      </c>
      <c r="J94">
        <f>Table2[[#This Row],[min_reward_84]]</f>
        <v>35.102163464422816</v>
      </c>
    </row>
    <row r="95" spans="1:10" x14ac:dyDescent="0.2">
      <c r="A95">
        <f>Table2[[#This Row],[trial]]</f>
        <v>238</v>
      </c>
      <c r="B95">
        <f>Table2[[#This Row],[tsetlin_number_of_clauses]]</f>
        <v>10000</v>
      </c>
      <c r="C95">
        <f>Table2[[#This Row],[tsetlin_T]]</f>
        <v>40000000</v>
      </c>
      <c r="D95">
        <f>Table2[[#This Row],[tsetlin_states]]</f>
        <v>100</v>
      </c>
      <c r="E95">
        <f>Table2[[#This Row],[min_epsilon]]</f>
        <v>4.0000000000000001E-3</v>
      </c>
      <c r="F95">
        <f>Table2[[#This Row],[epsilon_decay]]</f>
        <v>8.0000000000000004E-4</v>
      </c>
      <c r="G95">
        <f>Table2[[#This Row],[num_bins]]</f>
        <v>8</v>
      </c>
      <c r="H95">
        <f>Table2[[#This Row],[mean_reward]]</f>
        <v>44.567</v>
      </c>
      <c r="I95">
        <f>Table2[[#This Row],[mean_stderr]]</f>
        <v>9.4650314606576007</v>
      </c>
      <c r="J95">
        <f>Table2[[#This Row],[min_reward_84]]</f>
        <v>35.101968539342401</v>
      </c>
    </row>
    <row r="96" spans="1:10" x14ac:dyDescent="0.2">
      <c r="A96">
        <f>Table2[[#This Row],[trial]]</f>
        <v>52</v>
      </c>
      <c r="B96">
        <f>Table2[[#This Row],[tsetlin_number_of_clauses]]</f>
        <v>10000</v>
      </c>
      <c r="C96">
        <f>Table2[[#This Row],[tsetlin_T]]</f>
        <v>5000000</v>
      </c>
      <c r="D96">
        <f>Table2[[#This Row],[tsetlin_states]]</f>
        <v>4</v>
      </c>
      <c r="E96">
        <f>Table2[[#This Row],[min_epsilon]]</f>
        <v>4.0000000000000001E-3</v>
      </c>
      <c r="F96">
        <f>Table2[[#This Row],[epsilon_decay]]</f>
        <v>4.0000000000000002E-4</v>
      </c>
      <c r="G96">
        <f>Table2[[#This Row],[num_bins]]</f>
        <v>8</v>
      </c>
      <c r="H96">
        <f>Table2[[#This Row],[mean_reward]]</f>
        <v>42.396650000000001</v>
      </c>
      <c r="I96">
        <f>Table2[[#This Row],[mean_stderr]]</f>
        <v>7.4236868768206401</v>
      </c>
      <c r="J96">
        <f>Table2[[#This Row],[min_reward_84]]</f>
        <v>34.972963123179362</v>
      </c>
    </row>
    <row r="97" spans="1:10" x14ac:dyDescent="0.2">
      <c r="A97">
        <f>Table2[[#This Row],[trial]]</f>
        <v>329</v>
      </c>
      <c r="B97">
        <f>Table2[[#This Row],[tsetlin_number_of_clauses]]</f>
        <v>14000</v>
      </c>
      <c r="C97">
        <f>Table2[[#This Row],[tsetlin_T]]</f>
        <v>5000000</v>
      </c>
      <c r="D97">
        <f>Table2[[#This Row],[tsetlin_states]]</f>
        <v>100</v>
      </c>
      <c r="E97">
        <f>Table2[[#This Row],[min_epsilon]]</f>
        <v>0.01</v>
      </c>
      <c r="F97">
        <f>Table2[[#This Row],[epsilon_decay]]</f>
        <v>1.6000000000000001E-3</v>
      </c>
      <c r="G97">
        <f>Table2[[#This Row],[num_bins]]</f>
        <v>8</v>
      </c>
      <c r="H97">
        <f>Table2[[#This Row],[mean_reward]]</f>
        <v>44.932774999999999</v>
      </c>
      <c r="I97">
        <f>Table2[[#This Row],[mean_stderr]]</f>
        <v>9.9942767200634801</v>
      </c>
      <c r="J97">
        <f>Table2[[#This Row],[min_reward_84]]</f>
        <v>34.938498279936518</v>
      </c>
    </row>
    <row r="98" spans="1:10" x14ac:dyDescent="0.2">
      <c r="A98">
        <f>Table2[[#This Row],[trial]]</f>
        <v>753</v>
      </c>
      <c r="B98">
        <f>Table2[[#This Row],[tsetlin_number_of_clauses]]</f>
        <v>6000</v>
      </c>
      <c r="C98">
        <f>Table2[[#This Row],[tsetlin_T]]</f>
        <v>40000000</v>
      </c>
      <c r="D98">
        <f>Table2[[#This Row],[tsetlin_states]]</f>
        <v>25</v>
      </c>
      <c r="E98">
        <f>Table2[[#This Row],[min_epsilon]]</f>
        <v>0.01</v>
      </c>
      <c r="F98">
        <f>Table2[[#This Row],[epsilon_decay]]</f>
        <v>1.6000000000000001E-3</v>
      </c>
      <c r="G98">
        <f>Table2[[#This Row],[num_bins]]</f>
        <v>16</v>
      </c>
      <c r="H98">
        <f>Table2[[#This Row],[mean_reward]]</f>
        <v>43.975249999999903</v>
      </c>
      <c r="I98">
        <f>Table2[[#This Row],[mean_stderr]]</f>
        <v>9.05350418304916</v>
      </c>
      <c r="J98">
        <f>Table2[[#This Row],[min_reward_84]]</f>
        <v>34.921745816950747</v>
      </c>
    </row>
    <row r="99" spans="1:10" x14ac:dyDescent="0.2">
      <c r="A99">
        <f>Table2[[#This Row],[trial]]</f>
        <v>339</v>
      </c>
      <c r="B99">
        <f>Table2[[#This Row],[tsetlin_number_of_clauses]]</f>
        <v>6000</v>
      </c>
      <c r="C99">
        <f>Table2[[#This Row],[tsetlin_T]]</f>
        <v>5000000</v>
      </c>
      <c r="D99">
        <f>Table2[[#This Row],[tsetlin_states]]</f>
        <v>4</v>
      </c>
      <c r="E99">
        <f>Table2[[#This Row],[min_epsilon]]</f>
        <v>4.0000000000000001E-3</v>
      </c>
      <c r="F99">
        <f>Table2[[#This Row],[epsilon_decay]]</f>
        <v>1.6000000000000001E-3</v>
      </c>
      <c r="G99">
        <f>Table2[[#This Row],[num_bins]]</f>
        <v>8</v>
      </c>
      <c r="H99">
        <f>Table2[[#This Row],[mean_reward]]</f>
        <v>43.861199999999997</v>
      </c>
      <c r="I99">
        <f>Table2[[#This Row],[mean_stderr]]</f>
        <v>8.9513215251148104</v>
      </c>
      <c r="J99">
        <f>Table2[[#This Row],[min_reward_84]]</f>
        <v>34.90987847488519</v>
      </c>
    </row>
    <row r="100" spans="1:10" x14ac:dyDescent="0.2">
      <c r="A100">
        <f>Table2[[#This Row],[trial]]</f>
        <v>645</v>
      </c>
      <c r="B100">
        <f>Table2[[#This Row],[tsetlin_number_of_clauses]]</f>
        <v>6000</v>
      </c>
      <c r="C100">
        <f>Table2[[#This Row],[tsetlin_T]]</f>
        <v>40000000</v>
      </c>
      <c r="D100">
        <f>Table2[[#This Row],[tsetlin_states]]</f>
        <v>8</v>
      </c>
      <c r="E100">
        <f>Table2[[#This Row],[min_epsilon]]</f>
        <v>4.0000000000000001E-3</v>
      </c>
      <c r="F100">
        <f>Table2[[#This Row],[epsilon_decay]]</f>
        <v>8.0000000000000004E-4</v>
      </c>
      <c r="G100">
        <f>Table2[[#This Row],[num_bins]]</f>
        <v>16</v>
      </c>
      <c r="H100">
        <f>Table2[[#This Row],[mean_reward]]</f>
        <v>41.501774999999903</v>
      </c>
      <c r="I100">
        <f>Table2[[#This Row],[mean_stderr]]</f>
        <v>6.6573966630256596</v>
      </c>
      <c r="J100">
        <f>Table2[[#This Row],[min_reward_84]]</f>
        <v>34.844378336974245</v>
      </c>
    </row>
    <row r="101" spans="1:10" x14ac:dyDescent="0.2">
      <c r="A101">
        <f>Table2[[#This Row],[trial]]</f>
        <v>741</v>
      </c>
      <c r="B101">
        <f>Table2[[#This Row],[tsetlin_number_of_clauses]]</f>
        <v>6000</v>
      </c>
      <c r="C101">
        <f>Table2[[#This Row],[tsetlin_T]]</f>
        <v>40000000</v>
      </c>
      <c r="D101">
        <f>Table2[[#This Row],[tsetlin_states]]</f>
        <v>8</v>
      </c>
      <c r="E101">
        <f>Table2[[#This Row],[min_epsilon]]</f>
        <v>0.01</v>
      </c>
      <c r="F101">
        <f>Table2[[#This Row],[epsilon_decay]]</f>
        <v>1.6000000000000001E-3</v>
      </c>
      <c r="G101">
        <f>Table2[[#This Row],[num_bins]]</f>
        <v>16</v>
      </c>
      <c r="H101">
        <f>Table2[[#This Row],[mean_reward]]</f>
        <v>43.153975000000003</v>
      </c>
      <c r="I101">
        <f>Table2[[#This Row],[mean_stderr]]</f>
        <v>8.3436591165370793</v>
      </c>
      <c r="J101">
        <f>Table2[[#This Row],[min_reward_84]]</f>
        <v>34.81031588346292</v>
      </c>
    </row>
    <row r="102" spans="1:10" x14ac:dyDescent="0.2">
      <c r="A102">
        <f>Table2[[#This Row],[trial]]</f>
        <v>717</v>
      </c>
      <c r="B102">
        <f>Table2[[#This Row],[tsetlin_number_of_clauses]]</f>
        <v>6000</v>
      </c>
      <c r="C102">
        <f>Table2[[#This Row],[tsetlin_T]]</f>
        <v>40000000</v>
      </c>
      <c r="D102">
        <f>Table2[[#This Row],[tsetlin_states]]</f>
        <v>100</v>
      </c>
      <c r="E102">
        <f>Table2[[#This Row],[min_epsilon]]</f>
        <v>1E-3</v>
      </c>
      <c r="F102">
        <f>Table2[[#This Row],[epsilon_decay]]</f>
        <v>8.0000000000000004E-4</v>
      </c>
      <c r="G102">
        <f>Table2[[#This Row],[num_bins]]</f>
        <v>16</v>
      </c>
      <c r="H102">
        <f>Table2[[#This Row],[mean_reward]]</f>
        <v>42.172075</v>
      </c>
      <c r="I102">
        <f>Table2[[#This Row],[mean_stderr]]</f>
        <v>7.3664416830694304</v>
      </c>
      <c r="J102">
        <f>Table2[[#This Row],[min_reward_84]]</f>
        <v>34.805633316930567</v>
      </c>
    </row>
    <row r="103" spans="1:10" x14ac:dyDescent="0.2">
      <c r="A103">
        <f>Table2[[#This Row],[trial]]</f>
        <v>335</v>
      </c>
      <c r="B103">
        <f>Table2[[#This Row],[tsetlin_number_of_clauses]]</f>
        <v>14000</v>
      </c>
      <c r="C103">
        <f>Table2[[#This Row],[tsetlin_T]]</f>
        <v>40000000</v>
      </c>
      <c r="D103">
        <f>Table2[[#This Row],[tsetlin_states]]</f>
        <v>100</v>
      </c>
      <c r="E103">
        <f>Table2[[#This Row],[min_epsilon]]</f>
        <v>0.01</v>
      </c>
      <c r="F103">
        <f>Table2[[#This Row],[epsilon_decay]]</f>
        <v>1.6000000000000001E-3</v>
      </c>
      <c r="G103">
        <f>Table2[[#This Row],[num_bins]]</f>
        <v>8</v>
      </c>
      <c r="H103">
        <f>Table2[[#This Row],[mean_reward]]</f>
        <v>44.970949999999903</v>
      </c>
      <c r="I103">
        <f>Table2[[#This Row],[mean_stderr]]</f>
        <v>10.2166176681915</v>
      </c>
      <c r="J103">
        <f>Table2[[#This Row],[min_reward_84]]</f>
        <v>34.754332331808399</v>
      </c>
    </row>
    <row r="104" spans="1:10" x14ac:dyDescent="0.2">
      <c r="A104">
        <f>Table2[[#This Row],[trial]]</f>
        <v>750</v>
      </c>
      <c r="B104">
        <f>Table2[[#This Row],[tsetlin_number_of_clauses]]</f>
        <v>6000</v>
      </c>
      <c r="C104">
        <f>Table2[[#This Row],[tsetlin_T]]</f>
        <v>20000000</v>
      </c>
      <c r="D104">
        <f>Table2[[#This Row],[tsetlin_states]]</f>
        <v>25</v>
      </c>
      <c r="E104">
        <f>Table2[[#This Row],[min_epsilon]]</f>
        <v>0.01</v>
      </c>
      <c r="F104">
        <f>Table2[[#This Row],[epsilon_decay]]</f>
        <v>1.6000000000000001E-3</v>
      </c>
      <c r="G104">
        <f>Table2[[#This Row],[num_bins]]</f>
        <v>16</v>
      </c>
      <c r="H104">
        <f>Table2[[#This Row],[mean_reward]]</f>
        <v>42.635399999999898</v>
      </c>
      <c r="I104">
        <f>Table2[[#This Row],[mean_stderr]]</f>
        <v>7.9062894965617101</v>
      </c>
      <c r="J104">
        <f>Table2[[#This Row],[min_reward_84]]</f>
        <v>34.729110503438186</v>
      </c>
    </row>
    <row r="105" spans="1:10" x14ac:dyDescent="0.2">
      <c r="A105">
        <f>Table2[[#This Row],[trial]]</f>
        <v>262</v>
      </c>
      <c r="B105">
        <f>Table2[[#This Row],[tsetlin_number_of_clauses]]</f>
        <v>10000</v>
      </c>
      <c r="C105">
        <f>Table2[[#This Row],[tsetlin_T]]</f>
        <v>40000000</v>
      </c>
      <c r="D105">
        <f>Table2[[#This Row],[tsetlin_states]]</f>
        <v>8</v>
      </c>
      <c r="E105">
        <f>Table2[[#This Row],[min_epsilon]]</f>
        <v>1E-3</v>
      </c>
      <c r="F105">
        <f>Table2[[#This Row],[epsilon_decay]]</f>
        <v>8.0000000000000004E-4</v>
      </c>
      <c r="G105">
        <f>Table2[[#This Row],[num_bins]]</f>
        <v>8</v>
      </c>
      <c r="H105">
        <f>Table2[[#This Row],[mean_reward]]</f>
        <v>42.636899999999997</v>
      </c>
      <c r="I105">
        <f>Table2[[#This Row],[mean_stderr]]</f>
        <v>7.9118950044132799</v>
      </c>
      <c r="J105">
        <f>Table2[[#This Row],[min_reward_84]]</f>
        <v>34.725004995586715</v>
      </c>
    </row>
    <row r="106" spans="1:10" x14ac:dyDescent="0.2">
      <c r="A106">
        <f>Table2[[#This Row],[trial]]</f>
        <v>847</v>
      </c>
      <c r="B106">
        <f>Table2[[#This Row],[tsetlin_number_of_clauses]]</f>
        <v>10000</v>
      </c>
      <c r="C106">
        <f>Table2[[#This Row],[tsetlin_T]]</f>
        <v>20000000</v>
      </c>
      <c r="D106">
        <f>Table2[[#This Row],[tsetlin_states]]</f>
        <v>25</v>
      </c>
      <c r="E106">
        <f>Table2[[#This Row],[min_epsilon]]</f>
        <v>1E-3</v>
      </c>
      <c r="F106">
        <f>Table2[[#This Row],[epsilon_decay]]</f>
        <v>1.6000000000000001E-3</v>
      </c>
      <c r="G106">
        <f>Table2[[#This Row],[num_bins]]</f>
        <v>16</v>
      </c>
      <c r="H106">
        <f>Table2[[#This Row],[mean_reward]]</f>
        <v>44.137099999999997</v>
      </c>
      <c r="I106">
        <f>Table2[[#This Row],[mean_stderr]]</f>
        <v>9.4311768196264403</v>
      </c>
      <c r="J106">
        <f>Table2[[#This Row],[min_reward_84]]</f>
        <v>34.70592318037356</v>
      </c>
    </row>
    <row r="107" spans="1:10" x14ac:dyDescent="0.2">
      <c r="A107">
        <f>Table2[[#This Row],[trial]]</f>
        <v>633</v>
      </c>
      <c r="B107">
        <f>Table2[[#This Row],[tsetlin_number_of_clauses]]</f>
        <v>6000</v>
      </c>
      <c r="C107">
        <f>Table2[[#This Row],[tsetlin_T]]</f>
        <v>40000000</v>
      </c>
      <c r="D107">
        <f>Table2[[#This Row],[tsetlin_states]]</f>
        <v>4</v>
      </c>
      <c r="E107">
        <f>Table2[[#This Row],[min_epsilon]]</f>
        <v>4.0000000000000001E-3</v>
      </c>
      <c r="F107">
        <f>Table2[[#This Row],[epsilon_decay]]</f>
        <v>8.0000000000000004E-4</v>
      </c>
      <c r="G107">
        <f>Table2[[#This Row],[num_bins]]</f>
        <v>16</v>
      </c>
      <c r="H107">
        <f>Table2[[#This Row],[mean_reward]]</f>
        <v>42.363999999999997</v>
      </c>
      <c r="I107">
        <f>Table2[[#This Row],[mean_stderr]]</f>
        <v>7.6944097902007904</v>
      </c>
      <c r="J107">
        <f>Table2[[#This Row],[min_reward_84]]</f>
        <v>34.66959020979921</v>
      </c>
    </row>
    <row r="108" spans="1:10" x14ac:dyDescent="0.2">
      <c r="A108">
        <f>Table2[[#This Row],[trial]]</f>
        <v>610</v>
      </c>
      <c r="B108">
        <f>Table2[[#This Row],[tsetlin_number_of_clauses]]</f>
        <v>10000</v>
      </c>
      <c r="C108">
        <f>Table2[[#This Row],[tsetlin_T]]</f>
        <v>40000000</v>
      </c>
      <c r="D108">
        <f>Table2[[#This Row],[tsetlin_states]]</f>
        <v>25</v>
      </c>
      <c r="E108">
        <f>Table2[[#This Row],[min_epsilon]]</f>
        <v>0.01</v>
      </c>
      <c r="F108">
        <f>Table2[[#This Row],[epsilon_decay]]</f>
        <v>8.0000000000000004E-4</v>
      </c>
      <c r="G108">
        <f>Table2[[#This Row],[num_bins]]</f>
        <v>16</v>
      </c>
      <c r="H108">
        <f>Table2[[#This Row],[mean_reward]]</f>
        <v>44.543999999999997</v>
      </c>
      <c r="I108">
        <f>Table2[[#This Row],[mean_stderr]]</f>
        <v>9.91820695522531</v>
      </c>
      <c r="J108">
        <f>Table2[[#This Row],[min_reward_84]]</f>
        <v>34.625793044774689</v>
      </c>
    </row>
    <row r="109" spans="1:10" x14ac:dyDescent="0.2">
      <c r="A109">
        <f>Table2[[#This Row],[trial]]</f>
        <v>207</v>
      </c>
      <c r="B109">
        <f>Table2[[#This Row],[tsetlin_number_of_clauses]]</f>
        <v>6000</v>
      </c>
      <c r="C109">
        <f>Table2[[#This Row],[tsetlin_T]]</f>
        <v>5000000</v>
      </c>
      <c r="D109">
        <f>Table2[[#This Row],[tsetlin_states]]</f>
        <v>8</v>
      </c>
      <c r="E109">
        <f>Table2[[#This Row],[min_epsilon]]</f>
        <v>4.0000000000000001E-3</v>
      </c>
      <c r="F109">
        <f>Table2[[#This Row],[epsilon_decay]]</f>
        <v>8.0000000000000004E-4</v>
      </c>
      <c r="G109">
        <f>Table2[[#This Row],[num_bins]]</f>
        <v>8</v>
      </c>
      <c r="H109">
        <f>Table2[[#This Row],[mean_reward]]</f>
        <v>43.453649999999897</v>
      </c>
      <c r="I109">
        <f>Table2[[#This Row],[mean_stderr]]</f>
        <v>8.8408439744648692</v>
      </c>
      <c r="J109">
        <f>Table2[[#This Row],[min_reward_84]]</f>
        <v>34.612806025535029</v>
      </c>
    </row>
    <row r="110" spans="1:10" x14ac:dyDescent="0.2">
      <c r="A110">
        <f>Table2[[#This Row],[trial]]</f>
        <v>140</v>
      </c>
      <c r="B110">
        <f>Table2[[#This Row],[tsetlin_number_of_clauses]]</f>
        <v>14000</v>
      </c>
      <c r="C110">
        <f>Table2[[#This Row],[tsetlin_T]]</f>
        <v>20000000</v>
      </c>
      <c r="D110">
        <f>Table2[[#This Row],[tsetlin_states]]</f>
        <v>100</v>
      </c>
      <c r="E110">
        <f>Table2[[#This Row],[min_epsilon]]</f>
        <v>1E-3</v>
      </c>
      <c r="F110">
        <f>Table2[[#This Row],[epsilon_decay]]</f>
        <v>4.0000000000000002E-4</v>
      </c>
      <c r="G110">
        <f>Table2[[#This Row],[num_bins]]</f>
        <v>8</v>
      </c>
      <c r="H110">
        <f>Table2[[#This Row],[mean_reward]]</f>
        <v>42.076674999999902</v>
      </c>
      <c r="I110">
        <f>Table2[[#This Row],[mean_stderr]]</f>
        <v>7.5250167914405601</v>
      </c>
      <c r="J110">
        <f>Table2[[#This Row],[min_reward_84]]</f>
        <v>34.551658208559346</v>
      </c>
    </row>
    <row r="111" spans="1:10" x14ac:dyDescent="0.2">
      <c r="A111">
        <f>Table2[[#This Row],[trial]]</f>
        <v>244</v>
      </c>
      <c r="B111">
        <f>Table2[[#This Row],[tsetlin_number_of_clauses]]</f>
        <v>10000</v>
      </c>
      <c r="C111">
        <f>Table2[[#This Row],[tsetlin_T]]</f>
        <v>5000000</v>
      </c>
      <c r="D111">
        <f>Table2[[#This Row],[tsetlin_states]]</f>
        <v>4</v>
      </c>
      <c r="E111">
        <f>Table2[[#This Row],[min_epsilon]]</f>
        <v>1E-3</v>
      </c>
      <c r="F111">
        <f>Table2[[#This Row],[epsilon_decay]]</f>
        <v>8.0000000000000004E-4</v>
      </c>
      <c r="G111">
        <f>Table2[[#This Row],[num_bins]]</f>
        <v>8</v>
      </c>
      <c r="H111">
        <f>Table2[[#This Row],[mean_reward]]</f>
        <v>42.821324999999902</v>
      </c>
      <c r="I111">
        <f>Table2[[#This Row],[mean_stderr]]</f>
        <v>8.2924308378745692</v>
      </c>
      <c r="J111">
        <f>Table2[[#This Row],[min_reward_84]]</f>
        <v>34.528894162125333</v>
      </c>
    </row>
    <row r="112" spans="1:10" x14ac:dyDescent="0.2">
      <c r="A112">
        <f>Table2[[#This Row],[trial]]</f>
        <v>267</v>
      </c>
      <c r="B112">
        <f>Table2[[#This Row],[tsetlin_number_of_clauses]]</f>
        <v>6000</v>
      </c>
      <c r="C112">
        <f>Table2[[#This Row],[tsetlin_T]]</f>
        <v>5000000</v>
      </c>
      <c r="D112">
        <f>Table2[[#This Row],[tsetlin_states]]</f>
        <v>25</v>
      </c>
      <c r="E112">
        <f>Table2[[#This Row],[min_epsilon]]</f>
        <v>1E-3</v>
      </c>
      <c r="F112">
        <f>Table2[[#This Row],[epsilon_decay]]</f>
        <v>8.0000000000000004E-4</v>
      </c>
      <c r="G112">
        <f>Table2[[#This Row],[num_bins]]</f>
        <v>8</v>
      </c>
      <c r="H112">
        <f>Table2[[#This Row],[mean_reward]]</f>
        <v>42.091149999999999</v>
      </c>
      <c r="I112">
        <f>Table2[[#This Row],[mean_stderr]]</f>
        <v>7.5678567706657702</v>
      </c>
      <c r="J112">
        <f>Table2[[#This Row],[min_reward_84]]</f>
        <v>34.523293229334229</v>
      </c>
    </row>
    <row r="113" spans="1:10" x14ac:dyDescent="0.2">
      <c r="A113">
        <f>Table2[[#This Row],[trial]]</f>
        <v>739</v>
      </c>
      <c r="B113">
        <f>Table2[[#This Row],[tsetlin_number_of_clauses]]</f>
        <v>10000</v>
      </c>
      <c r="C113">
        <f>Table2[[#This Row],[tsetlin_T]]</f>
        <v>20000000</v>
      </c>
      <c r="D113">
        <f>Table2[[#This Row],[tsetlin_states]]</f>
        <v>8</v>
      </c>
      <c r="E113">
        <f>Table2[[#This Row],[min_epsilon]]</f>
        <v>0.01</v>
      </c>
      <c r="F113">
        <f>Table2[[#This Row],[epsilon_decay]]</f>
        <v>1.6000000000000001E-3</v>
      </c>
      <c r="G113">
        <f>Table2[[#This Row],[num_bins]]</f>
        <v>16</v>
      </c>
      <c r="H113">
        <f>Table2[[#This Row],[mean_reward]]</f>
        <v>41.196624999999997</v>
      </c>
      <c r="I113">
        <f>Table2[[#This Row],[mean_stderr]]</f>
        <v>6.6902622433972301</v>
      </c>
      <c r="J113">
        <f>Table2[[#This Row],[min_reward_84]]</f>
        <v>34.506362756602769</v>
      </c>
    </row>
    <row r="114" spans="1:10" x14ac:dyDescent="0.2">
      <c r="A114">
        <f>Table2[[#This Row],[trial]]</f>
        <v>354</v>
      </c>
      <c r="B114">
        <f>Table2[[#This Row],[tsetlin_number_of_clauses]]</f>
        <v>6000</v>
      </c>
      <c r="C114">
        <f>Table2[[#This Row],[tsetlin_T]]</f>
        <v>20000000</v>
      </c>
      <c r="D114">
        <f>Table2[[#This Row],[tsetlin_states]]</f>
        <v>8</v>
      </c>
      <c r="E114">
        <f>Table2[[#This Row],[min_epsilon]]</f>
        <v>4.0000000000000001E-3</v>
      </c>
      <c r="F114">
        <f>Table2[[#This Row],[epsilon_decay]]</f>
        <v>1.6000000000000001E-3</v>
      </c>
      <c r="G114">
        <f>Table2[[#This Row],[num_bins]]</f>
        <v>8</v>
      </c>
      <c r="H114">
        <f>Table2[[#This Row],[mean_reward]]</f>
        <v>43.961824999999997</v>
      </c>
      <c r="I114">
        <f>Table2[[#This Row],[mean_stderr]]</f>
        <v>9.5378921121843501</v>
      </c>
      <c r="J114">
        <f>Table2[[#This Row],[min_reward_84]]</f>
        <v>34.423932887815646</v>
      </c>
    </row>
    <row r="115" spans="1:10" x14ac:dyDescent="0.2">
      <c r="A115">
        <f>Table2[[#This Row],[trial]]</f>
        <v>783</v>
      </c>
      <c r="B115">
        <f>Table2[[#This Row],[tsetlin_number_of_clauses]]</f>
        <v>6000</v>
      </c>
      <c r="C115">
        <f>Table2[[#This Row],[tsetlin_T]]</f>
        <v>5000000</v>
      </c>
      <c r="D115">
        <f>Table2[[#This Row],[tsetlin_states]]</f>
        <v>8</v>
      </c>
      <c r="E115">
        <f>Table2[[#This Row],[min_epsilon]]</f>
        <v>4.0000000000000001E-3</v>
      </c>
      <c r="F115">
        <f>Table2[[#This Row],[epsilon_decay]]</f>
        <v>1.6000000000000001E-3</v>
      </c>
      <c r="G115">
        <f>Table2[[#This Row],[num_bins]]</f>
        <v>16</v>
      </c>
      <c r="H115">
        <f>Table2[[#This Row],[mean_reward]]</f>
        <v>44.420274999999997</v>
      </c>
      <c r="I115">
        <f>Table2[[#This Row],[mean_stderr]]</f>
        <v>10.031600417965601</v>
      </c>
      <c r="J115">
        <f>Table2[[#This Row],[min_reward_84]]</f>
        <v>34.388674582034398</v>
      </c>
    </row>
    <row r="116" spans="1:10" x14ac:dyDescent="0.2">
      <c r="A116">
        <f>Table2[[#This Row],[trial]]</f>
        <v>450</v>
      </c>
      <c r="B116">
        <f>Table2[[#This Row],[tsetlin_number_of_clauses]]</f>
        <v>6000</v>
      </c>
      <c r="C116">
        <f>Table2[[#This Row],[tsetlin_T]]</f>
        <v>20000000</v>
      </c>
      <c r="D116">
        <f>Table2[[#This Row],[tsetlin_states]]</f>
        <v>8</v>
      </c>
      <c r="E116">
        <f>Table2[[#This Row],[min_epsilon]]</f>
        <v>0.01</v>
      </c>
      <c r="F116">
        <f>Table2[[#This Row],[epsilon_decay]]</f>
        <v>4.0000000000000002E-4</v>
      </c>
      <c r="G116">
        <f>Table2[[#This Row],[num_bins]]</f>
        <v>16</v>
      </c>
      <c r="H116">
        <f>Table2[[#This Row],[mean_reward]]</f>
        <v>41.716275000000003</v>
      </c>
      <c r="I116">
        <f>Table2[[#This Row],[mean_stderr]]</f>
        <v>7.3825216496558896</v>
      </c>
      <c r="J116">
        <f>Table2[[#This Row],[min_reward_84]]</f>
        <v>34.333753350344111</v>
      </c>
    </row>
    <row r="117" spans="1:10" x14ac:dyDescent="0.2">
      <c r="A117">
        <f>Table2[[#This Row],[trial]]</f>
        <v>597</v>
      </c>
      <c r="B117">
        <f>Table2[[#This Row],[tsetlin_number_of_clauses]]</f>
        <v>6000</v>
      </c>
      <c r="C117">
        <f>Table2[[#This Row],[tsetlin_T]]</f>
        <v>40000000</v>
      </c>
      <c r="D117">
        <f>Table2[[#This Row],[tsetlin_states]]</f>
        <v>8</v>
      </c>
      <c r="E117">
        <f>Table2[[#This Row],[min_epsilon]]</f>
        <v>0.01</v>
      </c>
      <c r="F117">
        <f>Table2[[#This Row],[epsilon_decay]]</f>
        <v>8.0000000000000004E-4</v>
      </c>
      <c r="G117">
        <f>Table2[[#This Row],[num_bins]]</f>
        <v>16</v>
      </c>
      <c r="H117">
        <f>Table2[[#This Row],[mean_reward]]</f>
        <v>42.938124999999999</v>
      </c>
      <c r="I117">
        <f>Table2[[#This Row],[mean_stderr]]</f>
        <v>8.6106197495541092</v>
      </c>
      <c r="J117">
        <f>Table2[[#This Row],[min_reward_84]]</f>
        <v>34.327505250445888</v>
      </c>
    </row>
    <row r="118" spans="1:10" x14ac:dyDescent="0.2">
      <c r="A118">
        <f>Table2[[#This Row],[trial]]</f>
        <v>46</v>
      </c>
      <c r="B118">
        <f>Table2[[#This Row],[tsetlin_number_of_clauses]]</f>
        <v>10000</v>
      </c>
      <c r="C118">
        <f>Table2[[#This Row],[tsetlin_T]]</f>
        <v>40000000</v>
      </c>
      <c r="D118">
        <f>Table2[[#This Row],[tsetlin_states]]</f>
        <v>100</v>
      </c>
      <c r="E118">
        <f>Table2[[#This Row],[min_epsilon]]</f>
        <v>0.01</v>
      </c>
      <c r="F118">
        <f>Table2[[#This Row],[epsilon_decay]]</f>
        <v>4.0000000000000002E-4</v>
      </c>
      <c r="G118">
        <f>Table2[[#This Row],[num_bins]]</f>
        <v>8</v>
      </c>
      <c r="H118">
        <f>Table2[[#This Row],[mean_reward]]</f>
        <v>42.036974999999998</v>
      </c>
      <c r="I118">
        <f>Table2[[#This Row],[mean_stderr]]</f>
        <v>7.7319658884836402</v>
      </c>
      <c r="J118">
        <f>Table2[[#This Row],[min_reward_84]]</f>
        <v>34.305009111516355</v>
      </c>
    </row>
    <row r="119" spans="1:10" x14ac:dyDescent="0.2">
      <c r="A119">
        <f>Table2[[#This Row],[trial]]</f>
        <v>603</v>
      </c>
      <c r="B119">
        <f>Table2[[#This Row],[tsetlin_number_of_clauses]]</f>
        <v>6000</v>
      </c>
      <c r="C119">
        <f>Table2[[#This Row],[tsetlin_T]]</f>
        <v>5000000</v>
      </c>
      <c r="D119">
        <f>Table2[[#This Row],[tsetlin_states]]</f>
        <v>25</v>
      </c>
      <c r="E119">
        <f>Table2[[#This Row],[min_epsilon]]</f>
        <v>0.01</v>
      </c>
      <c r="F119">
        <f>Table2[[#This Row],[epsilon_decay]]</f>
        <v>8.0000000000000004E-4</v>
      </c>
      <c r="G119">
        <f>Table2[[#This Row],[num_bins]]</f>
        <v>16</v>
      </c>
      <c r="H119">
        <f>Table2[[#This Row],[mean_reward]]</f>
        <v>40.210875000000001</v>
      </c>
      <c r="I119">
        <f>Table2[[#This Row],[mean_stderr]]</f>
        <v>5.9301737520282902</v>
      </c>
      <c r="J119">
        <f>Table2[[#This Row],[min_reward_84]]</f>
        <v>34.280701247971713</v>
      </c>
    </row>
    <row r="120" spans="1:10" x14ac:dyDescent="0.2">
      <c r="A120">
        <f>Table2[[#This Row],[trial]]</f>
        <v>203</v>
      </c>
      <c r="B120">
        <f>Table2[[#This Row],[tsetlin_number_of_clauses]]</f>
        <v>14000</v>
      </c>
      <c r="C120">
        <f>Table2[[#This Row],[tsetlin_T]]</f>
        <v>40000000</v>
      </c>
      <c r="D120">
        <f>Table2[[#This Row],[tsetlin_states]]</f>
        <v>4</v>
      </c>
      <c r="E120">
        <f>Table2[[#This Row],[min_epsilon]]</f>
        <v>4.0000000000000001E-3</v>
      </c>
      <c r="F120">
        <f>Table2[[#This Row],[epsilon_decay]]</f>
        <v>8.0000000000000004E-4</v>
      </c>
      <c r="G120">
        <f>Table2[[#This Row],[num_bins]]</f>
        <v>8</v>
      </c>
      <c r="H120">
        <f>Table2[[#This Row],[mean_reward]]</f>
        <v>43.932524999999998</v>
      </c>
      <c r="I120">
        <f>Table2[[#This Row],[mean_stderr]]</f>
        <v>9.6630203568721704</v>
      </c>
      <c r="J120">
        <f>Table2[[#This Row],[min_reward_84]]</f>
        <v>34.269504643127831</v>
      </c>
    </row>
    <row r="121" spans="1:10" x14ac:dyDescent="0.2">
      <c r="A121">
        <f>Table2[[#This Row],[trial]]</f>
        <v>526</v>
      </c>
      <c r="B121">
        <f>Table2[[#This Row],[tsetlin_number_of_clauses]]</f>
        <v>10000</v>
      </c>
      <c r="C121">
        <f>Table2[[#This Row],[tsetlin_T]]</f>
        <v>40000000</v>
      </c>
      <c r="D121">
        <f>Table2[[#This Row],[tsetlin_states]]</f>
        <v>100</v>
      </c>
      <c r="E121">
        <f>Table2[[#This Row],[min_epsilon]]</f>
        <v>4.0000000000000001E-3</v>
      </c>
      <c r="F121">
        <f>Table2[[#This Row],[epsilon_decay]]</f>
        <v>4.0000000000000002E-4</v>
      </c>
      <c r="G121">
        <f>Table2[[#This Row],[num_bins]]</f>
        <v>16</v>
      </c>
      <c r="H121">
        <f>Table2[[#This Row],[mean_reward]]</f>
        <v>40.941524999999999</v>
      </c>
      <c r="I121">
        <f>Table2[[#This Row],[mean_stderr]]</f>
        <v>6.7190039534110104</v>
      </c>
      <c r="J121">
        <f>Table2[[#This Row],[min_reward_84]]</f>
        <v>34.222521046588987</v>
      </c>
    </row>
    <row r="122" spans="1:10" x14ac:dyDescent="0.2">
      <c r="A122">
        <f>Table2[[#This Row],[trial]]</f>
        <v>234</v>
      </c>
      <c r="B122">
        <f>Table2[[#This Row],[tsetlin_number_of_clauses]]</f>
        <v>6000</v>
      </c>
      <c r="C122">
        <f>Table2[[#This Row],[tsetlin_T]]</f>
        <v>20000000</v>
      </c>
      <c r="D122">
        <f>Table2[[#This Row],[tsetlin_states]]</f>
        <v>100</v>
      </c>
      <c r="E122">
        <f>Table2[[#This Row],[min_epsilon]]</f>
        <v>4.0000000000000001E-3</v>
      </c>
      <c r="F122">
        <f>Table2[[#This Row],[epsilon_decay]]</f>
        <v>8.0000000000000004E-4</v>
      </c>
      <c r="G122">
        <f>Table2[[#This Row],[num_bins]]</f>
        <v>8</v>
      </c>
      <c r="H122">
        <f>Table2[[#This Row],[mean_reward]]</f>
        <v>43.553674999999998</v>
      </c>
      <c r="I122">
        <f>Table2[[#This Row],[mean_stderr]]</f>
        <v>9.3510104041963107</v>
      </c>
      <c r="J122">
        <f>Table2[[#This Row],[min_reward_84]]</f>
        <v>34.202664595803689</v>
      </c>
    </row>
    <row r="123" spans="1:10" x14ac:dyDescent="0.2">
      <c r="A123">
        <f>Table2[[#This Row],[trial]]</f>
        <v>514</v>
      </c>
      <c r="B123">
        <f>Table2[[#This Row],[tsetlin_number_of_clauses]]</f>
        <v>10000</v>
      </c>
      <c r="C123">
        <f>Table2[[#This Row],[tsetlin_T]]</f>
        <v>40000000</v>
      </c>
      <c r="D123">
        <f>Table2[[#This Row],[tsetlin_states]]</f>
        <v>25</v>
      </c>
      <c r="E123">
        <f>Table2[[#This Row],[min_epsilon]]</f>
        <v>4.0000000000000001E-3</v>
      </c>
      <c r="F123">
        <f>Table2[[#This Row],[epsilon_decay]]</f>
        <v>4.0000000000000002E-4</v>
      </c>
      <c r="G123">
        <f>Table2[[#This Row],[num_bins]]</f>
        <v>16</v>
      </c>
      <c r="H123">
        <f>Table2[[#This Row],[mean_reward]]</f>
        <v>42.460500000000003</v>
      </c>
      <c r="I123">
        <f>Table2[[#This Row],[mean_stderr]]</f>
        <v>8.2800721639180601</v>
      </c>
      <c r="J123">
        <f>Table2[[#This Row],[min_reward_84]]</f>
        <v>34.180427836081947</v>
      </c>
    </row>
    <row r="124" spans="1:10" x14ac:dyDescent="0.2">
      <c r="A124">
        <f>Table2[[#This Row],[trial]]</f>
        <v>357</v>
      </c>
      <c r="B124">
        <f>Table2[[#This Row],[tsetlin_number_of_clauses]]</f>
        <v>6000</v>
      </c>
      <c r="C124">
        <f>Table2[[#This Row],[tsetlin_T]]</f>
        <v>40000000</v>
      </c>
      <c r="D124">
        <f>Table2[[#This Row],[tsetlin_states]]</f>
        <v>8</v>
      </c>
      <c r="E124">
        <f>Table2[[#This Row],[min_epsilon]]</f>
        <v>4.0000000000000001E-3</v>
      </c>
      <c r="F124">
        <f>Table2[[#This Row],[epsilon_decay]]</f>
        <v>1.6000000000000001E-3</v>
      </c>
      <c r="G124">
        <f>Table2[[#This Row],[num_bins]]</f>
        <v>8</v>
      </c>
      <c r="H124">
        <f>Table2[[#This Row],[mean_reward]]</f>
        <v>44.481049999999897</v>
      </c>
      <c r="I124">
        <f>Table2[[#This Row],[mean_stderr]]</f>
        <v>10.3076971157633</v>
      </c>
      <c r="J124">
        <f>Table2[[#This Row],[min_reward_84]]</f>
        <v>34.173352884236593</v>
      </c>
    </row>
    <row r="125" spans="1:10" x14ac:dyDescent="0.2">
      <c r="A125">
        <f>Table2[[#This Row],[trial]]</f>
        <v>166</v>
      </c>
      <c r="B125">
        <f>Table2[[#This Row],[tsetlin_number_of_clauses]]</f>
        <v>10000</v>
      </c>
      <c r="C125">
        <f>Table2[[#This Row],[tsetlin_T]]</f>
        <v>40000000</v>
      </c>
      <c r="D125">
        <f>Table2[[#This Row],[tsetlin_states]]</f>
        <v>8</v>
      </c>
      <c r="E125">
        <f>Table2[[#This Row],[min_epsilon]]</f>
        <v>0.01</v>
      </c>
      <c r="F125">
        <f>Table2[[#This Row],[epsilon_decay]]</f>
        <v>8.0000000000000004E-4</v>
      </c>
      <c r="G125">
        <f>Table2[[#This Row],[num_bins]]</f>
        <v>8</v>
      </c>
      <c r="H125">
        <f>Table2[[#This Row],[mean_reward]]</f>
        <v>42.409574999999997</v>
      </c>
      <c r="I125">
        <f>Table2[[#This Row],[mean_stderr]]</f>
        <v>8.2372953412613104</v>
      </c>
      <c r="J125">
        <f>Table2[[#This Row],[min_reward_84]]</f>
        <v>34.172279658738688</v>
      </c>
    </row>
    <row r="126" spans="1:10" x14ac:dyDescent="0.2">
      <c r="A126">
        <f>Table2[[#This Row],[trial]]</f>
        <v>644</v>
      </c>
      <c r="B126">
        <f>Table2[[#This Row],[tsetlin_number_of_clauses]]</f>
        <v>14000</v>
      </c>
      <c r="C126">
        <f>Table2[[#This Row],[tsetlin_T]]</f>
        <v>20000000</v>
      </c>
      <c r="D126">
        <f>Table2[[#This Row],[tsetlin_states]]</f>
        <v>8</v>
      </c>
      <c r="E126">
        <f>Table2[[#This Row],[min_epsilon]]</f>
        <v>4.0000000000000001E-3</v>
      </c>
      <c r="F126">
        <f>Table2[[#This Row],[epsilon_decay]]</f>
        <v>8.0000000000000004E-4</v>
      </c>
      <c r="G126">
        <f>Table2[[#This Row],[num_bins]]</f>
        <v>16</v>
      </c>
      <c r="H126">
        <f>Table2[[#This Row],[mean_reward]]</f>
        <v>42.841799999999999</v>
      </c>
      <c r="I126">
        <f>Table2[[#This Row],[mean_stderr]]</f>
        <v>8.6885948467388907</v>
      </c>
      <c r="J126">
        <f>Table2[[#This Row],[min_reward_84]]</f>
        <v>34.153205153261112</v>
      </c>
    </row>
    <row r="127" spans="1:10" x14ac:dyDescent="0.2">
      <c r="A127">
        <f>Table2[[#This Row],[trial]]</f>
        <v>629</v>
      </c>
      <c r="B127">
        <f>Table2[[#This Row],[tsetlin_number_of_clauses]]</f>
        <v>14000</v>
      </c>
      <c r="C127">
        <f>Table2[[#This Row],[tsetlin_T]]</f>
        <v>5000000</v>
      </c>
      <c r="D127">
        <f>Table2[[#This Row],[tsetlin_states]]</f>
        <v>4</v>
      </c>
      <c r="E127">
        <f>Table2[[#This Row],[min_epsilon]]</f>
        <v>4.0000000000000001E-3</v>
      </c>
      <c r="F127">
        <f>Table2[[#This Row],[epsilon_decay]]</f>
        <v>8.0000000000000004E-4</v>
      </c>
      <c r="G127">
        <f>Table2[[#This Row],[num_bins]]</f>
        <v>16</v>
      </c>
      <c r="H127">
        <f>Table2[[#This Row],[mean_reward]]</f>
        <v>40.615949999999998</v>
      </c>
      <c r="I127">
        <f>Table2[[#This Row],[mean_stderr]]</f>
        <v>6.4996829157632998</v>
      </c>
      <c r="J127">
        <f>Table2[[#This Row],[min_reward_84]]</f>
        <v>34.116267084236696</v>
      </c>
    </row>
    <row r="128" spans="1:10" x14ac:dyDescent="0.2">
      <c r="A128">
        <f>Table2[[#This Row],[trial]]</f>
        <v>618</v>
      </c>
      <c r="B128">
        <f>Table2[[#This Row],[tsetlin_number_of_clauses]]</f>
        <v>6000</v>
      </c>
      <c r="C128">
        <f>Table2[[#This Row],[tsetlin_T]]</f>
        <v>20000000</v>
      </c>
      <c r="D128">
        <f>Table2[[#This Row],[tsetlin_states]]</f>
        <v>100</v>
      </c>
      <c r="E128">
        <f>Table2[[#This Row],[min_epsilon]]</f>
        <v>0.01</v>
      </c>
      <c r="F128">
        <f>Table2[[#This Row],[epsilon_decay]]</f>
        <v>8.0000000000000004E-4</v>
      </c>
      <c r="G128">
        <f>Table2[[#This Row],[num_bins]]</f>
        <v>16</v>
      </c>
      <c r="H128">
        <f>Table2[[#This Row],[mean_reward]]</f>
        <v>40.944799999999901</v>
      </c>
      <c r="I128">
        <f>Table2[[#This Row],[mean_stderr]]</f>
        <v>6.9813884714625898</v>
      </c>
      <c r="J128">
        <f>Table2[[#This Row],[min_reward_84]]</f>
        <v>33.963411528537314</v>
      </c>
    </row>
    <row r="129" spans="1:10" x14ac:dyDescent="0.2">
      <c r="A129">
        <f>Table2[[#This Row],[trial]]</f>
        <v>239</v>
      </c>
      <c r="B129">
        <f>Table2[[#This Row],[tsetlin_number_of_clauses]]</f>
        <v>14000</v>
      </c>
      <c r="C129">
        <f>Table2[[#This Row],[tsetlin_T]]</f>
        <v>40000000</v>
      </c>
      <c r="D129">
        <f>Table2[[#This Row],[tsetlin_states]]</f>
        <v>100</v>
      </c>
      <c r="E129">
        <f>Table2[[#This Row],[min_epsilon]]</f>
        <v>4.0000000000000001E-3</v>
      </c>
      <c r="F129">
        <f>Table2[[#This Row],[epsilon_decay]]</f>
        <v>8.0000000000000004E-4</v>
      </c>
      <c r="G129">
        <f>Table2[[#This Row],[num_bins]]</f>
        <v>8</v>
      </c>
      <c r="H129">
        <f>Table2[[#This Row],[mean_reward]]</f>
        <v>42.010150000000003</v>
      </c>
      <c r="I129">
        <f>Table2[[#This Row],[mean_stderr]]</f>
        <v>8.0720351859968993</v>
      </c>
      <c r="J129">
        <f>Table2[[#This Row],[min_reward_84]]</f>
        <v>33.9381148140031</v>
      </c>
    </row>
    <row r="130" spans="1:10" x14ac:dyDescent="0.2">
      <c r="A130">
        <f>Table2[[#This Row],[trial]]</f>
        <v>160</v>
      </c>
      <c r="B130">
        <f>Table2[[#This Row],[tsetlin_number_of_clauses]]</f>
        <v>10000</v>
      </c>
      <c r="C130">
        <f>Table2[[#This Row],[tsetlin_T]]</f>
        <v>5000000</v>
      </c>
      <c r="D130">
        <f>Table2[[#This Row],[tsetlin_states]]</f>
        <v>8</v>
      </c>
      <c r="E130">
        <f>Table2[[#This Row],[min_epsilon]]</f>
        <v>0.01</v>
      </c>
      <c r="F130">
        <f>Table2[[#This Row],[epsilon_decay]]</f>
        <v>8.0000000000000004E-4</v>
      </c>
      <c r="G130">
        <f>Table2[[#This Row],[num_bins]]</f>
        <v>8</v>
      </c>
      <c r="H130">
        <f>Table2[[#This Row],[mean_reward]]</f>
        <v>41.551425000000002</v>
      </c>
      <c r="I130">
        <f>Table2[[#This Row],[mean_stderr]]</f>
        <v>7.6218097848226503</v>
      </c>
      <c r="J130">
        <f>Table2[[#This Row],[min_reward_84]]</f>
        <v>33.92961521517735</v>
      </c>
    </row>
    <row r="131" spans="1:10" x14ac:dyDescent="0.2">
      <c r="A131">
        <f>Table2[[#This Row],[trial]]</f>
        <v>475</v>
      </c>
      <c r="B131">
        <f>Table2[[#This Row],[tsetlin_number_of_clauses]]</f>
        <v>10000</v>
      </c>
      <c r="C131">
        <f>Table2[[#This Row],[tsetlin_T]]</f>
        <v>20000000</v>
      </c>
      <c r="D131">
        <f>Table2[[#This Row],[tsetlin_states]]</f>
        <v>100</v>
      </c>
      <c r="E131">
        <f>Table2[[#This Row],[min_epsilon]]</f>
        <v>0.01</v>
      </c>
      <c r="F131">
        <f>Table2[[#This Row],[epsilon_decay]]</f>
        <v>4.0000000000000002E-4</v>
      </c>
      <c r="G131">
        <f>Table2[[#This Row],[num_bins]]</f>
        <v>16</v>
      </c>
      <c r="H131">
        <f>Table2[[#This Row],[mean_reward]]</f>
        <v>40.610100000000003</v>
      </c>
      <c r="I131">
        <f>Table2[[#This Row],[mean_stderr]]</f>
        <v>6.7054663519720501</v>
      </c>
      <c r="J131">
        <f>Table2[[#This Row],[min_reward_84]]</f>
        <v>33.904633648027954</v>
      </c>
    </row>
    <row r="132" spans="1:10" x14ac:dyDescent="0.2">
      <c r="A132">
        <f>Table2[[#This Row],[trial]]</f>
        <v>779</v>
      </c>
      <c r="B132">
        <f>Table2[[#This Row],[tsetlin_number_of_clauses]]</f>
        <v>14000</v>
      </c>
      <c r="C132">
        <f>Table2[[#This Row],[tsetlin_T]]</f>
        <v>40000000</v>
      </c>
      <c r="D132">
        <f>Table2[[#This Row],[tsetlin_states]]</f>
        <v>4</v>
      </c>
      <c r="E132">
        <f>Table2[[#This Row],[min_epsilon]]</f>
        <v>4.0000000000000001E-3</v>
      </c>
      <c r="F132">
        <f>Table2[[#This Row],[epsilon_decay]]</f>
        <v>1.6000000000000001E-3</v>
      </c>
      <c r="G132">
        <f>Table2[[#This Row],[num_bins]]</f>
        <v>16</v>
      </c>
      <c r="H132">
        <f>Table2[[#This Row],[mean_reward]]</f>
        <v>43.999200000000002</v>
      </c>
      <c r="I132">
        <f>Table2[[#This Row],[mean_stderr]]</f>
        <v>10.108505646527799</v>
      </c>
      <c r="J132">
        <f>Table2[[#This Row],[min_reward_84]]</f>
        <v>33.890694353472199</v>
      </c>
    </row>
    <row r="133" spans="1:10" x14ac:dyDescent="0.2">
      <c r="A133">
        <f>Table2[[#This Row],[trial]]</f>
        <v>296</v>
      </c>
      <c r="B133">
        <f>Table2[[#This Row],[tsetlin_number_of_clauses]]</f>
        <v>14000</v>
      </c>
      <c r="C133">
        <f>Table2[[#This Row],[tsetlin_T]]</f>
        <v>20000000</v>
      </c>
      <c r="D133">
        <f>Table2[[#This Row],[tsetlin_states]]</f>
        <v>4</v>
      </c>
      <c r="E133">
        <f>Table2[[#This Row],[min_epsilon]]</f>
        <v>0.01</v>
      </c>
      <c r="F133">
        <f>Table2[[#This Row],[epsilon_decay]]</f>
        <v>1.6000000000000001E-3</v>
      </c>
      <c r="G133">
        <f>Table2[[#This Row],[num_bins]]</f>
        <v>8</v>
      </c>
      <c r="H133">
        <f>Table2[[#This Row],[mean_reward]]</f>
        <v>43.233325000000001</v>
      </c>
      <c r="I133">
        <f>Table2[[#This Row],[mean_stderr]]</f>
        <v>9.3509864750815996</v>
      </c>
      <c r="J133">
        <f>Table2[[#This Row],[min_reward_84]]</f>
        <v>33.882338524918403</v>
      </c>
    </row>
    <row r="134" spans="1:10" x14ac:dyDescent="0.2">
      <c r="A134">
        <f>Table2[[#This Row],[trial]]</f>
        <v>149</v>
      </c>
      <c r="B134">
        <f>Table2[[#This Row],[tsetlin_number_of_clauses]]</f>
        <v>14000</v>
      </c>
      <c r="C134">
        <f>Table2[[#This Row],[tsetlin_T]]</f>
        <v>5000000</v>
      </c>
      <c r="D134">
        <f>Table2[[#This Row],[tsetlin_states]]</f>
        <v>4</v>
      </c>
      <c r="E134">
        <f>Table2[[#This Row],[min_epsilon]]</f>
        <v>0.01</v>
      </c>
      <c r="F134">
        <f>Table2[[#This Row],[epsilon_decay]]</f>
        <v>8.0000000000000004E-4</v>
      </c>
      <c r="G134">
        <f>Table2[[#This Row],[num_bins]]</f>
        <v>8</v>
      </c>
      <c r="H134">
        <f>Table2[[#This Row],[mean_reward]]</f>
        <v>41.834575000000001</v>
      </c>
      <c r="I134">
        <f>Table2[[#This Row],[mean_stderr]]</f>
        <v>7.95841298202693</v>
      </c>
      <c r="J134">
        <f>Table2[[#This Row],[min_reward_84]]</f>
        <v>33.876162017973073</v>
      </c>
    </row>
    <row r="135" spans="1:10" x14ac:dyDescent="0.2">
      <c r="A135">
        <f>Table2[[#This Row],[trial]]</f>
        <v>615</v>
      </c>
      <c r="B135">
        <f>Table2[[#This Row],[tsetlin_number_of_clauses]]</f>
        <v>6000</v>
      </c>
      <c r="C135">
        <f>Table2[[#This Row],[tsetlin_T]]</f>
        <v>5000000</v>
      </c>
      <c r="D135">
        <f>Table2[[#This Row],[tsetlin_states]]</f>
        <v>100</v>
      </c>
      <c r="E135">
        <f>Table2[[#This Row],[min_epsilon]]</f>
        <v>0.01</v>
      </c>
      <c r="F135">
        <f>Table2[[#This Row],[epsilon_decay]]</f>
        <v>8.0000000000000004E-4</v>
      </c>
      <c r="G135">
        <f>Table2[[#This Row],[num_bins]]</f>
        <v>16</v>
      </c>
      <c r="H135">
        <f>Table2[[#This Row],[mean_reward]]</f>
        <v>38.733750000000001</v>
      </c>
      <c r="I135">
        <f>Table2[[#This Row],[mean_stderr]]</f>
        <v>4.8644991812876599</v>
      </c>
      <c r="J135">
        <f>Table2[[#This Row],[min_reward_84]]</f>
        <v>33.869250818712338</v>
      </c>
    </row>
    <row r="136" spans="1:10" x14ac:dyDescent="0.2">
      <c r="A136">
        <f>Table2[[#This Row],[trial]]</f>
        <v>323</v>
      </c>
      <c r="B136">
        <f>Table2[[#This Row],[tsetlin_number_of_clauses]]</f>
        <v>14000</v>
      </c>
      <c r="C136">
        <f>Table2[[#This Row],[tsetlin_T]]</f>
        <v>40000000</v>
      </c>
      <c r="D136">
        <f>Table2[[#This Row],[tsetlin_states]]</f>
        <v>25</v>
      </c>
      <c r="E136">
        <f>Table2[[#This Row],[min_epsilon]]</f>
        <v>0.01</v>
      </c>
      <c r="F136">
        <f>Table2[[#This Row],[epsilon_decay]]</f>
        <v>1.6000000000000001E-3</v>
      </c>
      <c r="G136">
        <f>Table2[[#This Row],[num_bins]]</f>
        <v>8</v>
      </c>
      <c r="H136">
        <f>Table2[[#This Row],[mean_reward]]</f>
        <v>44.094574999999999</v>
      </c>
      <c r="I136">
        <f>Table2[[#This Row],[mean_stderr]]</f>
        <v>10.331889709287699</v>
      </c>
      <c r="J136">
        <f>Table2[[#This Row],[min_reward_84]]</f>
        <v>33.762685290712298</v>
      </c>
    </row>
    <row r="137" spans="1:10" x14ac:dyDescent="0.2">
      <c r="A137">
        <f>Table2[[#This Row],[trial]]</f>
        <v>740</v>
      </c>
      <c r="B137">
        <f>Table2[[#This Row],[tsetlin_number_of_clauses]]</f>
        <v>14000</v>
      </c>
      <c r="C137">
        <f>Table2[[#This Row],[tsetlin_T]]</f>
        <v>20000000</v>
      </c>
      <c r="D137">
        <f>Table2[[#This Row],[tsetlin_states]]</f>
        <v>8</v>
      </c>
      <c r="E137">
        <f>Table2[[#This Row],[min_epsilon]]</f>
        <v>0.01</v>
      </c>
      <c r="F137">
        <f>Table2[[#This Row],[epsilon_decay]]</f>
        <v>1.6000000000000001E-3</v>
      </c>
      <c r="G137">
        <f>Table2[[#This Row],[num_bins]]</f>
        <v>16</v>
      </c>
      <c r="H137">
        <f>Table2[[#This Row],[mean_reward]]</f>
        <v>39.491674999999901</v>
      </c>
      <c r="I137">
        <f>Table2[[#This Row],[mean_stderr]]</f>
        <v>5.7402089381096504</v>
      </c>
      <c r="J137">
        <f>Table2[[#This Row],[min_reward_84]]</f>
        <v>33.751466061890248</v>
      </c>
    </row>
    <row r="138" spans="1:10" x14ac:dyDescent="0.2">
      <c r="A138">
        <f>Table2[[#This Row],[trial]]</f>
        <v>90</v>
      </c>
      <c r="B138">
        <f>Table2[[#This Row],[tsetlin_number_of_clauses]]</f>
        <v>6000</v>
      </c>
      <c r="C138">
        <f>Table2[[#This Row],[tsetlin_T]]</f>
        <v>20000000</v>
      </c>
      <c r="D138">
        <f>Table2[[#This Row],[tsetlin_states]]</f>
        <v>100</v>
      </c>
      <c r="E138">
        <f>Table2[[#This Row],[min_epsilon]]</f>
        <v>4.0000000000000001E-3</v>
      </c>
      <c r="F138">
        <f>Table2[[#This Row],[epsilon_decay]]</f>
        <v>4.0000000000000002E-4</v>
      </c>
      <c r="G138">
        <f>Table2[[#This Row],[num_bins]]</f>
        <v>8</v>
      </c>
      <c r="H138">
        <f>Table2[[#This Row],[mean_reward]]</f>
        <v>42.827500000000001</v>
      </c>
      <c r="I138">
        <f>Table2[[#This Row],[mean_stderr]]</f>
        <v>9.1313734185997202</v>
      </c>
      <c r="J138">
        <f>Table2[[#This Row],[min_reward_84]]</f>
        <v>33.696126581400279</v>
      </c>
    </row>
    <row r="139" spans="1:10" x14ac:dyDescent="0.2">
      <c r="A139">
        <f>Table2[[#This Row],[trial]]</f>
        <v>16</v>
      </c>
      <c r="B139">
        <f>Table2[[#This Row],[tsetlin_number_of_clauses]]</f>
        <v>10000</v>
      </c>
      <c r="C139">
        <f>Table2[[#This Row],[tsetlin_T]]</f>
        <v>5000000</v>
      </c>
      <c r="D139">
        <f>Table2[[#This Row],[tsetlin_states]]</f>
        <v>8</v>
      </c>
      <c r="E139">
        <f>Table2[[#This Row],[min_epsilon]]</f>
        <v>0.01</v>
      </c>
      <c r="F139">
        <f>Table2[[#This Row],[epsilon_decay]]</f>
        <v>4.0000000000000002E-4</v>
      </c>
      <c r="G139">
        <f>Table2[[#This Row],[num_bins]]</f>
        <v>8</v>
      </c>
      <c r="H139">
        <f>Table2[[#This Row],[mean_reward]]</f>
        <v>40.007899999999999</v>
      </c>
      <c r="I139">
        <f>Table2[[#This Row],[mean_stderr]]</f>
        <v>6.4000194883984802</v>
      </c>
      <c r="J139">
        <f>Table2[[#This Row],[min_reward_84]]</f>
        <v>33.607880511601522</v>
      </c>
    </row>
    <row r="140" spans="1:10" x14ac:dyDescent="0.2">
      <c r="A140">
        <f>Table2[[#This Row],[trial]]</f>
        <v>70</v>
      </c>
      <c r="B140">
        <f>Table2[[#This Row],[tsetlin_number_of_clauses]]</f>
        <v>10000</v>
      </c>
      <c r="C140">
        <f>Table2[[#This Row],[tsetlin_T]]</f>
        <v>40000000</v>
      </c>
      <c r="D140">
        <f>Table2[[#This Row],[tsetlin_states]]</f>
        <v>8</v>
      </c>
      <c r="E140">
        <f>Table2[[#This Row],[min_epsilon]]</f>
        <v>4.0000000000000001E-3</v>
      </c>
      <c r="F140">
        <f>Table2[[#This Row],[epsilon_decay]]</f>
        <v>4.0000000000000002E-4</v>
      </c>
      <c r="G140">
        <f>Table2[[#This Row],[num_bins]]</f>
        <v>8</v>
      </c>
      <c r="H140">
        <f>Table2[[#This Row],[mean_reward]]</f>
        <v>42.256625</v>
      </c>
      <c r="I140">
        <f>Table2[[#This Row],[mean_stderr]]</f>
        <v>8.7405905374433406</v>
      </c>
      <c r="J140">
        <f>Table2[[#This Row],[min_reward_84]]</f>
        <v>33.516034462556661</v>
      </c>
    </row>
    <row r="141" spans="1:10" x14ac:dyDescent="0.2">
      <c r="A141">
        <f>Table2[[#This Row],[trial]]</f>
        <v>762</v>
      </c>
      <c r="B141">
        <f>Table2[[#This Row],[tsetlin_number_of_clauses]]</f>
        <v>6000</v>
      </c>
      <c r="C141">
        <f>Table2[[#This Row],[tsetlin_T]]</f>
        <v>20000000</v>
      </c>
      <c r="D141">
        <f>Table2[[#This Row],[tsetlin_states]]</f>
        <v>100</v>
      </c>
      <c r="E141">
        <f>Table2[[#This Row],[min_epsilon]]</f>
        <v>0.01</v>
      </c>
      <c r="F141">
        <f>Table2[[#This Row],[epsilon_decay]]</f>
        <v>1.6000000000000001E-3</v>
      </c>
      <c r="G141">
        <f>Table2[[#This Row],[num_bins]]</f>
        <v>16</v>
      </c>
      <c r="H141">
        <f>Table2[[#This Row],[mean_reward]]</f>
        <v>41.338324999999998</v>
      </c>
      <c r="I141">
        <f>Table2[[#This Row],[mean_stderr]]</f>
        <v>7.8537797307812598</v>
      </c>
      <c r="J141">
        <f>Table2[[#This Row],[min_reward_84]]</f>
        <v>33.484545269218735</v>
      </c>
    </row>
    <row r="142" spans="1:10" x14ac:dyDescent="0.2">
      <c r="A142">
        <f>Table2[[#This Row],[trial]]</f>
        <v>195</v>
      </c>
      <c r="B142">
        <f>Table2[[#This Row],[tsetlin_number_of_clauses]]</f>
        <v>6000</v>
      </c>
      <c r="C142">
        <f>Table2[[#This Row],[tsetlin_T]]</f>
        <v>5000000</v>
      </c>
      <c r="D142">
        <f>Table2[[#This Row],[tsetlin_states]]</f>
        <v>4</v>
      </c>
      <c r="E142">
        <f>Table2[[#This Row],[min_epsilon]]</f>
        <v>4.0000000000000001E-3</v>
      </c>
      <c r="F142">
        <f>Table2[[#This Row],[epsilon_decay]]</f>
        <v>8.0000000000000004E-4</v>
      </c>
      <c r="G142">
        <f>Table2[[#This Row],[num_bins]]</f>
        <v>8</v>
      </c>
      <c r="H142">
        <f>Table2[[#This Row],[mean_reward]]</f>
        <v>39.858899999999998</v>
      </c>
      <c r="I142">
        <f>Table2[[#This Row],[mean_stderr]]</f>
        <v>6.4198493437555504</v>
      </c>
      <c r="J142">
        <f>Table2[[#This Row],[min_reward_84]]</f>
        <v>33.439050656244447</v>
      </c>
    </row>
    <row r="143" spans="1:10" x14ac:dyDescent="0.2">
      <c r="A143">
        <f>Table2[[#This Row],[trial]]</f>
        <v>604</v>
      </c>
      <c r="B143">
        <f>Table2[[#This Row],[tsetlin_number_of_clauses]]</f>
        <v>10000</v>
      </c>
      <c r="C143">
        <f>Table2[[#This Row],[tsetlin_T]]</f>
        <v>5000000</v>
      </c>
      <c r="D143">
        <f>Table2[[#This Row],[tsetlin_states]]</f>
        <v>25</v>
      </c>
      <c r="E143">
        <f>Table2[[#This Row],[min_epsilon]]</f>
        <v>0.01</v>
      </c>
      <c r="F143">
        <f>Table2[[#This Row],[epsilon_decay]]</f>
        <v>8.0000000000000004E-4</v>
      </c>
      <c r="G143">
        <f>Table2[[#This Row],[num_bins]]</f>
        <v>16</v>
      </c>
      <c r="H143">
        <f>Table2[[#This Row],[mean_reward]]</f>
        <v>39.980550000000001</v>
      </c>
      <c r="I143">
        <f>Table2[[#This Row],[mean_stderr]]</f>
        <v>6.56146655971685</v>
      </c>
      <c r="J143">
        <f>Table2[[#This Row],[min_reward_84]]</f>
        <v>33.419083440283153</v>
      </c>
    </row>
    <row r="144" spans="1:10" x14ac:dyDescent="0.2">
      <c r="A144">
        <f>Table2[[#This Row],[trial]]</f>
        <v>535</v>
      </c>
      <c r="B144">
        <f>Table2[[#This Row],[tsetlin_number_of_clauses]]</f>
        <v>10000</v>
      </c>
      <c r="C144">
        <f>Table2[[#This Row],[tsetlin_T]]</f>
        <v>20000000</v>
      </c>
      <c r="D144">
        <f>Table2[[#This Row],[tsetlin_states]]</f>
        <v>4</v>
      </c>
      <c r="E144">
        <f>Table2[[#This Row],[min_epsilon]]</f>
        <v>1E-3</v>
      </c>
      <c r="F144">
        <f>Table2[[#This Row],[epsilon_decay]]</f>
        <v>4.0000000000000002E-4</v>
      </c>
      <c r="G144">
        <f>Table2[[#This Row],[num_bins]]</f>
        <v>16</v>
      </c>
      <c r="H144">
        <f>Table2[[#This Row],[mean_reward]]</f>
        <v>40.289224999999902</v>
      </c>
      <c r="I144">
        <f>Table2[[#This Row],[mean_stderr]]</f>
        <v>7.1510450187400103</v>
      </c>
      <c r="J144">
        <f>Table2[[#This Row],[min_reward_84]]</f>
        <v>33.138179981259896</v>
      </c>
    </row>
    <row r="145" spans="1:10" x14ac:dyDescent="0.2">
      <c r="A145">
        <f>Table2[[#This Row],[trial]]</f>
        <v>147</v>
      </c>
      <c r="B145">
        <f>Table2[[#This Row],[tsetlin_number_of_clauses]]</f>
        <v>6000</v>
      </c>
      <c r="C145">
        <f>Table2[[#This Row],[tsetlin_T]]</f>
        <v>5000000</v>
      </c>
      <c r="D145">
        <f>Table2[[#This Row],[tsetlin_states]]</f>
        <v>4</v>
      </c>
      <c r="E145">
        <f>Table2[[#This Row],[min_epsilon]]</f>
        <v>0.01</v>
      </c>
      <c r="F145">
        <f>Table2[[#This Row],[epsilon_decay]]</f>
        <v>8.0000000000000004E-4</v>
      </c>
      <c r="G145">
        <f>Table2[[#This Row],[num_bins]]</f>
        <v>8</v>
      </c>
      <c r="H145">
        <f>Table2[[#This Row],[mean_reward]]</f>
        <v>41.341875000000002</v>
      </c>
      <c r="I145">
        <f>Table2[[#This Row],[mean_stderr]]</f>
        <v>8.2297501284636994</v>
      </c>
      <c r="J145">
        <f>Table2[[#This Row],[min_reward_84]]</f>
        <v>33.112124871536302</v>
      </c>
    </row>
    <row r="146" spans="1:10" x14ac:dyDescent="0.2">
      <c r="A146">
        <f>Table2[[#This Row],[trial]]</f>
        <v>694</v>
      </c>
      <c r="B146">
        <f>Table2[[#This Row],[tsetlin_number_of_clauses]]</f>
        <v>10000</v>
      </c>
      <c r="C146">
        <f>Table2[[#This Row],[tsetlin_T]]</f>
        <v>40000000</v>
      </c>
      <c r="D146">
        <f>Table2[[#This Row],[tsetlin_states]]</f>
        <v>8</v>
      </c>
      <c r="E146">
        <f>Table2[[#This Row],[min_epsilon]]</f>
        <v>1E-3</v>
      </c>
      <c r="F146">
        <f>Table2[[#This Row],[epsilon_decay]]</f>
        <v>8.0000000000000004E-4</v>
      </c>
      <c r="G146">
        <f>Table2[[#This Row],[num_bins]]</f>
        <v>16</v>
      </c>
      <c r="H146">
        <f>Table2[[#This Row],[mean_reward]]</f>
        <v>42.507199999999997</v>
      </c>
      <c r="I146">
        <f>Table2[[#This Row],[mean_stderr]]</f>
        <v>9.4042172993839692</v>
      </c>
      <c r="J146">
        <f>Table2[[#This Row],[min_reward_84]]</f>
        <v>33.102982700616025</v>
      </c>
    </row>
    <row r="147" spans="1:10" x14ac:dyDescent="0.2">
      <c r="A147">
        <f>Table2[[#This Row],[trial]]</f>
        <v>751</v>
      </c>
      <c r="B147">
        <f>Table2[[#This Row],[tsetlin_number_of_clauses]]</f>
        <v>10000</v>
      </c>
      <c r="C147">
        <f>Table2[[#This Row],[tsetlin_T]]</f>
        <v>20000000</v>
      </c>
      <c r="D147">
        <f>Table2[[#This Row],[tsetlin_states]]</f>
        <v>25</v>
      </c>
      <c r="E147">
        <f>Table2[[#This Row],[min_epsilon]]</f>
        <v>0.01</v>
      </c>
      <c r="F147">
        <f>Table2[[#This Row],[epsilon_decay]]</f>
        <v>1.6000000000000001E-3</v>
      </c>
      <c r="G147">
        <f>Table2[[#This Row],[num_bins]]</f>
        <v>16</v>
      </c>
      <c r="H147">
        <f>Table2[[#This Row],[mean_reward]]</f>
        <v>39.828125</v>
      </c>
      <c r="I147">
        <f>Table2[[#This Row],[mean_stderr]]</f>
        <v>6.7623731366170903</v>
      </c>
      <c r="J147">
        <f>Table2[[#This Row],[min_reward_84]]</f>
        <v>33.065751863382907</v>
      </c>
    </row>
    <row r="148" spans="1:10" x14ac:dyDescent="0.2">
      <c r="A148">
        <f>Table2[[#This Row],[trial]]</f>
        <v>367</v>
      </c>
      <c r="B148">
        <f>Table2[[#This Row],[tsetlin_number_of_clauses]]</f>
        <v>10000</v>
      </c>
      <c r="C148">
        <f>Table2[[#This Row],[tsetlin_T]]</f>
        <v>20000000</v>
      </c>
      <c r="D148">
        <f>Table2[[#This Row],[tsetlin_states]]</f>
        <v>25</v>
      </c>
      <c r="E148">
        <f>Table2[[#This Row],[min_epsilon]]</f>
        <v>4.0000000000000001E-3</v>
      </c>
      <c r="F148">
        <f>Table2[[#This Row],[epsilon_decay]]</f>
        <v>1.6000000000000001E-3</v>
      </c>
      <c r="G148">
        <f>Table2[[#This Row],[num_bins]]</f>
        <v>8</v>
      </c>
      <c r="H148">
        <f>Table2[[#This Row],[mean_reward]]</f>
        <v>41.94115</v>
      </c>
      <c r="I148">
        <f>Table2[[#This Row],[mean_stderr]]</f>
        <v>8.92701610891333</v>
      </c>
      <c r="J148">
        <f>Table2[[#This Row],[min_reward_84]]</f>
        <v>33.014133891086672</v>
      </c>
    </row>
    <row r="149" spans="1:10" x14ac:dyDescent="0.2">
      <c r="A149">
        <f>Table2[[#This Row],[trial]]</f>
        <v>293</v>
      </c>
      <c r="B149">
        <f>Table2[[#This Row],[tsetlin_number_of_clauses]]</f>
        <v>14000</v>
      </c>
      <c r="C149">
        <f>Table2[[#This Row],[tsetlin_T]]</f>
        <v>5000000</v>
      </c>
      <c r="D149">
        <f>Table2[[#This Row],[tsetlin_states]]</f>
        <v>4</v>
      </c>
      <c r="E149">
        <f>Table2[[#This Row],[min_epsilon]]</f>
        <v>0.01</v>
      </c>
      <c r="F149">
        <f>Table2[[#This Row],[epsilon_decay]]</f>
        <v>1.6000000000000001E-3</v>
      </c>
      <c r="G149">
        <f>Table2[[#This Row],[num_bins]]</f>
        <v>8</v>
      </c>
      <c r="H149">
        <f>Table2[[#This Row],[mean_reward]]</f>
        <v>40.464700000000001</v>
      </c>
      <c r="I149">
        <f>Table2[[#This Row],[mean_stderr]]</f>
        <v>7.4615458670610701</v>
      </c>
      <c r="J149">
        <f>Table2[[#This Row],[min_reward_84]]</f>
        <v>33.003154132938931</v>
      </c>
    </row>
    <row r="150" spans="1:10" x14ac:dyDescent="0.2">
      <c r="A150">
        <f>Table2[[#This Row],[trial]]</f>
        <v>185</v>
      </c>
      <c r="B150">
        <f>Table2[[#This Row],[tsetlin_number_of_clauses]]</f>
        <v>14000</v>
      </c>
      <c r="C150">
        <f>Table2[[#This Row],[tsetlin_T]]</f>
        <v>5000000</v>
      </c>
      <c r="D150">
        <f>Table2[[#This Row],[tsetlin_states]]</f>
        <v>100</v>
      </c>
      <c r="E150">
        <f>Table2[[#This Row],[min_epsilon]]</f>
        <v>0.01</v>
      </c>
      <c r="F150">
        <f>Table2[[#This Row],[epsilon_decay]]</f>
        <v>8.0000000000000004E-4</v>
      </c>
      <c r="G150">
        <f>Table2[[#This Row],[num_bins]]</f>
        <v>8</v>
      </c>
      <c r="H150">
        <f>Table2[[#This Row],[mean_reward]]</f>
        <v>40.541125000000001</v>
      </c>
      <c r="I150">
        <f>Table2[[#This Row],[mean_stderr]]</f>
        <v>7.5591809244680803</v>
      </c>
      <c r="J150">
        <f>Table2[[#This Row],[min_reward_84]]</f>
        <v>32.981944075531921</v>
      </c>
    </row>
    <row r="151" spans="1:10" x14ac:dyDescent="0.2">
      <c r="A151">
        <f>Table2[[#This Row],[trial]]</f>
        <v>258</v>
      </c>
      <c r="B151">
        <f>Table2[[#This Row],[tsetlin_number_of_clauses]]</f>
        <v>6000</v>
      </c>
      <c r="C151">
        <f>Table2[[#This Row],[tsetlin_T]]</f>
        <v>20000000</v>
      </c>
      <c r="D151">
        <f>Table2[[#This Row],[tsetlin_states]]</f>
        <v>8</v>
      </c>
      <c r="E151">
        <f>Table2[[#This Row],[min_epsilon]]</f>
        <v>1E-3</v>
      </c>
      <c r="F151">
        <f>Table2[[#This Row],[epsilon_decay]]</f>
        <v>8.0000000000000004E-4</v>
      </c>
      <c r="G151">
        <f>Table2[[#This Row],[num_bins]]</f>
        <v>8</v>
      </c>
      <c r="H151">
        <f>Table2[[#This Row],[mean_reward]]</f>
        <v>42.644174999999997</v>
      </c>
      <c r="I151">
        <f>Table2[[#This Row],[mean_stderr]]</f>
        <v>9.6685964738910393</v>
      </c>
      <c r="J151">
        <f>Table2[[#This Row],[min_reward_84]]</f>
        <v>32.975578526108961</v>
      </c>
    </row>
    <row r="152" spans="1:10" x14ac:dyDescent="0.2">
      <c r="A152">
        <f>Table2[[#This Row],[trial]]</f>
        <v>460</v>
      </c>
      <c r="B152">
        <f>Table2[[#This Row],[tsetlin_number_of_clauses]]</f>
        <v>10000</v>
      </c>
      <c r="C152">
        <f>Table2[[#This Row],[tsetlin_T]]</f>
        <v>5000000</v>
      </c>
      <c r="D152">
        <f>Table2[[#This Row],[tsetlin_states]]</f>
        <v>25</v>
      </c>
      <c r="E152">
        <f>Table2[[#This Row],[min_epsilon]]</f>
        <v>0.01</v>
      </c>
      <c r="F152">
        <f>Table2[[#This Row],[epsilon_decay]]</f>
        <v>4.0000000000000002E-4</v>
      </c>
      <c r="G152">
        <f>Table2[[#This Row],[num_bins]]</f>
        <v>16</v>
      </c>
      <c r="H152">
        <f>Table2[[#This Row],[mean_reward]]</f>
        <v>38.508599999999902</v>
      </c>
      <c r="I152">
        <f>Table2[[#This Row],[mean_stderr]]</f>
        <v>5.5620540012671302</v>
      </c>
      <c r="J152">
        <f>Table2[[#This Row],[min_reward_84]]</f>
        <v>32.946545998732773</v>
      </c>
    </row>
    <row r="153" spans="1:10" x14ac:dyDescent="0.2">
      <c r="A153">
        <f>Table2[[#This Row],[trial]]</f>
        <v>442</v>
      </c>
      <c r="B153">
        <f>Table2[[#This Row],[tsetlin_number_of_clauses]]</f>
        <v>10000</v>
      </c>
      <c r="C153">
        <f>Table2[[#This Row],[tsetlin_T]]</f>
        <v>40000000</v>
      </c>
      <c r="D153">
        <f>Table2[[#This Row],[tsetlin_states]]</f>
        <v>4</v>
      </c>
      <c r="E153">
        <f>Table2[[#This Row],[min_epsilon]]</f>
        <v>0.01</v>
      </c>
      <c r="F153">
        <f>Table2[[#This Row],[epsilon_decay]]</f>
        <v>4.0000000000000002E-4</v>
      </c>
      <c r="G153">
        <f>Table2[[#This Row],[num_bins]]</f>
        <v>16</v>
      </c>
      <c r="H153">
        <f>Table2[[#This Row],[mean_reward]]</f>
        <v>38.887300000000003</v>
      </c>
      <c r="I153">
        <f>Table2[[#This Row],[mean_stderr]]</f>
        <v>6.08195801662528</v>
      </c>
      <c r="J153">
        <f>Table2[[#This Row],[min_reward_84]]</f>
        <v>32.805341983374724</v>
      </c>
    </row>
    <row r="154" spans="1:10" x14ac:dyDescent="0.2">
      <c r="A154">
        <f>Table2[[#This Row],[trial]]</f>
        <v>778</v>
      </c>
      <c r="B154">
        <f>Table2[[#This Row],[tsetlin_number_of_clauses]]</f>
        <v>10000</v>
      </c>
      <c r="C154">
        <f>Table2[[#This Row],[tsetlin_T]]</f>
        <v>40000000</v>
      </c>
      <c r="D154">
        <f>Table2[[#This Row],[tsetlin_states]]</f>
        <v>4</v>
      </c>
      <c r="E154">
        <f>Table2[[#This Row],[min_epsilon]]</f>
        <v>4.0000000000000001E-3</v>
      </c>
      <c r="F154">
        <f>Table2[[#This Row],[epsilon_decay]]</f>
        <v>1.6000000000000001E-3</v>
      </c>
      <c r="G154">
        <f>Table2[[#This Row],[num_bins]]</f>
        <v>16</v>
      </c>
      <c r="H154">
        <f>Table2[[#This Row],[mean_reward]]</f>
        <v>42.170349999999999</v>
      </c>
      <c r="I154">
        <f>Table2[[#This Row],[mean_stderr]]</f>
        <v>9.3664389045103995</v>
      </c>
      <c r="J154">
        <f>Table2[[#This Row],[min_reward_84]]</f>
        <v>32.803911095489596</v>
      </c>
    </row>
    <row r="155" spans="1:10" x14ac:dyDescent="0.2">
      <c r="A155">
        <f>Table2[[#This Row],[trial]]</f>
        <v>727</v>
      </c>
      <c r="B155">
        <f>Table2[[#This Row],[tsetlin_number_of_clauses]]</f>
        <v>10000</v>
      </c>
      <c r="C155">
        <f>Table2[[#This Row],[tsetlin_T]]</f>
        <v>20000000</v>
      </c>
      <c r="D155">
        <f>Table2[[#This Row],[tsetlin_states]]</f>
        <v>4</v>
      </c>
      <c r="E155">
        <f>Table2[[#This Row],[min_epsilon]]</f>
        <v>0.01</v>
      </c>
      <c r="F155">
        <f>Table2[[#This Row],[epsilon_decay]]</f>
        <v>1.6000000000000001E-3</v>
      </c>
      <c r="G155">
        <f>Table2[[#This Row],[num_bins]]</f>
        <v>16</v>
      </c>
      <c r="H155">
        <f>Table2[[#This Row],[mean_reward]]</f>
        <v>42.195799999999998</v>
      </c>
      <c r="I155">
        <f>Table2[[#This Row],[mean_stderr]]</f>
        <v>9.4007317114736395</v>
      </c>
      <c r="J155">
        <f>Table2[[#This Row],[min_reward_84]]</f>
        <v>32.795068288526359</v>
      </c>
    </row>
    <row r="156" spans="1:10" x14ac:dyDescent="0.2">
      <c r="A156">
        <f>Table2[[#This Row],[trial]]</f>
        <v>383</v>
      </c>
      <c r="B156">
        <f>Table2[[#This Row],[tsetlin_number_of_clauses]]</f>
        <v>14000</v>
      </c>
      <c r="C156">
        <f>Table2[[#This Row],[tsetlin_T]]</f>
        <v>40000000</v>
      </c>
      <c r="D156">
        <f>Table2[[#This Row],[tsetlin_states]]</f>
        <v>100</v>
      </c>
      <c r="E156">
        <f>Table2[[#This Row],[min_epsilon]]</f>
        <v>4.0000000000000001E-3</v>
      </c>
      <c r="F156">
        <f>Table2[[#This Row],[epsilon_decay]]</f>
        <v>1.6000000000000001E-3</v>
      </c>
      <c r="G156">
        <f>Table2[[#This Row],[num_bins]]</f>
        <v>8</v>
      </c>
      <c r="H156">
        <f>Table2[[#This Row],[mean_reward]]</f>
        <v>40.349074999999999</v>
      </c>
      <c r="I156">
        <f>Table2[[#This Row],[mean_stderr]]</f>
        <v>7.5853368927057696</v>
      </c>
      <c r="J156">
        <f>Table2[[#This Row],[min_reward_84]]</f>
        <v>32.76373810729423</v>
      </c>
    </row>
    <row r="157" spans="1:10" x14ac:dyDescent="0.2">
      <c r="A157">
        <f>Table2[[#This Row],[trial]]</f>
        <v>823</v>
      </c>
      <c r="B157">
        <f>Table2[[#This Row],[tsetlin_number_of_clauses]]</f>
        <v>10000</v>
      </c>
      <c r="C157">
        <f>Table2[[#This Row],[tsetlin_T]]</f>
        <v>20000000</v>
      </c>
      <c r="D157">
        <f>Table2[[#This Row],[tsetlin_states]]</f>
        <v>4</v>
      </c>
      <c r="E157">
        <f>Table2[[#This Row],[min_epsilon]]</f>
        <v>1E-3</v>
      </c>
      <c r="F157">
        <f>Table2[[#This Row],[epsilon_decay]]</f>
        <v>1.6000000000000001E-3</v>
      </c>
      <c r="G157">
        <f>Table2[[#This Row],[num_bins]]</f>
        <v>16</v>
      </c>
      <c r="H157">
        <f>Table2[[#This Row],[mean_reward]]</f>
        <v>39.813074999999998</v>
      </c>
      <c r="I157">
        <f>Table2[[#This Row],[mean_stderr]]</f>
        <v>7.06019135318751</v>
      </c>
      <c r="J157">
        <f>Table2[[#This Row],[min_reward_84]]</f>
        <v>32.752883646812485</v>
      </c>
    </row>
    <row r="158" spans="1:10" x14ac:dyDescent="0.2">
      <c r="A158">
        <f>Table2[[#This Row],[trial]]</f>
        <v>839</v>
      </c>
      <c r="B158">
        <f>Table2[[#This Row],[tsetlin_number_of_clauses]]</f>
        <v>14000</v>
      </c>
      <c r="C158">
        <f>Table2[[#This Row],[tsetlin_T]]</f>
        <v>40000000</v>
      </c>
      <c r="D158">
        <f>Table2[[#This Row],[tsetlin_states]]</f>
        <v>8</v>
      </c>
      <c r="E158">
        <f>Table2[[#This Row],[min_epsilon]]</f>
        <v>1E-3</v>
      </c>
      <c r="F158">
        <f>Table2[[#This Row],[epsilon_decay]]</f>
        <v>1.6000000000000001E-3</v>
      </c>
      <c r="G158">
        <f>Table2[[#This Row],[num_bins]]</f>
        <v>16</v>
      </c>
      <c r="H158">
        <f>Table2[[#This Row],[mean_reward]]</f>
        <v>39.290799999999997</v>
      </c>
      <c r="I158">
        <f>Table2[[#This Row],[mean_stderr]]</f>
        <v>6.5443048012047296</v>
      </c>
      <c r="J158">
        <f>Table2[[#This Row],[min_reward_84]]</f>
        <v>32.746495198795266</v>
      </c>
    </row>
    <row r="159" spans="1:10" x14ac:dyDescent="0.2">
      <c r="A159">
        <f>Table2[[#This Row],[trial]]</f>
        <v>474</v>
      </c>
      <c r="B159">
        <f>Table2[[#This Row],[tsetlin_number_of_clauses]]</f>
        <v>6000</v>
      </c>
      <c r="C159">
        <f>Table2[[#This Row],[tsetlin_T]]</f>
        <v>20000000</v>
      </c>
      <c r="D159">
        <f>Table2[[#This Row],[tsetlin_states]]</f>
        <v>100</v>
      </c>
      <c r="E159">
        <f>Table2[[#This Row],[min_epsilon]]</f>
        <v>0.01</v>
      </c>
      <c r="F159">
        <f>Table2[[#This Row],[epsilon_decay]]</f>
        <v>4.0000000000000002E-4</v>
      </c>
      <c r="G159">
        <f>Table2[[#This Row],[num_bins]]</f>
        <v>16</v>
      </c>
      <c r="H159">
        <f>Table2[[#This Row],[mean_reward]]</f>
        <v>39.5</v>
      </c>
      <c r="I159">
        <f>Table2[[#This Row],[mean_stderr]]</f>
        <v>6.7574090287832203</v>
      </c>
      <c r="J159">
        <f>Table2[[#This Row],[min_reward_84]]</f>
        <v>32.742590971216778</v>
      </c>
    </row>
    <row r="160" spans="1:10" x14ac:dyDescent="0.2">
      <c r="A160">
        <f>Table2[[#This Row],[trial]]</f>
        <v>754</v>
      </c>
      <c r="B160">
        <f>Table2[[#This Row],[tsetlin_number_of_clauses]]</f>
        <v>10000</v>
      </c>
      <c r="C160">
        <f>Table2[[#This Row],[tsetlin_T]]</f>
        <v>40000000</v>
      </c>
      <c r="D160">
        <f>Table2[[#This Row],[tsetlin_states]]</f>
        <v>25</v>
      </c>
      <c r="E160">
        <f>Table2[[#This Row],[min_epsilon]]</f>
        <v>0.01</v>
      </c>
      <c r="F160">
        <f>Table2[[#This Row],[epsilon_decay]]</f>
        <v>1.6000000000000001E-3</v>
      </c>
      <c r="G160">
        <f>Table2[[#This Row],[num_bins]]</f>
        <v>16</v>
      </c>
      <c r="H160">
        <f>Table2[[#This Row],[mean_reward]]</f>
        <v>42.277149999999999</v>
      </c>
      <c r="I160">
        <f>Table2[[#This Row],[mean_stderr]]</f>
        <v>9.5532319004023201</v>
      </c>
      <c r="J160">
        <f>Table2[[#This Row],[min_reward_84]]</f>
        <v>32.723918099597682</v>
      </c>
    </row>
    <row r="161" spans="1:10" x14ac:dyDescent="0.2">
      <c r="A161">
        <f>Table2[[#This Row],[trial]]</f>
        <v>678</v>
      </c>
      <c r="B161">
        <f>Table2[[#This Row],[tsetlin_number_of_clauses]]</f>
        <v>6000</v>
      </c>
      <c r="C161">
        <f>Table2[[#This Row],[tsetlin_T]]</f>
        <v>20000000</v>
      </c>
      <c r="D161">
        <f>Table2[[#This Row],[tsetlin_states]]</f>
        <v>4</v>
      </c>
      <c r="E161">
        <f>Table2[[#This Row],[min_epsilon]]</f>
        <v>1E-3</v>
      </c>
      <c r="F161">
        <f>Table2[[#This Row],[epsilon_decay]]</f>
        <v>8.0000000000000004E-4</v>
      </c>
      <c r="G161">
        <f>Table2[[#This Row],[num_bins]]</f>
        <v>16</v>
      </c>
      <c r="H161">
        <f>Table2[[#This Row],[mean_reward]]</f>
        <v>39.358375000000002</v>
      </c>
      <c r="I161">
        <f>Table2[[#This Row],[mean_stderr]]</f>
        <v>6.6679120848496201</v>
      </c>
      <c r="J161">
        <f>Table2[[#This Row],[min_reward_84]]</f>
        <v>32.690462915150384</v>
      </c>
    </row>
    <row r="162" spans="1:10" x14ac:dyDescent="0.2">
      <c r="A162">
        <f>Table2[[#This Row],[trial]]</f>
        <v>79</v>
      </c>
      <c r="B162">
        <f>Table2[[#This Row],[tsetlin_number_of_clauses]]</f>
        <v>10000</v>
      </c>
      <c r="C162">
        <f>Table2[[#This Row],[tsetlin_T]]</f>
        <v>20000000</v>
      </c>
      <c r="D162">
        <f>Table2[[#This Row],[tsetlin_states]]</f>
        <v>25</v>
      </c>
      <c r="E162">
        <f>Table2[[#This Row],[min_epsilon]]</f>
        <v>4.0000000000000001E-3</v>
      </c>
      <c r="F162">
        <f>Table2[[#This Row],[epsilon_decay]]</f>
        <v>4.0000000000000002E-4</v>
      </c>
      <c r="G162">
        <f>Table2[[#This Row],[num_bins]]</f>
        <v>8</v>
      </c>
      <c r="H162">
        <f>Table2[[#This Row],[mean_reward]]</f>
        <v>38.995725</v>
      </c>
      <c r="I162">
        <f>Table2[[#This Row],[mean_stderr]]</f>
        <v>6.3084890435378904</v>
      </c>
      <c r="J162">
        <f>Table2[[#This Row],[min_reward_84]]</f>
        <v>32.687235956462111</v>
      </c>
    </row>
    <row r="163" spans="1:10" x14ac:dyDescent="0.2">
      <c r="A163">
        <f>Table2[[#This Row],[trial]]</f>
        <v>761</v>
      </c>
      <c r="B163">
        <f>Table2[[#This Row],[tsetlin_number_of_clauses]]</f>
        <v>14000</v>
      </c>
      <c r="C163">
        <f>Table2[[#This Row],[tsetlin_T]]</f>
        <v>5000000</v>
      </c>
      <c r="D163">
        <f>Table2[[#This Row],[tsetlin_states]]</f>
        <v>100</v>
      </c>
      <c r="E163">
        <f>Table2[[#This Row],[min_epsilon]]</f>
        <v>0.01</v>
      </c>
      <c r="F163">
        <f>Table2[[#This Row],[epsilon_decay]]</f>
        <v>1.6000000000000001E-3</v>
      </c>
      <c r="G163">
        <f>Table2[[#This Row],[num_bins]]</f>
        <v>16</v>
      </c>
      <c r="H163">
        <f>Table2[[#This Row],[mean_reward]]</f>
        <v>40.870674999999999</v>
      </c>
      <c r="I163">
        <f>Table2[[#This Row],[mean_stderr]]</f>
        <v>8.2467657519537205</v>
      </c>
      <c r="J163">
        <f>Table2[[#This Row],[min_reward_84]]</f>
        <v>32.623909248046274</v>
      </c>
    </row>
    <row r="164" spans="1:10" x14ac:dyDescent="0.2">
      <c r="A164">
        <f>Table2[[#This Row],[trial]]</f>
        <v>334</v>
      </c>
      <c r="B164">
        <f>Table2[[#This Row],[tsetlin_number_of_clauses]]</f>
        <v>10000</v>
      </c>
      <c r="C164">
        <f>Table2[[#This Row],[tsetlin_T]]</f>
        <v>40000000</v>
      </c>
      <c r="D164">
        <f>Table2[[#This Row],[tsetlin_states]]</f>
        <v>100</v>
      </c>
      <c r="E164">
        <f>Table2[[#This Row],[min_epsilon]]</f>
        <v>0.01</v>
      </c>
      <c r="F164">
        <f>Table2[[#This Row],[epsilon_decay]]</f>
        <v>1.6000000000000001E-3</v>
      </c>
      <c r="G164">
        <f>Table2[[#This Row],[num_bins]]</f>
        <v>8</v>
      </c>
      <c r="H164">
        <f>Table2[[#This Row],[mean_reward]]</f>
        <v>40.955874999999999</v>
      </c>
      <c r="I164">
        <f>Table2[[#This Row],[mean_stderr]]</f>
        <v>8.3538248224727596</v>
      </c>
      <c r="J164">
        <f>Table2[[#This Row],[min_reward_84]]</f>
        <v>32.602050177527239</v>
      </c>
    </row>
    <row r="165" spans="1:10" x14ac:dyDescent="0.2">
      <c r="A165">
        <f>Table2[[#This Row],[trial]]</f>
        <v>8</v>
      </c>
      <c r="B165">
        <f>Table2[[#This Row],[tsetlin_number_of_clauses]]</f>
        <v>14000</v>
      </c>
      <c r="C165">
        <f>Table2[[#This Row],[tsetlin_T]]</f>
        <v>20000000</v>
      </c>
      <c r="D165">
        <f>Table2[[#This Row],[tsetlin_states]]</f>
        <v>4</v>
      </c>
      <c r="E165">
        <f>Table2[[#This Row],[min_epsilon]]</f>
        <v>0.01</v>
      </c>
      <c r="F165">
        <f>Table2[[#This Row],[epsilon_decay]]</f>
        <v>4.0000000000000002E-4</v>
      </c>
      <c r="G165">
        <f>Table2[[#This Row],[num_bins]]</f>
        <v>8</v>
      </c>
      <c r="H165">
        <f>Table2[[#This Row],[mean_reward]]</f>
        <v>41.2883</v>
      </c>
      <c r="I165">
        <f>Table2[[#This Row],[mean_stderr]]</f>
        <v>8.6872683770425194</v>
      </c>
      <c r="J165">
        <f>Table2[[#This Row],[min_reward_84]]</f>
        <v>32.601031622957478</v>
      </c>
    </row>
    <row r="166" spans="1:10" x14ac:dyDescent="0.2">
      <c r="A166">
        <f>Table2[[#This Row],[trial]]</f>
        <v>417</v>
      </c>
      <c r="B166">
        <f>Table2[[#This Row],[tsetlin_number_of_clauses]]</f>
        <v>6000</v>
      </c>
      <c r="C166">
        <f>Table2[[#This Row],[tsetlin_T]]</f>
        <v>40000000</v>
      </c>
      <c r="D166">
        <f>Table2[[#This Row],[tsetlin_states]]</f>
        <v>25</v>
      </c>
      <c r="E166">
        <f>Table2[[#This Row],[min_epsilon]]</f>
        <v>1E-3</v>
      </c>
      <c r="F166">
        <f>Table2[[#This Row],[epsilon_decay]]</f>
        <v>1.6000000000000001E-3</v>
      </c>
      <c r="G166">
        <f>Table2[[#This Row],[num_bins]]</f>
        <v>8</v>
      </c>
      <c r="H166">
        <f>Table2[[#This Row],[mean_reward]]</f>
        <v>42.148400000000002</v>
      </c>
      <c r="I166">
        <f>Table2[[#This Row],[mean_stderr]]</f>
        <v>9.5529829047093493</v>
      </c>
      <c r="J166">
        <f>Table2[[#This Row],[min_reward_84]]</f>
        <v>32.595417095290657</v>
      </c>
    </row>
    <row r="167" spans="1:10" x14ac:dyDescent="0.2">
      <c r="A167">
        <f>Table2[[#This Row],[trial]]</f>
        <v>251</v>
      </c>
      <c r="B167">
        <f>Table2[[#This Row],[tsetlin_number_of_clauses]]</f>
        <v>14000</v>
      </c>
      <c r="C167">
        <f>Table2[[#This Row],[tsetlin_T]]</f>
        <v>40000000</v>
      </c>
      <c r="D167">
        <f>Table2[[#This Row],[tsetlin_states]]</f>
        <v>4</v>
      </c>
      <c r="E167">
        <f>Table2[[#This Row],[min_epsilon]]</f>
        <v>1E-3</v>
      </c>
      <c r="F167">
        <f>Table2[[#This Row],[epsilon_decay]]</f>
        <v>8.0000000000000004E-4</v>
      </c>
      <c r="G167">
        <f>Table2[[#This Row],[num_bins]]</f>
        <v>8</v>
      </c>
      <c r="H167">
        <f>Table2[[#This Row],[mean_reward]]</f>
        <v>41.035375000000002</v>
      </c>
      <c r="I167">
        <f>Table2[[#This Row],[mean_stderr]]</f>
        <v>8.4769460925920495</v>
      </c>
      <c r="J167">
        <f>Table2[[#This Row],[min_reward_84]]</f>
        <v>32.558428907407951</v>
      </c>
    </row>
    <row r="168" spans="1:10" x14ac:dyDescent="0.2">
      <c r="A168">
        <f>Table2[[#This Row],[trial]]</f>
        <v>220</v>
      </c>
      <c r="B168">
        <f>Table2[[#This Row],[tsetlin_number_of_clauses]]</f>
        <v>10000</v>
      </c>
      <c r="C168">
        <f>Table2[[#This Row],[tsetlin_T]]</f>
        <v>5000000</v>
      </c>
      <c r="D168">
        <f>Table2[[#This Row],[tsetlin_states]]</f>
        <v>25</v>
      </c>
      <c r="E168">
        <f>Table2[[#This Row],[min_epsilon]]</f>
        <v>4.0000000000000001E-3</v>
      </c>
      <c r="F168">
        <f>Table2[[#This Row],[epsilon_decay]]</f>
        <v>8.0000000000000004E-4</v>
      </c>
      <c r="G168">
        <f>Table2[[#This Row],[num_bins]]</f>
        <v>8</v>
      </c>
      <c r="H168">
        <f>Table2[[#This Row],[mean_reward]]</f>
        <v>38.924174999999998</v>
      </c>
      <c r="I168">
        <f>Table2[[#This Row],[mean_stderr]]</f>
        <v>6.3818624108191697</v>
      </c>
      <c r="J168">
        <f>Table2[[#This Row],[min_reward_84]]</f>
        <v>32.542312589180831</v>
      </c>
    </row>
    <row r="169" spans="1:10" x14ac:dyDescent="0.2">
      <c r="A169">
        <f>Table2[[#This Row],[trial]]</f>
        <v>822</v>
      </c>
      <c r="B169">
        <f>Table2[[#This Row],[tsetlin_number_of_clauses]]</f>
        <v>6000</v>
      </c>
      <c r="C169">
        <f>Table2[[#This Row],[tsetlin_T]]</f>
        <v>20000000</v>
      </c>
      <c r="D169">
        <f>Table2[[#This Row],[tsetlin_states]]</f>
        <v>4</v>
      </c>
      <c r="E169">
        <f>Table2[[#This Row],[min_epsilon]]</f>
        <v>1E-3</v>
      </c>
      <c r="F169">
        <f>Table2[[#This Row],[epsilon_decay]]</f>
        <v>1.6000000000000001E-3</v>
      </c>
      <c r="G169">
        <f>Table2[[#This Row],[num_bins]]</f>
        <v>16</v>
      </c>
      <c r="H169">
        <f>Table2[[#This Row],[mean_reward]]</f>
        <v>42.968850000000003</v>
      </c>
      <c r="I169">
        <f>Table2[[#This Row],[mean_stderr]]</f>
        <v>10.4323581683417</v>
      </c>
      <c r="J169">
        <f>Table2[[#This Row],[min_reward_84]]</f>
        <v>32.536491831658303</v>
      </c>
    </row>
    <row r="170" spans="1:10" x14ac:dyDescent="0.2">
      <c r="A170">
        <f>Table2[[#This Row],[trial]]</f>
        <v>333</v>
      </c>
      <c r="B170">
        <f>Table2[[#This Row],[tsetlin_number_of_clauses]]</f>
        <v>6000</v>
      </c>
      <c r="C170">
        <f>Table2[[#This Row],[tsetlin_T]]</f>
        <v>40000000</v>
      </c>
      <c r="D170">
        <f>Table2[[#This Row],[tsetlin_states]]</f>
        <v>100</v>
      </c>
      <c r="E170">
        <f>Table2[[#This Row],[min_epsilon]]</f>
        <v>0.01</v>
      </c>
      <c r="F170">
        <f>Table2[[#This Row],[epsilon_decay]]</f>
        <v>1.6000000000000001E-3</v>
      </c>
      <c r="G170">
        <f>Table2[[#This Row],[num_bins]]</f>
        <v>8</v>
      </c>
      <c r="H170">
        <f>Table2[[#This Row],[mean_reward]]</f>
        <v>41.028025</v>
      </c>
      <c r="I170">
        <f>Table2[[#This Row],[mean_stderr]]</f>
        <v>8.5535141160053296</v>
      </c>
      <c r="J170">
        <f>Table2[[#This Row],[min_reward_84]]</f>
        <v>32.474510883994668</v>
      </c>
    </row>
    <row r="171" spans="1:10" x14ac:dyDescent="0.2">
      <c r="A171">
        <f>Table2[[#This Row],[trial]]</f>
        <v>347</v>
      </c>
      <c r="B171">
        <f>Table2[[#This Row],[tsetlin_number_of_clauses]]</f>
        <v>14000</v>
      </c>
      <c r="C171">
        <f>Table2[[#This Row],[tsetlin_T]]</f>
        <v>40000000</v>
      </c>
      <c r="D171">
        <f>Table2[[#This Row],[tsetlin_states]]</f>
        <v>4</v>
      </c>
      <c r="E171">
        <f>Table2[[#This Row],[min_epsilon]]</f>
        <v>4.0000000000000001E-3</v>
      </c>
      <c r="F171">
        <f>Table2[[#This Row],[epsilon_decay]]</f>
        <v>1.6000000000000001E-3</v>
      </c>
      <c r="G171">
        <f>Table2[[#This Row],[num_bins]]</f>
        <v>8</v>
      </c>
      <c r="H171">
        <f>Table2[[#This Row],[mean_reward]]</f>
        <v>41.831474999999998</v>
      </c>
      <c r="I171">
        <f>Table2[[#This Row],[mean_stderr]]</f>
        <v>9.3907794602613297</v>
      </c>
      <c r="J171">
        <f>Table2[[#This Row],[min_reward_84]]</f>
        <v>32.44069553973867</v>
      </c>
    </row>
    <row r="172" spans="1:10" x14ac:dyDescent="0.2">
      <c r="A172">
        <f>Table2[[#This Row],[trial]]</f>
        <v>351</v>
      </c>
      <c r="B172">
        <f>Table2[[#This Row],[tsetlin_number_of_clauses]]</f>
        <v>6000</v>
      </c>
      <c r="C172">
        <f>Table2[[#This Row],[tsetlin_T]]</f>
        <v>5000000</v>
      </c>
      <c r="D172">
        <f>Table2[[#This Row],[tsetlin_states]]</f>
        <v>8</v>
      </c>
      <c r="E172">
        <f>Table2[[#This Row],[min_epsilon]]</f>
        <v>4.0000000000000001E-3</v>
      </c>
      <c r="F172">
        <f>Table2[[#This Row],[epsilon_decay]]</f>
        <v>1.6000000000000001E-3</v>
      </c>
      <c r="G172">
        <f>Table2[[#This Row],[num_bins]]</f>
        <v>8</v>
      </c>
      <c r="H172">
        <f>Table2[[#This Row],[mean_reward]]</f>
        <v>40.648524999999999</v>
      </c>
      <c r="I172">
        <f>Table2[[#This Row],[mean_stderr]]</f>
        <v>8.2186927897422706</v>
      </c>
      <c r="J172">
        <f>Table2[[#This Row],[min_reward_84]]</f>
        <v>32.429832210257729</v>
      </c>
    </row>
    <row r="173" spans="1:10" x14ac:dyDescent="0.2">
      <c r="A173">
        <f>Table2[[#This Row],[trial]]</f>
        <v>476</v>
      </c>
      <c r="B173">
        <f>Table2[[#This Row],[tsetlin_number_of_clauses]]</f>
        <v>14000</v>
      </c>
      <c r="C173">
        <f>Table2[[#This Row],[tsetlin_T]]</f>
        <v>20000000</v>
      </c>
      <c r="D173">
        <f>Table2[[#This Row],[tsetlin_states]]</f>
        <v>100</v>
      </c>
      <c r="E173">
        <f>Table2[[#This Row],[min_epsilon]]</f>
        <v>0.01</v>
      </c>
      <c r="F173">
        <f>Table2[[#This Row],[epsilon_decay]]</f>
        <v>4.0000000000000002E-4</v>
      </c>
      <c r="G173">
        <f>Table2[[#This Row],[num_bins]]</f>
        <v>16</v>
      </c>
      <c r="H173">
        <f>Table2[[#This Row],[mean_reward]]</f>
        <v>40.408774999999999</v>
      </c>
      <c r="I173">
        <f>Table2[[#This Row],[mean_stderr]]</f>
        <v>8.0255132620968404</v>
      </c>
      <c r="J173">
        <f>Table2[[#This Row],[min_reward_84]]</f>
        <v>32.383261737903155</v>
      </c>
    </row>
    <row r="174" spans="1:10" x14ac:dyDescent="0.2">
      <c r="A174">
        <f>Table2[[#This Row],[trial]]</f>
        <v>575</v>
      </c>
      <c r="B174">
        <f>Table2[[#This Row],[tsetlin_number_of_clauses]]</f>
        <v>14000</v>
      </c>
      <c r="C174">
        <f>Table2[[#This Row],[tsetlin_T]]</f>
        <v>40000000</v>
      </c>
      <c r="D174">
        <f>Table2[[#This Row],[tsetlin_states]]</f>
        <v>100</v>
      </c>
      <c r="E174">
        <f>Table2[[#This Row],[min_epsilon]]</f>
        <v>1E-3</v>
      </c>
      <c r="F174">
        <f>Table2[[#This Row],[epsilon_decay]]</f>
        <v>4.0000000000000002E-4</v>
      </c>
      <c r="G174">
        <f>Table2[[#This Row],[num_bins]]</f>
        <v>16</v>
      </c>
      <c r="H174">
        <f>Table2[[#This Row],[mean_reward]]</f>
        <v>41.624375000000001</v>
      </c>
      <c r="I174">
        <f>Table2[[#This Row],[mean_stderr]]</f>
        <v>9.2468026703832304</v>
      </c>
      <c r="J174">
        <f>Table2[[#This Row],[min_reward_84]]</f>
        <v>32.377572329616768</v>
      </c>
    </row>
    <row r="175" spans="1:10" x14ac:dyDescent="0.2">
      <c r="A175">
        <f>Table2[[#This Row],[trial]]</f>
        <v>502</v>
      </c>
      <c r="B175">
        <f>Table2[[#This Row],[tsetlin_number_of_clauses]]</f>
        <v>10000</v>
      </c>
      <c r="C175">
        <f>Table2[[#This Row],[tsetlin_T]]</f>
        <v>40000000</v>
      </c>
      <c r="D175">
        <f>Table2[[#This Row],[tsetlin_states]]</f>
        <v>8</v>
      </c>
      <c r="E175">
        <f>Table2[[#This Row],[min_epsilon]]</f>
        <v>4.0000000000000001E-3</v>
      </c>
      <c r="F175">
        <f>Table2[[#This Row],[epsilon_decay]]</f>
        <v>4.0000000000000002E-4</v>
      </c>
      <c r="G175">
        <f>Table2[[#This Row],[num_bins]]</f>
        <v>16</v>
      </c>
      <c r="H175">
        <f>Table2[[#This Row],[mean_reward]]</f>
        <v>38.931975000000001</v>
      </c>
      <c r="I175">
        <f>Table2[[#This Row],[mean_stderr]]</f>
        <v>6.6125522305544102</v>
      </c>
      <c r="J175">
        <f>Table2[[#This Row],[min_reward_84]]</f>
        <v>32.319422769445595</v>
      </c>
    </row>
    <row r="176" spans="1:10" x14ac:dyDescent="0.2">
      <c r="A176">
        <f>Table2[[#This Row],[trial]]</f>
        <v>585</v>
      </c>
      <c r="B176">
        <f>Table2[[#This Row],[tsetlin_number_of_clauses]]</f>
        <v>6000</v>
      </c>
      <c r="C176">
        <f>Table2[[#This Row],[tsetlin_T]]</f>
        <v>40000000</v>
      </c>
      <c r="D176">
        <f>Table2[[#This Row],[tsetlin_states]]</f>
        <v>4</v>
      </c>
      <c r="E176">
        <f>Table2[[#This Row],[min_epsilon]]</f>
        <v>0.01</v>
      </c>
      <c r="F176">
        <f>Table2[[#This Row],[epsilon_decay]]</f>
        <v>8.0000000000000004E-4</v>
      </c>
      <c r="G176">
        <f>Table2[[#This Row],[num_bins]]</f>
        <v>16</v>
      </c>
      <c r="H176">
        <f>Table2[[#This Row],[mean_reward]]</f>
        <v>40.495800000000003</v>
      </c>
      <c r="I176">
        <f>Table2[[#This Row],[mean_stderr]]</f>
        <v>8.2034116090414102</v>
      </c>
      <c r="J176">
        <f>Table2[[#This Row],[min_reward_84]]</f>
        <v>32.292388390958592</v>
      </c>
    </row>
    <row r="177" spans="1:10" x14ac:dyDescent="0.2">
      <c r="A177">
        <f>Table2[[#This Row],[trial]]</f>
        <v>256</v>
      </c>
      <c r="B177">
        <f>Table2[[#This Row],[tsetlin_number_of_clauses]]</f>
        <v>10000</v>
      </c>
      <c r="C177">
        <f>Table2[[#This Row],[tsetlin_T]]</f>
        <v>5000000</v>
      </c>
      <c r="D177">
        <f>Table2[[#This Row],[tsetlin_states]]</f>
        <v>8</v>
      </c>
      <c r="E177">
        <f>Table2[[#This Row],[min_epsilon]]</f>
        <v>1E-3</v>
      </c>
      <c r="F177">
        <f>Table2[[#This Row],[epsilon_decay]]</f>
        <v>8.0000000000000004E-4</v>
      </c>
      <c r="G177">
        <f>Table2[[#This Row],[num_bins]]</f>
        <v>8</v>
      </c>
      <c r="H177">
        <f>Table2[[#This Row],[mean_reward]]</f>
        <v>39.498474999999999</v>
      </c>
      <c r="I177">
        <f>Table2[[#This Row],[mean_stderr]]</f>
        <v>7.22484048077696</v>
      </c>
      <c r="J177">
        <f>Table2[[#This Row],[min_reward_84]]</f>
        <v>32.273634519223037</v>
      </c>
    </row>
    <row r="178" spans="1:10" x14ac:dyDescent="0.2">
      <c r="A178">
        <f>Table2[[#This Row],[trial]]</f>
        <v>819</v>
      </c>
      <c r="B178">
        <f>Table2[[#This Row],[tsetlin_number_of_clauses]]</f>
        <v>6000</v>
      </c>
      <c r="C178">
        <f>Table2[[#This Row],[tsetlin_T]]</f>
        <v>5000000</v>
      </c>
      <c r="D178">
        <f>Table2[[#This Row],[tsetlin_states]]</f>
        <v>4</v>
      </c>
      <c r="E178">
        <f>Table2[[#This Row],[min_epsilon]]</f>
        <v>1E-3</v>
      </c>
      <c r="F178">
        <f>Table2[[#This Row],[epsilon_decay]]</f>
        <v>1.6000000000000001E-3</v>
      </c>
      <c r="G178">
        <f>Table2[[#This Row],[num_bins]]</f>
        <v>16</v>
      </c>
      <c r="H178">
        <f>Table2[[#This Row],[mean_reward]]</f>
        <v>41.572824999999902</v>
      </c>
      <c r="I178">
        <f>Table2[[#This Row],[mean_stderr]]</f>
        <v>9.3242987702426703</v>
      </c>
      <c r="J178">
        <f>Table2[[#This Row],[min_reward_84]]</f>
        <v>32.248526229757232</v>
      </c>
    </row>
    <row r="179" spans="1:10" x14ac:dyDescent="0.2">
      <c r="A179">
        <f>Table2[[#This Row],[trial]]</f>
        <v>703</v>
      </c>
      <c r="B179">
        <f>Table2[[#This Row],[tsetlin_number_of_clauses]]</f>
        <v>10000</v>
      </c>
      <c r="C179">
        <f>Table2[[#This Row],[tsetlin_T]]</f>
        <v>20000000</v>
      </c>
      <c r="D179">
        <f>Table2[[#This Row],[tsetlin_states]]</f>
        <v>25</v>
      </c>
      <c r="E179">
        <f>Table2[[#This Row],[min_epsilon]]</f>
        <v>1E-3</v>
      </c>
      <c r="F179">
        <f>Table2[[#This Row],[epsilon_decay]]</f>
        <v>8.0000000000000004E-4</v>
      </c>
      <c r="G179">
        <f>Table2[[#This Row],[num_bins]]</f>
        <v>16</v>
      </c>
      <c r="H179">
        <f>Table2[[#This Row],[mean_reward]]</f>
        <v>41.259875000000001</v>
      </c>
      <c r="I179">
        <f>Table2[[#This Row],[mean_stderr]]</f>
        <v>9.01561731051941</v>
      </c>
      <c r="J179">
        <f>Table2[[#This Row],[min_reward_84]]</f>
        <v>32.244257689480591</v>
      </c>
    </row>
    <row r="180" spans="1:10" x14ac:dyDescent="0.2">
      <c r="A180">
        <f>Table2[[#This Row],[trial]]</f>
        <v>533</v>
      </c>
      <c r="B180">
        <f>Table2[[#This Row],[tsetlin_number_of_clauses]]</f>
        <v>14000</v>
      </c>
      <c r="C180">
        <f>Table2[[#This Row],[tsetlin_T]]</f>
        <v>5000000</v>
      </c>
      <c r="D180">
        <f>Table2[[#This Row],[tsetlin_states]]</f>
        <v>4</v>
      </c>
      <c r="E180">
        <f>Table2[[#This Row],[min_epsilon]]</f>
        <v>1E-3</v>
      </c>
      <c r="F180">
        <f>Table2[[#This Row],[epsilon_decay]]</f>
        <v>4.0000000000000002E-4</v>
      </c>
      <c r="G180">
        <f>Table2[[#This Row],[num_bins]]</f>
        <v>16</v>
      </c>
      <c r="H180">
        <f>Table2[[#This Row],[mean_reward]]</f>
        <v>39.937100000000001</v>
      </c>
      <c r="I180">
        <f>Table2[[#This Row],[mean_stderr]]</f>
        <v>7.7425236885026996</v>
      </c>
      <c r="J180">
        <f>Table2[[#This Row],[min_reward_84]]</f>
        <v>32.1945763114973</v>
      </c>
    </row>
    <row r="181" spans="1:10" x14ac:dyDescent="0.2">
      <c r="A181">
        <f>Table2[[#This Row],[trial]]</f>
        <v>32</v>
      </c>
      <c r="B181">
        <f>Table2[[#This Row],[tsetlin_number_of_clauses]]</f>
        <v>14000</v>
      </c>
      <c r="C181">
        <f>Table2[[#This Row],[tsetlin_T]]</f>
        <v>20000000</v>
      </c>
      <c r="D181">
        <f>Table2[[#This Row],[tsetlin_states]]</f>
        <v>25</v>
      </c>
      <c r="E181">
        <f>Table2[[#This Row],[min_epsilon]]</f>
        <v>0.01</v>
      </c>
      <c r="F181">
        <f>Table2[[#This Row],[epsilon_decay]]</f>
        <v>4.0000000000000002E-4</v>
      </c>
      <c r="G181">
        <f>Table2[[#This Row],[num_bins]]</f>
        <v>8</v>
      </c>
      <c r="H181">
        <f>Table2[[#This Row],[mean_reward]]</f>
        <v>38.910474999999998</v>
      </c>
      <c r="I181">
        <f>Table2[[#This Row],[mean_stderr]]</f>
        <v>6.73641976620058</v>
      </c>
      <c r="J181">
        <f>Table2[[#This Row],[min_reward_84]]</f>
        <v>32.174055233799422</v>
      </c>
    </row>
    <row r="182" spans="1:10" x14ac:dyDescent="0.2">
      <c r="A182">
        <f>Table2[[#This Row],[trial]]</f>
        <v>406</v>
      </c>
      <c r="B182">
        <f>Table2[[#This Row],[tsetlin_number_of_clauses]]</f>
        <v>10000</v>
      </c>
      <c r="C182">
        <f>Table2[[#This Row],[tsetlin_T]]</f>
        <v>40000000</v>
      </c>
      <c r="D182">
        <f>Table2[[#This Row],[tsetlin_states]]</f>
        <v>8</v>
      </c>
      <c r="E182">
        <f>Table2[[#This Row],[min_epsilon]]</f>
        <v>1E-3</v>
      </c>
      <c r="F182">
        <f>Table2[[#This Row],[epsilon_decay]]</f>
        <v>1.6000000000000001E-3</v>
      </c>
      <c r="G182">
        <f>Table2[[#This Row],[num_bins]]</f>
        <v>8</v>
      </c>
      <c r="H182">
        <f>Table2[[#This Row],[mean_reward]]</f>
        <v>41.395099999999999</v>
      </c>
      <c r="I182">
        <f>Table2[[#This Row],[mean_stderr]]</f>
        <v>9.2267647277994502</v>
      </c>
      <c r="J182">
        <f>Table2[[#This Row],[min_reward_84]]</f>
        <v>32.168335272200551</v>
      </c>
    </row>
    <row r="183" spans="1:10" x14ac:dyDescent="0.2">
      <c r="A183">
        <f>Table2[[#This Row],[trial]]</f>
        <v>20</v>
      </c>
      <c r="B183">
        <f>Table2[[#This Row],[tsetlin_number_of_clauses]]</f>
        <v>14000</v>
      </c>
      <c r="C183">
        <f>Table2[[#This Row],[tsetlin_T]]</f>
        <v>20000000</v>
      </c>
      <c r="D183">
        <f>Table2[[#This Row],[tsetlin_states]]</f>
        <v>8</v>
      </c>
      <c r="E183">
        <f>Table2[[#This Row],[min_epsilon]]</f>
        <v>0.01</v>
      </c>
      <c r="F183">
        <f>Table2[[#This Row],[epsilon_decay]]</f>
        <v>4.0000000000000002E-4</v>
      </c>
      <c r="G183">
        <f>Table2[[#This Row],[num_bins]]</f>
        <v>8</v>
      </c>
      <c r="H183">
        <f>Table2[[#This Row],[mean_reward]]</f>
        <v>39.069175000000001</v>
      </c>
      <c r="I183">
        <f>Table2[[#This Row],[mean_stderr]]</f>
        <v>6.9125122710552001</v>
      </c>
      <c r="J183">
        <f>Table2[[#This Row],[min_reward_84]]</f>
        <v>32.156662728944802</v>
      </c>
    </row>
    <row r="184" spans="1:10" x14ac:dyDescent="0.2">
      <c r="A184">
        <f>Table2[[#This Row],[trial]]</f>
        <v>525</v>
      </c>
      <c r="B184">
        <f>Table2[[#This Row],[tsetlin_number_of_clauses]]</f>
        <v>6000</v>
      </c>
      <c r="C184">
        <f>Table2[[#This Row],[tsetlin_T]]</f>
        <v>40000000</v>
      </c>
      <c r="D184">
        <f>Table2[[#This Row],[tsetlin_states]]</f>
        <v>100</v>
      </c>
      <c r="E184">
        <f>Table2[[#This Row],[min_epsilon]]</f>
        <v>4.0000000000000001E-3</v>
      </c>
      <c r="F184">
        <f>Table2[[#This Row],[epsilon_decay]]</f>
        <v>4.0000000000000002E-4</v>
      </c>
      <c r="G184">
        <f>Table2[[#This Row],[num_bins]]</f>
        <v>16</v>
      </c>
      <c r="H184">
        <f>Table2[[#This Row],[mean_reward]]</f>
        <v>37.404949999999999</v>
      </c>
      <c r="I184">
        <f>Table2[[#This Row],[mean_stderr]]</f>
        <v>5.26885817463946</v>
      </c>
      <c r="J184">
        <f>Table2[[#This Row],[min_reward_84]]</f>
        <v>32.136091825360538</v>
      </c>
    </row>
    <row r="185" spans="1:10" x14ac:dyDescent="0.2">
      <c r="A185">
        <f>Table2[[#This Row],[trial]]</f>
        <v>584</v>
      </c>
      <c r="B185">
        <f>Table2[[#This Row],[tsetlin_number_of_clauses]]</f>
        <v>14000</v>
      </c>
      <c r="C185">
        <f>Table2[[#This Row],[tsetlin_T]]</f>
        <v>20000000</v>
      </c>
      <c r="D185">
        <f>Table2[[#This Row],[tsetlin_states]]</f>
        <v>4</v>
      </c>
      <c r="E185">
        <f>Table2[[#This Row],[min_epsilon]]</f>
        <v>0.01</v>
      </c>
      <c r="F185">
        <f>Table2[[#This Row],[epsilon_decay]]</f>
        <v>8.0000000000000004E-4</v>
      </c>
      <c r="G185">
        <f>Table2[[#This Row],[num_bins]]</f>
        <v>16</v>
      </c>
      <c r="H185">
        <f>Table2[[#This Row],[mean_reward]]</f>
        <v>39.837499999999999</v>
      </c>
      <c r="I185">
        <f>Table2[[#This Row],[mean_stderr]]</f>
        <v>7.7035127866956099</v>
      </c>
      <c r="J185">
        <f>Table2[[#This Row],[min_reward_84]]</f>
        <v>32.133987213304387</v>
      </c>
    </row>
    <row r="186" spans="1:10" x14ac:dyDescent="0.2">
      <c r="A186">
        <f>Table2[[#This Row],[trial]]</f>
        <v>53</v>
      </c>
      <c r="B186">
        <f>Table2[[#This Row],[tsetlin_number_of_clauses]]</f>
        <v>14000</v>
      </c>
      <c r="C186">
        <f>Table2[[#This Row],[tsetlin_T]]</f>
        <v>5000000</v>
      </c>
      <c r="D186">
        <f>Table2[[#This Row],[tsetlin_states]]</f>
        <v>4</v>
      </c>
      <c r="E186">
        <f>Table2[[#This Row],[min_epsilon]]</f>
        <v>4.0000000000000001E-3</v>
      </c>
      <c r="F186">
        <f>Table2[[#This Row],[epsilon_decay]]</f>
        <v>4.0000000000000002E-4</v>
      </c>
      <c r="G186">
        <f>Table2[[#This Row],[num_bins]]</f>
        <v>8</v>
      </c>
      <c r="H186">
        <f>Table2[[#This Row],[mean_reward]]</f>
        <v>38.558124999999997</v>
      </c>
      <c r="I186">
        <f>Table2[[#This Row],[mean_stderr]]</f>
        <v>6.4452475006896002</v>
      </c>
      <c r="J186">
        <f>Table2[[#This Row],[min_reward_84]]</f>
        <v>32.1128774993104</v>
      </c>
    </row>
    <row r="187" spans="1:10" x14ac:dyDescent="0.2">
      <c r="A187">
        <f>Table2[[#This Row],[trial]]</f>
        <v>559</v>
      </c>
      <c r="B187">
        <f>Table2[[#This Row],[tsetlin_number_of_clauses]]</f>
        <v>10000</v>
      </c>
      <c r="C187">
        <f>Table2[[#This Row],[tsetlin_T]]</f>
        <v>20000000</v>
      </c>
      <c r="D187">
        <f>Table2[[#This Row],[tsetlin_states]]</f>
        <v>25</v>
      </c>
      <c r="E187">
        <f>Table2[[#This Row],[min_epsilon]]</f>
        <v>1E-3</v>
      </c>
      <c r="F187">
        <f>Table2[[#This Row],[epsilon_decay]]</f>
        <v>4.0000000000000002E-4</v>
      </c>
      <c r="G187">
        <f>Table2[[#This Row],[num_bins]]</f>
        <v>16</v>
      </c>
      <c r="H187">
        <f>Table2[[#This Row],[mean_reward]]</f>
        <v>40.616124999999997</v>
      </c>
      <c r="I187">
        <f>Table2[[#This Row],[mean_stderr]]</f>
        <v>8.5053678243419295</v>
      </c>
      <c r="J187">
        <f>Table2[[#This Row],[min_reward_84]]</f>
        <v>32.110757175658065</v>
      </c>
    </row>
    <row r="188" spans="1:10" x14ac:dyDescent="0.2">
      <c r="A188">
        <f>Table2[[#This Row],[trial]]</f>
        <v>611</v>
      </c>
      <c r="B188">
        <f>Table2[[#This Row],[tsetlin_number_of_clauses]]</f>
        <v>14000</v>
      </c>
      <c r="C188">
        <f>Table2[[#This Row],[tsetlin_T]]</f>
        <v>40000000</v>
      </c>
      <c r="D188">
        <f>Table2[[#This Row],[tsetlin_states]]</f>
        <v>25</v>
      </c>
      <c r="E188">
        <f>Table2[[#This Row],[min_epsilon]]</f>
        <v>0.01</v>
      </c>
      <c r="F188">
        <f>Table2[[#This Row],[epsilon_decay]]</f>
        <v>8.0000000000000004E-4</v>
      </c>
      <c r="G188">
        <f>Table2[[#This Row],[num_bins]]</f>
        <v>16</v>
      </c>
      <c r="H188">
        <f>Table2[[#This Row],[mean_reward]]</f>
        <v>41.218975</v>
      </c>
      <c r="I188">
        <f>Table2[[#This Row],[mean_stderr]]</f>
        <v>9.1476425868413003</v>
      </c>
      <c r="J188">
        <f>Table2[[#This Row],[min_reward_84]]</f>
        <v>32.0713324131587</v>
      </c>
    </row>
    <row r="189" spans="1:10" x14ac:dyDescent="0.2">
      <c r="A189">
        <f>Table2[[#This Row],[trial]]</f>
        <v>66</v>
      </c>
      <c r="B189">
        <f>Table2[[#This Row],[tsetlin_number_of_clauses]]</f>
        <v>6000</v>
      </c>
      <c r="C189">
        <f>Table2[[#This Row],[tsetlin_T]]</f>
        <v>20000000</v>
      </c>
      <c r="D189">
        <f>Table2[[#This Row],[tsetlin_states]]</f>
        <v>8</v>
      </c>
      <c r="E189">
        <f>Table2[[#This Row],[min_epsilon]]</f>
        <v>4.0000000000000001E-3</v>
      </c>
      <c r="F189">
        <f>Table2[[#This Row],[epsilon_decay]]</f>
        <v>4.0000000000000002E-4</v>
      </c>
      <c r="G189">
        <f>Table2[[#This Row],[num_bins]]</f>
        <v>8</v>
      </c>
      <c r="H189">
        <f>Table2[[#This Row],[mean_reward]]</f>
        <v>38.616700000000002</v>
      </c>
      <c r="I189">
        <f>Table2[[#This Row],[mean_stderr]]</f>
        <v>6.5958608477791696</v>
      </c>
      <c r="J189">
        <f>Table2[[#This Row],[min_reward_84]]</f>
        <v>32.02083915222083</v>
      </c>
    </row>
    <row r="190" spans="1:10" x14ac:dyDescent="0.2">
      <c r="A190">
        <f>Table2[[#This Row],[trial]]</f>
        <v>640</v>
      </c>
      <c r="B190">
        <f>Table2[[#This Row],[tsetlin_number_of_clauses]]</f>
        <v>10000</v>
      </c>
      <c r="C190">
        <f>Table2[[#This Row],[tsetlin_T]]</f>
        <v>5000000</v>
      </c>
      <c r="D190">
        <f>Table2[[#This Row],[tsetlin_states]]</f>
        <v>8</v>
      </c>
      <c r="E190">
        <f>Table2[[#This Row],[min_epsilon]]</f>
        <v>4.0000000000000001E-3</v>
      </c>
      <c r="F190">
        <f>Table2[[#This Row],[epsilon_decay]]</f>
        <v>8.0000000000000004E-4</v>
      </c>
      <c r="G190">
        <f>Table2[[#This Row],[num_bins]]</f>
        <v>16</v>
      </c>
      <c r="H190">
        <f>Table2[[#This Row],[mean_reward]]</f>
        <v>37.794224999999997</v>
      </c>
      <c r="I190">
        <f>Table2[[#This Row],[mean_stderr]]</f>
        <v>5.7891675151541699</v>
      </c>
      <c r="J190">
        <f>Table2[[#This Row],[min_reward_84]]</f>
        <v>32.005057484845828</v>
      </c>
    </row>
    <row r="191" spans="1:10" x14ac:dyDescent="0.2">
      <c r="A191">
        <f>Table2[[#This Row],[trial]]</f>
        <v>71</v>
      </c>
      <c r="B191">
        <f>Table2[[#This Row],[tsetlin_number_of_clauses]]</f>
        <v>14000</v>
      </c>
      <c r="C191">
        <f>Table2[[#This Row],[tsetlin_T]]</f>
        <v>40000000</v>
      </c>
      <c r="D191">
        <f>Table2[[#This Row],[tsetlin_states]]</f>
        <v>8</v>
      </c>
      <c r="E191">
        <f>Table2[[#This Row],[min_epsilon]]</f>
        <v>4.0000000000000001E-3</v>
      </c>
      <c r="F191">
        <f>Table2[[#This Row],[epsilon_decay]]</f>
        <v>4.0000000000000002E-4</v>
      </c>
      <c r="G191">
        <f>Table2[[#This Row],[num_bins]]</f>
        <v>8</v>
      </c>
      <c r="H191">
        <f>Table2[[#This Row],[mean_reward]]</f>
        <v>39.121474999999997</v>
      </c>
      <c r="I191">
        <f>Table2[[#This Row],[mean_stderr]]</f>
        <v>7.1258361734857596</v>
      </c>
      <c r="J191">
        <f>Table2[[#This Row],[min_reward_84]]</f>
        <v>31.995638826514238</v>
      </c>
    </row>
    <row r="192" spans="1:10" x14ac:dyDescent="0.2">
      <c r="A192">
        <f>Table2[[#This Row],[trial]]</f>
        <v>236</v>
      </c>
      <c r="B192">
        <f>Table2[[#This Row],[tsetlin_number_of_clauses]]</f>
        <v>14000</v>
      </c>
      <c r="C192">
        <f>Table2[[#This Row],[tsetlin_T]]</f>
        <v>20000000</v>
      </c>
      <c r="D192">
        <f>Table2[[#This Row],[tsetlin_states]]</f>
        <v>100</v>
      </c>
      <c r="E192">
        <f>Table2[[#This Row],[min_epsilon]]</f>
        <v>4.0000000000000001E-3</v>
      </c>
      <c r="F192">
        <f>Table2[[#This Row],[epsilon_decay]]</f>
        <v>8.0000000000000004E-4</v>
      </c>
      <c r="G192">
        <f>Table2[[#This Row],[num_bins]]</f>
        <v>8</v>
      </c>
      <c r="H192">
        <f>Table2[[#This Row],[mean_reward]]</f>
        <v>39.031475</v>
      </c>
      <c r="I192">
        <f>Table2[[#This Row],[mean_stderr]]</f>
        <v>7.0370652047521203</v>
      </c>
      <c r="J192">
        <f>Table2[[#This Row],[min_reward_84]]</f>
        <v>31.994409795247879</v>
      </c>
    </row>
    <row r="193" spans="1:10" x14ac:dyDescent="0.2">
      <c r="A193">
        <f>Table2[[#This Row],[trial]]</f>
        <v>821</v>
      </c>
      <c r="B193">
        <f>Table2[[#This Row],[tsetlin_number_of_clauses]]</f>
        <v>14000</v>
      </c>
      <c r="C193">
        <f>Table2[[#This Row],[tsetlin_T]]</f>
        <v>5000000</v>
      </c>
      <c r="D193">
        <f>Table2[[#This Row],[tsetlin_states]]</f>
        <v>4</v>
      </c>
      <c r="E193">
        <f>Table2[[#This Row],[min_epsilon]]</f>
        <v>1E-3</v>
      </c>
      <c r="F193">
        <f>Table2[[#This Row],[epsilon_decay]]</f>
        <v>1.6000000000000001E-3</v>
      </c>
      <c r="G193">
        <f>Table2[[#This Row],[num_bins]]</f>
        <v>16</v>
      </c>
      <c r="H193">
        <f>Table2[[#This Row],[mean_reward]]</f>
        <v>38.471550000000001</v>
      </c>
      <c r="I193">
        <f>Table2[[#This Row],[mean_stderr]]</f>
        <v>6.4816543417788601</v>
      </c>
      <c r="J193">
        <f>Table2[[#This Row],[min_reward_84]]</f>
        <v>31.98989565822114</v>
      </c>
    </row>
    <row r="194" spans="1:10" x14ac:dyDescent="0.2">
      <c r="A194">
        <f>Table2[[#This Row],[trial]]</f>
        <v>45</v>
      </c>
      <c r="B194">
        <f>Table2[[#This Row],[tsetlin_number_of_clauses]]</f>
        <v>6000</v>
      </c>
      <c r="C194">
        <f>Table2[[#This Row],[tsetlin_T]]</f>
        <v>40000000</v>
      </c>
      <c r="D194">
        <f>Table2[[#This Row],[tsetlin_states]]</f>
        <v>100</v>
      </c>
      <c r="E194">
        <f>Table2[[#This Row],[min_epsilon]]</f>
        <v>0.01</v>
      </c>
      <c r="F194">
        <f>Table2[[#This Row],[epsilon_decay]]</f>
        <v>4.0000000000000002E-4</v>
      </c>
      <c r="G194">
        <f>Table2[[#This Row],[num_bins]]</f>
        <v>8</v>
      </c>
      <c r="H194">
        <f>Table2[[#This Row],[mean_reward]]</f>
        <v>39.269624999999998</v>
      </c>
      <c r="I194">
        <f>Table2[[#This Row],[mean_stderr]]</f>
        <v>7.3003586105973497</v>
      </c>
      <c r="J194">
        <f>Table2[[#This Row],[min_reward_84]]</f>
        <v>31.969266389402648</v>
      </c>
    </row>
    <row r="195" spans="1:10" x14ac:dyDescent="0.2">
      <c r="A195">
        <f>Table2[[#This Row],[trial]]</f>
        <v>76</v>
      </c>
      <c r="B195">
        <f>Table2[[#This Row],[tsetlin_number_of_clauses]]</f>
        <v>10000</v>
      </c>
      <c r="C195">
        <f>Table2[[#This Row],[tsetlin_T]]</f>
        <v>5000000</v>
      </c>
      <c r="D195">
        <f>Table2[[#This Row],[tsetlin_states]]</f>
        <v>25</v>
      </c>
      <c r="E195">
        <f>Table2[[#This Row],[min_epsilon]]</f>
        <v>4.0000000000000001E-3</v>
      </c>
      <c r="F195">
        <f>Table2[[#This Row],[epsilon_decay]]</f>
        <v>4.0000000000000002E-4</v>
      </c>
      <c r="G195">
        <f>Table2[[#This Row],[num_bins]]</f>
        <v>8</v>
      </c>
      <c r="H195">
        <f>Table2[[#This Row],[mean_reward]]</f>
        <v>39.558324999999897</v>
      </c>
      <c r="I195">
        <f>Table2[[#This Row],[mean_stderr]]</f>
        <v>7.59517641851098</v>
      </c>
      <c r="J195">
        <f>Table2[[#This Row],[min_reward_84]]</f>
        <v>31.963148581488916</v>
      </c>
    </row>
    <row r="196" spans="1:10" x14ac:dyDescent="0.2">
      <c r="A196">
        <f>Table2[[#This Row],[trial]]</f>
        <v>286</v>
      </c>
      <c r="B196">
        <f>Table2[[#This Row],[tsetlin_number_of_clauses]]</f>
        <v>10000</v>
      </c>
      <c r="C196">
        <f>Table2[[#This Row],[tsetlin_T]]</f>
        <v>40000000</v>
      </c>
      <c r="D196">
        <f>Table2[[#This Row],[tsetlin_states]]</f>
        <v>100</v>
      </c>
      <c r="E196">
        <f>Table2[[#This Row],[min_epsilon]]</f>
        <v>1E-3</v>
      </c>
      <c r="F196">
        <f>Table2[[#This Row],[epsilon_decay]]</f>
        <v>8.0000000000000004E-4</v>
      </c>
      <c r="G196">
        <f>Table2[[#This Row],[num_bins]]</f>
        <v>8</v>
      </c>
      <c r="H196">
        <f>Table2[[#This Row],[mean_reward]]</f>
        <v>43.168174999999898</v>
      </c>
      <c r="I196">
        <f>Table2[[#This Row],[mean_stderr]]</f>
        <v>11.2245428205492</v>
      </c>
      <c r="J196">
        <f>Table2[[#This Row],[min_reward_84]]</f>
        <v>31.943632179450699</v>
      </c>
    </row>
    <row r="197" spans="1:10" x14ac:dyDescent="0.2">
      <c r="A197">
        <f>Table2[[#This Row],[trial]]</f>
        <v>369</v>
      </c>
      <c r="B197">
        <f>Table2[[#This Row],[tsetlin_number_of_clauses]]</f>
        <v>6000</v>
      </c>
      <c r="C197">
        <f>Table2[[#This Row],[tsetlin_T]]</f>
        <v>40000000</v>
      </c>
      <c r="D197">
        <f>Table2[[#This Row],[tsetlin_states]]</f>
        <v>25</v>
      </c>
      <c r="E197">
        <f>Table2[[#This Row],[min_epsilon]]</f>
        <v>4.0000000000000001E-3</v>
      </c>
      <c r="F197">
        <f>Table2[[#This Row],[epsilon_decay]]</f>
        <v>1.6000000000000001E-3</v>
      </c>
      <c r="G197">
        <f>Table2[[#This Row],[num_bins]]</f>
        <v>8</v>
      </c>
      <c r="H197">
        <f>Table2[[#This Row],[mean_reward]]</f>
        <v>40.214975000000003</v>
      </c>
      <c r="I197">
        <f>Table2[[#This Row],[mean_stderr]]</f>
        <v>8.2749102104817691</v>
      </c>
      <c r="J197">
        <f>Table2[[#This Row],[min_reward_84]]</f>
        <v>31.940064789518232</v>
      </c>
    </row>
    <row r="198" spans="1:10" x14ac:dyDescent="0.2">
      <c r="A198">
        <f>Table2[[#This Row],[trial]]</f>
        <v>283</v>
      </c>
      <c r="B198">
        <f>Table2[[#This Row],[tsetlin_number_of_clauses]]</f>
        <v>10000</v>
      </c>
      <c r="C198">
        <f>Table2[[#This Row],[tsetlin_T]]</f>
        <v>20000000</v>
      </c>
      <c r="D198">
        <f>Table2[[#This Row],[tsetlin_states]]</f>
        <v>100</v>
      </c>
      <c r="E198">
        <f>Table2[[#This Row],[min_epsilon]]</f>
        <v>1E-3</v>
      </c>
      <c r="F198">
        <f>Table2[[#This Row],[epsilon_decay]]</f>
        <v>8.0000000000000004E-4</v>
      </c>
      <c r="G198">
        <f>Table2[[#This Row],[num_bins]]</f>
        <v>8</v>
      </c>
      <c r="H198">
        <f>Table2[[#This Row],[mean_reward]]</f>
        <v>38.152025000000002</v>
      </c>
      <c r="I198">
        <f>Table2[[#This Row],[mean_stderr]]</f>
        <v>6.2507482544142601</v>
      </c>
      <c r="J198">
        <f>Table2[[#This Row],[min_reward_84]]</f>
        <v>31.90127674558574</v>
      </c>
    </row>
    <row r="199" spans="1:10" x14ac:dyDescent="0.2">
      <c r="A199">
        <f>Table2[[#This Row],[trial]]</f>
        <v>487</v>
      </c>
      <c r="B199">
        <f>Table2[[#This Row],[tsetlin_number_of_clauses]]</f>
        <v>10000</v>
      </c>
      <c r="C199">
        <f>Table2[[#This Row],[tsetlin_T]]</f>
        <v>20000000</v>
      </c>
      <c r="D199">
        <f>Table2[[#This Row],[tsetlin_states]]</f>
        <v>4</v>
      </c>
      <c r="E199">
        <f>Table2[[#This Row],[min_epsilon]]</f>
        <v>4.0000000000000001E-3</v>
      </c>
      <c r="F199">
        <f>Table2[[#This Row],[epsilon_decay]]</f>
        <v>4.0000000000000002E-4</v>
      </c>
      <c r="G199">
        <f>Table2[[#This Row],[num_bins]]</f>
        <v>16</v>
      </c>
      <c r="H199">
        <f>Table2[[#This Row],[mean_reward]]</f>
        <v>37.6020749999999</v>
      </c>
      <c r="I199">
        <f>Table2[[#This Row],[mean_stderr]]</f>
        <v>5.70722939062507</v>
      </c>
      <c r="J199">
        <f>Table2[[#This Row],[min_reward_84]]</f>
        <v>31.89484560937483</v>
      </c>
    </row>
    <row r="200" spans="1:10" x14ac:dyDescent="0.2">
      <c r="A200">
        <f>Table2[[#This Row],[trial]]</f>
        <v>627</v>
      </c>
      <c r="B200">
        <f>Table2[[#This Row],[tsetlin_number_of_clauses]]</f>
        <v>6000</v>
      </c>
      <c r="C200">
        <f>Table2[[#This Row],[tsetlin_T]]</f>
        <v>5000000</v>
      </c>
      <c r="D200">
        <f>Table2[[#This Row],[tsetlin_states]]</f>
        <v>4</v>
      </c>
      <c r="E200">
        <f>Table2[[#This Row],[min_epsilon]]</f>
        <v>4.0000000000000001E-3</v>
      </c>
      <c r="F200">
        <f>Table2[[#This Row],[epsilon_decay]]</f>
        <v>8.0000000000000004E-4</v>
      </c>
      <c r="G200">
        <f>Table2[[#This Row],[num_bins]]</f>
        <v>16</v>
      </c>
      <c r="H200">
        <f>Table2[[#This Row],[mean_reward]]</f>
        <v>37.979950000000002</v>
      </c>
      <c r="I200">
        <f>Table2[[#This Row],[mean_stderr]]</f>
        <v>6.1460906827128303</v>
      </c>
      <c r="J200">
        <f>Table2[[#This Row],[min_reward_84]]</f>
        <v>31.833859317287171</v>
      </c>
    </row>
    <row r="201" spans="1:10" x14ac:dyDescent="0.2">
      <c r="A201">
        <f>Table2[[#This Row],[trial]]</f>
        <v>742</v>
      </c>
      <c r="B201">
        <f>Table2[[#This Row],[tsetlin_number_of_clauses]]</f>
        <v>10000</v>
      </c>
      <c r="C201">
        <f>Table2[[#This Row],[tsetlin_T]]</f>
        <v>40000000</v>
      </c>
      <c r="D201">
        <f>Table2[[#This Row],[tsetlin_states]]</f>
        <v>8</v>
      </c>
      <c r="E201">
        <f>Table2[[#This Row],[min_epsilon]]</f>
        <v>0.01</v>
      </c>
      <c r="F201">
        <f>Table2[[#This Row],[epsilon_decay]]</f>
        <v>1.6000000000000001E-3</v>
      </c>
      <c r="G201">
        <f>Table2[[#This Row],[num_bins]]</f>
        <v>16</v>
      </c>
      <c r="H201">
        <f>Table2[[#This Row],[mean_reward]]</f>
        <v>42.339199999999998</v>
      </c>
      <c r="I201">
        <f>Table2[[#This Row],[mean_stderr]]</f>
        <v>10.520488801339001</v>
      </c>
      <c r="J201">
        <f>Table2[[#This Row],[min_reward_84]]</f>
        <v>31.818711198660999</v>
      </c>
    </row>
    <row r="202" spans="1:10" x14ac:dyDescent="0.2">
      <c r="A202">
        <f>Table2[[#This Row],[trial]]</f>
        <v>231</v>
      </c>
      <c r="B202">
        <f>Table2[[#This Row],[tsetlin_number_of_clauses]]</f>
        <v>6000</v>
      </c>
      <c r="C202">
        <f>Table2[[#This Row],[tsetlin_T]]</f>
        <v>5000000</v>
      </c>
      <c r="D202">
        <f>Table2[[#This Row],[tsetlin_states]]</f>
        <v>100</v>
      </c>
      <c r="E202">
        <f>Table2[[#This Row],[min_epsilon]]</f>
        <v>4.0000000000000001E-3</v>
      </c>
      <c r="F202">
        <f>Table2[[#This Row],[epsilon_decay]]</f>
        <v>8.0000000000000004E-4</v>
      </c>
      <c r="G202">
        <f>Table2[[#This Row],[num_bins]]</f>
        <v>8</v>
      </c>
      <c r="H202">
        <f>Table2[[#This Row],[mean_reward]]</f>
        <v>38.106099999999998</v>
      </c>
      <c r="I202">
        <f>Table2[[#This Row],[mean_stderr]]</f>
        <v>6.3004961844202896</v>
      </c>
      <c r="J202">
        <f>Table2[[#This Row],[min_reward_84]]</f>
        <v>31.805603815579708</v>
      </c>
    </row>
    <row r="203" spans="1:10" x14ac:dyDescent="0.2">
      <c r="A203">
        <f>Table2[[#This Row],[trial]]</f>
        <v>159</v>
      </c>
      <c r="B203">
        <f>Table2[[#This Row],[tsetlin_number_of_clauses]]</f>
        <v>6000</v>
      </c>
      <c r="C203">
        <f>Table2[[#This Row],[tsetlin_T]]</f>
        <v>5000000</v>
      </c>
      <c r="D203">
        <f>Table2[[#This Row],[tsetlin_states]]</f>
        <v>8</v>
      </c>
      <c r="E203">
        <f>Table2[[#This Row],[min_epsilon]]</f>
        <v>0.01</v>
      </c>
      <c r="F203">
        <f>Table2[[#This Row],[epsilon_decay]]</f>
        <v>8.0000000000000004E-4</v>
      </c>
      <c r="G203">
        <f>Table2[[#This Row],[num_bins]]</f>
        <v>8</v>
      </c>
      <c r="H203">
        <f>Table2[[#This Row],[mean_reward]]</f>
        <v>39.168374999999997</v>
      </c>
      <c r="I203">
        <f>Table2[[#This Row],[mean_stderr]]</f>
        <v>7.3700914334709902</v>
      </c>
      <c r="J203">
        <f>Table2[[#This Row],[min_reward_84]]</f>
        <v>31.798283566529008</v>
      </c>
    </row>
    <row r="204" spans="1:10" x14ac:dyDescent="0.2">
      <c r="A204">
        <f>Table2[[#This Row],[trial]]</f>
        <v>738</v>
      </c>
      <c r="B204">
        <f>Table2[[#This Row],[tsetlin_number_of_clauses]]</f>
        <v>6000</v>
      </c>
      <c r="C204">
        <f>Table2[[#This Row],[tsetlin_T]]</f>
        <v>20000000</v>
      </c>
      <c r="D204">
        <f>Table2[[#This Row],[tsetlin_states]]</f>
        <v>8</v>
      </c>
      <c r="E204">
        <f>Table2[[#This Row],[min_epsilon]]</f>
        <v>0.01</v>
      </c>
      <c r="F204">
        <f>Table2[[#This Row],[epsilon_decay]]</f>
        <v>1.6000000000000001E-3</v>
      </c>
      <c r="G204">
        <f>Table2[[#This Row],[num_bins]]</f>
        <v>16</v>
      </c>
      <c r="H204">
        <f>Table2[[#This Row],[mean_reward]]</f>
        <v>42.340449999999997</v>
      </c>
      <c r="I204">
        <f>Table2[[#This Row],[mean_stderr]]</f>
        <v>10.5832694096046</v>
      </c>
      <c r="J204">
        <f>Table2[[#This Row],[min_reward_84]]</f>
        <v>31.757180590395397</v>
      </c>
    </row>
    <row r="205" spans="1:10" x14ac:dyDescent="0.2">
      <c r="A205">
        <f>Table2[[#This Row],[trial]]</f>
        <v>571</v>
      </c>
      <c r="B205">
        <f>Table2[[#This Row],[tsetlin_number_of_clauses]]</f>
        <v>10000</v>
      </c>
      <c r="C205">
        <f>Table2[[#This Row],[tsetlin_T]]</f>
        <v>20000000</v>
      </c>
      <c r="D205">
        <f>Table2[[#This Row],[tsetlin_states]]</f>
        <v>100</v>
      </c>
      <c r="E205">
        <f>Table2[[#This Row],[min_epsilon]]</f>
        <v>1E-3</v>
      </c>
      <c r="F205">
        <f>Table2[[#This Row],[epsilon_decay]]</f>
        <v>4.0000000000000002E-4</v>
      </c>
      <c r="G205">
        <f>Table2[[#This Row],[num_bins]]</f>
        <v>16</v>
      </c>
      <c r="H205">
        <f>Table2[[#This Row],[mean_reward]]</f>
        <v>38.849125000000001</v>
      </c>
      <c r="I205">
        <f>Table2[[#This Row],[mean_stderr]]</f>
        <v>7.1457437890428999</v>
      </c>
      <c r="J205">
        <f>Table2[[#This Row],[min_reward_84]]</f>
        <v>31.703381210957101</v>
      </c>
    </row>
    <row r="206" spans="1:10" x14ac:dyDescent="0.2">
      <c r="A206">
        <f>Table2[[#This Row],[trial]]</f>
        <v>225</v>
      </c>
      <c r="B206">
        <f>Table2[[#This Row],[tsetlin_number_of_clauses]]</f>
        <v>6000</v>
      </c>
      <c r="C206">
        <f>Table2[[#This Row],[tsetlin_T]]</f>
        <v>40000000</v>
      </c>
      <c r="D206">
        <f>Table2[[#This Row],[tsetlin_states]]</f>
        <v>25</v>
      </c>
      <c r="E206">
        <f>Table2[[#This Row],[min_epsilon]]</f>
        <v>4.0000000000000001E-3</v>
      </c>
      <c r="F206">
        <f>Table2[[#This Row],[epsilon_decay]]</f>
        <v>8.0000000000000004E-4</v>
      </c>
      <c r="G206">
        <f>Table2[[#This Row],[num_bins]]</f>
        <v>8</v>
      </c>
      <c r="H206">
        <f>Table2[[#This Row],[mean_reward]]</f>
        <v>39.240699999999997</v>
      </c>
      <c r="I206">
        <f>Table2[[#This Row],[mean_stderr]]</f>
        <v>7.5654687884992304</v>
      </c>
      <c r="J206">
        <f>Table2[[#This Row],[min_reward_84]]</f>
        <v>31.675231211500765</v>
      </c>
    </row>
    <row r="207" spans="1:10" x14ac:dyDescent="0.2">
      <c r="A207">
        <f>Table2[[#This Row],[trial]]</f>
        <v>519</v>
      </c>
      <c r="B207">
        <f>Table2[[#This Row],[tsetlin_number_of_clauses]]</f>
        <v>6000</v>
      </c>
      <c r="C207">
        <f>Table2[[#This Row],[tsetlin_T]]</f>
        <v>5000000</v>
      </c>
      <c r="D207">
        <f>Table2[[#This Row],[tsetlin_states]]</f>
        <v>100</v>
      </c>
      <c r="E207">
        <f>Table2[[#This Row],[min_epsilon]]</f>
        <v>4.0000000000000001E-3</v>
      </c>
      <c r="F207">
        <f>Table2[[#This Row],[epsilon_decay]]</f>
        <v>4.0000000000000002E-4</v>
      </c>
      <c r="G207">
        <f>Table2[[#This Row],[num_bins]]</f>
        <v>16</v>
      </c>
      <c r="H207">
        <f>Table2[[#This Row],[mean_reward]]</f>
        <v>37.586975000000002</v>
      </c>
      <c r="I207">
        <f>Table2[[#This Row],[mean_stderr]]</f>
        <v>5.9411549445506102</v>
      </c>
      <c r="J207">
        <f>Table2[[#This Row],[min_reward_84]]</f>
        <v>31.645820055449391</v>
      </c>
    </row>
    <row r="208" spans="1:10" x14ac:dyDescent="0.2">
      <c r="A208">
        <f>Table2[[#This Row],[trial]]</f>
        <v>7</v>
      </c>
      <c r="B208">
        <f>Table2[[#This Row],[tsetlin_number_of_clauses]]</f>
        <v>10000</v>
      </c>
      <c r="C208">
        <f>Table2[[#This Row],[tsetlin_T]]</f>
        <v>20000000</v>
      </c>
      <c r="D208">
        <f>Table2[[#This Row],[tsetlin_states]]</f>
        <v>4</v>
      </c>
      <c r="E208">
        <f>Table2[[#This Row],[min_epsilon]]</f>
        <v>0.01</v>
      </c>
      <c r="F208">
        <f>Table2[[#This Row],[epsilon_decay]]</f>
        <v>4.0000000000000002E-4</v>
      </c>
      <c r="G208">
        <f>Table2[[#This Row],[num_bins]]</f>
        <v>8</v>
      </c>
      <c r="H208">
        <f>Table2[[#This Row],[mean_reward]]</f>
        <v>39.64405</v>
      </c>
      <c r="I208">
        <f>Table2[[#This Row],[mean_stderr]]</f>
        <v>8.0032589868821393</v>
      </c>
      <c r="J208">
        <f>Table2[[#This Row],[min_reward_84]]</f>
        <v>31.640791013117862</v>
      </c>
    </row>
    <row r="209" spans="1:10" x14ac:dyDescent="0.2">
      <c r="A209">
        <f>Table2[[#This Row],[trial]]</f>
        <v>371</v>
      </c>
      <c r="B209">
        <f>Table2[[#This Row],[tsetlin_number_of_clauses]]</f>
        <v>14000</v>
      </c>
      <c r="C209">
        <f>Table2[[#This Row],[tsetlin_T]]</f>
        <v>40000000</v>
      </c>
      <c r="D209">
        <f>Table2[[#This Row],[tsetlin_states]]</f>
        <v>25</v>
      </c>
      <c r="E209">
        <f>Table2[[#This Row],[min_epsilon]]</f>
        <v>4.0000000000000001E-3</v>
      </c>
      <c r="F209">
        <f>Table2[[#This Row],[epsilon_decay]]</f>
        <v>1.6000000000000001E-3</v>
      </c>
      <c r="G209">
        <f>Table2[[#This Row],[num_bins]]</f>
        <v>8</v>
      </c>
      <c r="H209">
        <f>Table2[[#This Row],[mean_reward]]</f>
        <v>40.141124999999903</v>
      </c>
      <c r="I209">
        <f>Table2[[#This Row],[mean_stderr]]</f>
        <v>8.5230816341966609</v>
      </c>
      <c r="J209">
        <f>Table2[[#This Row],[min_reward_84]]</f>
        <v>31.618043365803242</v>
      </c>
    </row>
    <row r="210" spans="1:10" x14ac:dyDescent="0.2">
      <c r="A210">
        <f>Table2[[#This Row],[trial]]</f>
        <v>848</v>
      </c>
      <c r="B210">
        <f>Table2[[#This Row],[tsetlin_number_of_clauses]]</f>
        <v>14000</v>
      </c>
      <c r="C210">
        <f>Table2[[#This Row],[tsetlin_T]]</f>
        <v>20000000</v>
      </c>
      <c r="D210">
        <f>Table2[[#This Row],[tsetlin_states]]</f>
        <v>25</v>
      </c>
      <c r="E210">
        <f>Table2[[#This Row],[min_epsilon]]</f>
        <v>1E-3</v>
      </c>
      <c r="F210">
        <f>Table2[[#This Row],[epsilon_decay]]</f>
        <v>1.6000000000000001E-3</v>
      </c>
      <c r="G210">
        <f>Table2[[#This Row],[num_bins]]</f>
        <v>16</v>
      </c>
      <c r="H210">
        <f>Table2[[#This Row],[mean_reward]]</f>
        <v>38.850050000000003</v>
      </c>
      <c r="I210">
        <f>Table2[[#This Row],[mean_stderr]]</f>
        <v>7.2727289823393297</v>
      </c>
      <c r="J210">
        <f>Table2[[#This Row],[min_reward_84]]</f>
        <v>31.577321017660672</v>
      </c>
    </row>
    <row r="211" spans="1:10" x14ac:dyDescent="0.2">
      <c r="A211">
        <f>Table2[[#This Row],[trial]]</f>
        <v>608</v>
      </c>
      <c r="B211">
        <f>Table2[[#This Row],[tsetlin_number_of_clauses]]</f>
        <v>14000</v>
      </c>
      <c r="C211">
        <f>Table2[[#This Row],[tsetlin_T]]</f>
        <v>20000000</v>
      </c>
      <c r="D211">
        <f>Table2[[#This Row],[tsetlin_states]]</f>
        <v>25</v>
      </c>
      <c r="E211">
        <f>Table2[[#This Row],[min_epsilon]]</f>
        <v>0.01</v>
      </c>
      <c r="F211">
        <f>Table2[[#This Row],[epsilon_decay]]</f>
        <v>8.0000000000000004E-4</v>
      </c>
      <c r="G211">
        <f>Table2[[#This Row],[num_bins]]</f>
        <v>16</v>
      </c>
      <c r="H211">
        <f>Table2[[#This Row],[mean_reward]]</f>
        <v>41.370699999999999</v>
      </c>
      <c r="I211">
        <f>Table2[[#This Row],[mean_stderr]]</f>
        <v>9.8147340875347098</v>
      </c>
      <c r="J211">
        <f>Table2[[#This Row],[min_reward_84]]</f>
        <v>31.55596591246529</v>
      </c>
    </row>
    <row r="212" spans="1:10" x14ac:dyDescent="0.2">
      <c r="A212">
        <f>Table2[[#This Row],[trial]]</f>
        <v>849</v>
      </c>
      <c r="B212">
        <f>Table2[[#This Row],[tsetlin_number_of_clauses]]</f>
        <v>6000</v>
      </c>
      <c r="C212">
        <f>Table2[[#This Row],[tsetlin_T]]</f>
        <v>40000000</v>
      </c>
      <c r="D212">
        <f>Table2[[#This Row],[tsetlin_states]]</f>
        <v>25</v>
      </c>
      <c r="E212">
        <f>Table2[[#This Row],[min_epsilon]]</f>
        <v>1E-3</v>
      </c>
      <c r="F212">
        <f>Table2[[#This Row],[epsilon_decay]]</f>
        <v>1.6000000000000001E-3</v>
      </c>
      <c r="G212">
        <f>Table2[[#This Row],[num_bins]]</f>
        <v>16</v>
      </c>
      <c r="H212">
        <f>Table2[[#This Row],[mean_reward]]</f>
        <v>40.706000000000003</v>
      </c>
      <c r="I212">
        <f>Table2[[#This Row],[mean_stderr]]</f>
        <v>9.1802928617030908</v>
      </c>
      <c r="J212">
        <f>Table2[[#This Row],[min_reward_84]]</f>
        <v>31.525707138296912</v>
      </c>
    </row>
    <row r="213" spans="1:10" x14ac:dyDescent="0.2">
      <c r="A213">
        <f>Table2[[#This Row],[trial]]</f>
        <v>630</v>
      </c>
      <c r="B213">
        <f>Table2[[#This Row],[tsetlin_number_of_clauses]]</f>
        <v>6000</v>
      </c>
      <c r="C213">
        <f>Table2[[#This Row],[tsetlin_T]]</f>
        <v>20000000</v>
      </c>
      <c r="D213">
        <f>Table2[[#This Row],[tsetlin_states]]</f>
        <v>4</v>
      </c>
      <c r="E213">
        <f>Table2[[#This Row],[min_epsilon]]</f>
        <v>4.0000000000000001E-3</v>
      </c>
      <c r="F213">
        <f>Table2[[#This Row],[epsilon_decay]]</f>
        <v>8.0000000000000004E-4</v>
      </c>
      <c r="G213">
        <f>Table2[[#This Row],[num_bins]]</f>
        <v>16</v>
      </c>
      <c r="H213">
        <f>Table2[[#This Row],[mean_reward]]</f>
        <v>39.521324999999997</v>
      </c>
      <c r="I213">
        <f>Table2[[#This Row],[mean_stderr]]</f>
        <v>8.0194588983450004</v>
      </c>
      <c r="J213">
        <f>Table2[[#This Row],[min_reward_84]]</f>
        <v>31.501866101654997</v>
      </c>
    </row>
    <row r="214" spans="1:10" x14ac:dyDescent="0.2">
      <c r="A214">
        <f>Table2[[#This Row],[trial]]</f>
        <v>78</v>
      </c>
      <c r="B214">
        <f>Table2[[#This Row],[tsetlin_number_of_clauses]]</f>
        <v>6000</v>
      </c>
      <c r="C214">
        <f>Table2[[#This Row],[tsetlin_T]]</f>
        <v>20000000</v>
      </c>
      <c r="D214">
        <f>Table2[[#This Row],[tsetlin_states]]</f>
        <v>25</v>
      </c>
      <c r="E214">
        <f>Table2[[#This Row],[min_epsilon]]</f>
        <v>4.0000000000000001E-3</v>
      </c>
      <c r="F214">
        <f>Table2[[#This Row],[epsilon_decay]]</f>
        <v>4.0000000000000002E-4</v>
      </c>
      <c r="G214">
        <f>Table2[[#This Row],[num_bins]]</f>
        <v>8</v>
      </c>
      <c r="H214">
        <f>Table2[[#This Row],[mean_reward]]</f>
        <v>38.672399999999897</v>
      </c>
      <c r="I214">
        <f>Table2[[#This Row],[mean_stderr]]</f>
        <v>7.1882614483752096</v>
      </c>
      <c r="J214">
        <f>Table2[[#This Row],[min_reward_84]]</f>
        <v>31.484138551624689</v>
      </c>
    </row>
    <row r="215" spans="1:10" x14ac:dyDescent="0.2">
      <c r="A215">
        <f>Table2[[#This Row],[trial]]</f>
        <v>844</v>
      </c>
      <c r="B215">
        <f>Table2[[#This Row],[tsetlin_number_of_clauses]]</f>
        <v>10000</v>
      </c>
      <c r="C215">
        <f>Table2[[#This Row],[tsetlin_T]]</f>
        <v>5000000</v>
      </c>
      <c r="D215">
        <f>Table2[[#This Row],[tsetlin_states]]</f>
        <v>25</v>
      </c>
      <c r="E215">
        <f>Table2[[#This Row],[min_epsilon]]</f>
        <v>1E-3</v>
      </c>
      <c r="F215">
        <f>Table2[[#This Row],[epsilon_decay]]</f>
        <v>1.6000000000000001E-3</v>
      </c>
      <c r="G215">
        <f>Table2[[#This Row],[num_bins]]</f>
        <v>16</v>
      </c>
      <c r="H215">
        <f>Table2[[#This Row],[mean_reward]]</f>
        <v>39.368225000000002</v>
      </c>
      <c r="I215">
        <f>Table2[[#This Row],[mean_stderr]]</f>
        <v>7.9051736971046704</v>
      </c>
      <c r="J215">
        <f>Table2[[#This Row],[min_reward_84]]</f>
        <v>31.46305130289533</v>
      </c>
    </row>
    <row r="216" spans="1:10" x14ac:dyDescent="0.2">
      <c r="A216">
        <f>Table2[[#This Row],[trial]]</f>
        <v>639</v>
      </c>
      <c r="B216">
        <f>Table2[[#This Row],[tsetlin_number_of_clauses]]</f>
        <v>6000</v>
      </c>
      <c r="C216">
        <f>Table2[[#This Row],[tsetlin_T]]</f>
        <v>5000000</v>
      </c>
      <c r="D216">
        <f>Table2[[#This Row],[tsetlin_states]]</f>
        <v>8</v>
      </c>
      <c r="E216">
        <f>Table2[[#This Row],[min_epsilon]]</f>
        <v>4.0000000000000001E-3</v>
      </c>
      <c r="F216">
        <f>Table2[[#This Row],[epsilon_decay]]</f>
        <v>8.0000000000000004E-4</v>
      </c>
      <c r="G216">
        <f>Table2[[#This Row],[num_bins]]</f>
        <v>16</v>
      </c>
      <c r="H216">
        <f>Table2[[#This Row],[mean_reward]]</f>
        <v>36.711424999999998</v>
      </c>
      <c r="I216">
        <f>Table2[[#This Row],[mean_stderr]]</f>
        <v>5.2581298522169302</v>
      </c>
      <c r="J216">
        <f>Table2[[#This Row],[min_reward_84]]</f>
        <v>31.453295147783066</v>
      </c>
    </row>
    <row r="217" spans="1:10" x14ac:dyDescent="0.2">
      <c r="A217">
        <f>Table2[[#This Row],[trial]]</f>
        <v>764</v>
      </c>
      <c r="B217">
        <f>Table2[[#This Row],[tsetlin_number_of_clauses]]</f>
        <v>14000</v>
      </c>
      <c r="C217">
        <f>Table2[[#This Row],[tsetlin_T]]</f>
        <v>20000000</v>
      </c>
      <c r="D217">
        <f>Table2[[#This Row],[tsetlin_states]]</f>
        <v>100</v>
      </c>
      <c r="E217">
        <f>Table2[[#This Row],[min_epsilon]]</f>
        <v>0.01</v>
      </c>
      <c r="F217">
        <f>Table2[[#This Row],[epsilon_decay]]</f>
        <v>1.6000000000000001E-3</v>
      </c>
      <c r="G217">
        <f>Table2[[#This Row],[num_bins]]</f>
        <v>16</v>
      </c>
      <c r="H217">
        <f>Table2[[#This Row],[mean_reward]]</f>
        <v>36.539774999999999</v>
      </c>
      <c r="I217">
        <f>Table2[[#This Row],[mean_stderr]]</f>
        <v>5.1441523770124302</v>
      </c>
      <c r="J217">
        <f>Table2[[#This Row],[min_reward_84]]</f>
        <v>31.395622622987567</v>
      </c>
    </row>
    <row r="218" spans="1:10" x14ac:dyDescent="0.2">
      <c r="A218">
        <f>Table2[[#This Row],[trial]]</f>
        <v>294</v>
      </c>
      <c r="B218">
        <f>Table2[[#This Row],[tsetlin_number_of_clauses]]</f>
        <v>6000</v>
      </c>
      <c r="C218">
        <f>Table2[[#This Row],[tsetlin_T]]</f>
        <v>20000000</v>
      </c>
      <c r="D218">
        <f>Table2[[#This Row],[tsetlin_states]]</f>
        <v>4</v>
      </c>
      <c r="E218">
        <f>Table2[[#This Row],[min_epsilon]]</f>
        <v>0.01</v>
      </c>
      <c r="F218">
        <f>Table2[[#This Row],[epsilon_decay]]</f>
        <v>1.6000000000000001E-3</v>
      </c>
      <c r="G218">
        <f>Table2[[#This Row],[num_bins]]</f>
        <v>8</v>
      </c>
      <c r="H218">
        <f>Table2[[#This Row],[mean_reward]]</f>
        <v>40.326875000000001</v>
      </c>
      <c r="I218">
        <f>Table2[[#This Row],[mean_stderr]]</f>
        <v>8.9401455642949106</v>
      </c>
      <c r="J218">
        <f>Table2[[#This Row],[min_reward_84]]</f>
        <v>31.386729435705092</v>
      </c>
    </row>
    <row r="219" spans="1:10" x14ac:dyDescent="0.2">
      <c r="A219">
        <f>Table2[[#This Row],[trial]]</f>
        <v>178</v>
      </c>
      <c r="B219">
        <f>Table2[[#This Row],[tsetlin_number_of_clauses]]</f>
        <v>10000</v>
      </c>
      <c r="C219">
        <f>Table2[[#This Row],[tsetlin_T]]</f>
        <v>40000000</v>
      </c>
      <c r="D219">
        <f>Table2[[#This Row],[tsetlin_states]]</f>
        <v>25</v>
      </c>
      <c r="E219">
        <f>Table2[[#This Row],[min_epsilon]]</f>
        <v>0.01</v>
      </c>
      <c r="F219">
        <f>Table2[[#This Row],[epsilon_decay]]</f>
        <v>8.0000000000000004E-4</v>
      </c>
      <c r="G219">
        <f>Table2[[#This Row],[num_bins]]</f>
        <v>8</v>
      </c>
      <c r="H219">
        <f>Table2[[#This Row],[mean_reward]]</f>
        <v>38.425474999999999</v>
      </c>
      <c r="I219">
        <f>Table2[[#This Row],[mean_stderr]]</f>
        <v>7.04457856820743</v>
      </c>
      <c r="J219">
        <f>Table2[[#This Row],[min_reward_84]]</f>
        <v>31.380896431792568</v>
      </c>
    </row>
    <row r="220" spans="1:10" x14ac:dyDescent="0.2">
      <c r="A220">
        <f>Table2[[#This Row],[trial]]</f>
        <v>284</v>
      </c>
      <c r="B220">
        <f>Table2[[#This Row],[tsetlin_number_of_clauses]]</f>
        <v>14000</v>
      </c>
      <c r="C220">
        <f>Table2[[#This Row],[tsetlin_T]]</f>
        <v>20000000</v>
      </c>
      <c r="D220">
        <f>Table2[[#This Row],[tsetlin_states]]</f>
        <v>100</v>
      </c>
      <c r="E220">
        <f>Table2[[#This Row],[min_epsilon]]</f>
        <v>1E-3</v>
      </c>
      <c r="F220">
        <f>Table2[[#This Row],[epsilon_decay]]</f>
        <v>8.0000000000000004E-4</v>
      </c>
      <c r="G220">
        <f>Table2[[#This Row],[num_bins]]</f>
        <v>8</v>
      </c>
      <c r="H220">
        <f>Table2[[#This Row],[mean_reward]]</f>
        <v>38.763575000000003</v>
      </c>
      <c r="I220">
        <f>Table2[[#This Row],[mean_stderr]]</f>
        <v>7.39022836909961</v>
      </c>
      <c r="J220">
        <f>Table2[[#This Row],[min_reward_84]]</f>
        <v>31.373346630900393</v>
      </c>
    </row>
    <row r="221" spans="1:10" x14ac:dyDescent="0.2">
      <c r="A221">
        <f>Table2[[#This Row],[trial]]</f>
        <v>106</v>
      </c>
      <c r="B221">
        <f>Table2[[#This Row],[tsetlin_number_of_clauses]]</f>
        <v>10000</v>
      </c>
      <c r="C221">
        <f>Table2[[#This Row],[tsetlin_T]]</f>
        <v>40000000</v>
      </c>
      <c r="D221">
        <f>Table2[[#This Row],[tsetlin_states]]</f>
        <v>4</v>
      </c>
      <c r="E221">
        <f>Table2[[#This Row],[min_epsilon]]</f>
        <v>1E-3</v>
      </c>
      <c r="F221">
        <f>Table2[[#This Row],[epsilon_decay]]</f>
        <v>4.0000000000000002E-4</v>
      </c>
      <c r="G221">
        <f>Table2[[#This Row],[num_bins]]</f>
        <v>8</v>
      </c>
      <c r="H221">
        <f>Table2[[#This Row],[mean_reward]]</f>
        <v>38.090274999999998</v>
      </c>
      <c r="I221">
        <f>Table2[[#This Row],[mean_stderr]]</f>
        <v>6.7210337949797001</v>
      </c>
      <c r="J221">
        <f>Table2[[#This Row],[min_reward_84]]</f>
        <v>31.369241205020298</v>
      </c>
    </row>
    <row r="222" spans="1:10" x14ac:dyDescent="0.2">
      <c r="A222">
        <f>Table2[[#This Row],[trial]]</f>
        <v>183</v>
      </c>
      <c r="B222">
        <f>Table2[[#This Row],[tsetlin_number_of_clauses]]</f>
        <v>6000</v>
      </c>
      <c r="C222">
        <f>Table2[[#This Row],[tsetlin_T]]</f>
        <v>5000000</v>
      </c>
      <c r="D222">
        <f>Table2[[#This Row],[tsetlin_states]]</f>
        <v>100</v>
      </c>
      <c r="E222">
        <f>Table2[[#This Row],[min_epsilon]]</f>
        <v>0.01</v>
      </c>
      <c r="F222">
        <f>Table2[[#This Row],[epsilon_decay]]</f>
        <v>8.0000000000000004E-4</v>
      </c>
      <c r="G222">
        <f>Table2[[#This Row],[num_bins]]</f>
        <v>8</v>
      </c>
      <c r="H222">
        <f>Table2[[#This Row],[mean_reward]]</f>
        <v>38.985675000000001</v>
      </c>
      <c r="I222">
        <f>Table2[[#This Row],[mean_stderr]]</f>
        <v>7.6274554079672798</v>
      </c>
      <c r="J222">
        <f>Table2[[#This Row],[min_reward_84]]</f>
        <v>31.358219592032722</v>
      </c>
    </row>
    <row r="223" spans="1:10" x14ac:dyDescent="0.2">
      <c r="A223">
        <f>Table2[[#This Row],[trial]]</f>
        <v>440</v>
      </c>
      <c r="B223">
        <f>Table2[[#This Row],[tsetlin_number_of_clauses]]</f>
        <v>14000</v>
      </c>
      <c r="C223">
        <f>Table2[[#This Row],[tsetlin_T]]</f>
        <v>20000000</v>
      </c>
      <c r="D223">
        <f>Table2[[#This Row],[tsetlin_states]]</f>
        <v>4</v>
      </c>
      <c r="E223">
        <f>Table2[[#This Row],[min_epsilon]]</f>
        <v>0.01</v>
      </c>
      <c r="F223">
        <f>Table2[[#This Row],[epsilon_decay]]</f>
        <v>4.0000000000000002E-4</v>
      </c>
      <c r="G223">
        <f>Table2[[#This Row],[num_bins]]</f>
        <v>16</v>
      </c>
      <c r="H223">
        <f>Table2[[#This Row],[mean_reward]]</f>
        <v>37.962899999999998</v>
      </c>
      <c r="I223">
        <f>Table2[[#This Row],[mean_stderr]]</f>
        <v>6.6095676302018198</v>
      </c>
      <c r="J223">
        <f>Table2[[#This Row],[min_reward_84]]</f>
        <v>31.353332369798178</v>
      </c>
    </row>
    <row r="224" spans="1:10" x14ac:dyDescent="0.2">
      <c r="A224">
        <f>Table2[[#This Row],[trial]]</f>
        <v>736</v>
      </c>
      <c r="B224">
        <f>Table2[[#This Row],[tsetlin_number_of_clauses]]</f>
        <v>10000</v>
      </c>
      <c r="C224">
        <f>Table2[[#This Row],[tsetlin_T]]</f>
        <v>5000000</v>
      </c>
      <c r="D224">
        <f>Table2[[#This Row],[tsetlin_states]]</f>
        <v>8</v>
      </c>
      <c r="E224">
        <f>Table2[[#This Row],[min_epsilon]]</f>
        <v>0.01</v>
      </c>
      <c r="F224">
        <f>Table2[[#This Row],[epsilon_decay]]</f>
        <v>1.6000000000000001E-3</v>
      </c>
      <c r="G224">
        <f>Table2[[#This Row],[num_bins]]</f>
        <v>16</v>
      </c>
      <c r="H224">
        <f>Table2[[#This Row],[mean_reward]]</f>
        <v>37.419049999999999</v>
      </c>
      <c r="I224">
        <f>Table2[[#This Row],[mean_stderr]]</f>
        <v>6.0722827369523902</v>
      </c>
      <c r="J224">
        <f>Table2[[#This Row],[min_reward_84]]</f>
        <v>31.34676726304761</v>
      </c>
    </row>
    <row r="225" spans="1:10" x14ac:dyDescent="0.2">
      <c r="A225">
        <f>Table2[[#This Row],[trial]]</f>
        <v>570</v>
      </c>
      <c r="B225">
        <f>Table2[[#This Row],[tsetlin_number_of_clauses]]</f>
        <v>6000</v>
      </c>
      <c r="C225">
        <f>Table2[[#This Row],[tsetlin_T]]</f>
        <v>20000000</v>
      </c>
      <c r="D225">
        <f>Table2[[#This Row],[tsetlin_states]]</f>
        <v>100</v>
      </c>
      <c r="E225">
        <f>Table2[[#This Row],[min_epsilon]]</f>
        <v>1E-3</v>
      </c>
      <c r="F225">
        <f>Table2[[#This Row],[epsilon_decay]]</f>
        <v>4.0000000000000002E-4</v>
      </c>
      <c r="G225">
        <f>Table2[[#This Row],[num_bins]]</f>
        <v>16</v>
      </c>
      <c r="H225">
        <f>Table2[[#This Row],[mean_reward]]</f>
        <v>39.710500000000003</v>
      </c>
      <c r="I225">
        <f>Table2[[#This Row],[mean_stderr]]</f>
        <v>8.3969022941370994</v>
      </c>
      <c r="J225">
        <f>Table2[[#This Row],[min_reward_84]]</f>
        <v>31.313597705862904</v>
      </c>
    </row>
    <row r="226" spans="1:10" x14ac:dyDescent="0.2">
      <c r="A226">
        <f>Table2[[#This Row],[trial]]</f>
        <v>196</v>
      </c>
      <c r="B226">
        <f>Table2[[#This Row],[tsetlin_number_of_clauses]]</f>
        <v>10000</v>
      </c>
      <c r="C226">
        <f>Table2[[#This Row],[tsetlin_T]]</f>
        <v>5000000</v>
      </c>
      <c r="D226">
        <f>Table2[[#This Row],[tsetlin_states]]</f>
        <v>4</v>
      </c>
      <c r="E226">
        <f>Table2[[#This Row],[min_epsilon]]</f>
        <v>4.0000000000000001E-3</v>
      </c>
      <c r="F226">
        <f>Table2[[#This Row],[epsilon_decay]]</f>
        <v>8.0000000000000004E-4</v>
      </c>
      <c r="G226">
        <f>Table2[[#This Row],[num_bins]]</f>
        <v>8</v>
      </c>
      <c r="H226">
        <f>Table2[[#This Row],[mean_reward]]</f>
        <v>38.825274999999998</v>
      </c>
      <c r="I226">
        <f>Table2[[#This Row],[mean_stderr]]</f>
        <v>7.5529551875730103</v>
      </c>
      <c r="J226">
        <f>Table2[[#This Row],[min_reward_84]]</f>
        <v>31.272319812426986</v>
      </c>
    </row>
    <row r="227" spans="1:10" x14ac:dyDescent="0.2">
      <c r="A227">
        <f>Table2[[#This Row],[trial]]</f>
        <v>749</v>
      </c>
      <c r="B227">
        <f>Table2[[#This Row],[tsetlin_number_of_clauses]]</f>
        <v>14000</v>
      </c>
      <c r="C227">
        <f>Table2[[#This Row],[tsetlin_T]]</f>
        <v>5000000</v>
      </c>
      <c r="D227">
        <f>Table2[[#This Row],[tsetlin_states]]</f>
        <v>25</v>
      </c>
      <c r="E227">
        <f>Table2[[#This Row],[min_epsilon]]</f>
        <v>0.01</v>
      </c>
      <c r="F227">
        <f>Table2[[#This Row],[epsilon_decay]]</f>
        <v>1.6000000000000001E-3</v>
      </c>
      <c r="G227">
        <f>Table2[[#This Row],[num_bins]]</f>
        <v>16</v>
      </c>
      <c r="H227">
        <f>Table2[[#This Row],[mean_reward]]</f>
        <v>37.362349999999999</v>
      </c>
      <c r="I227">
        <f>Table2[[#This Row],[mean_stderr]]</f>
        <v>6.1244530923941101</v>
      </c>
      <c r="J227">
        <f>Table2[[#This Row],[min_reward_84]]</f>
        <v>31.23789690760589</v>
      </c>
    </row>
    <row r="228" spans="1:10" x14ac:dyDescent="0.2">
      <c r="A228">
        <f>Table2[[#This Row],[trial]]</f>
        <v>118</v>
      </c>
      <c r="B228">
        <f>Table2[[#This Row],[tsetlin_number_of_clauses]]</f>
        <v>10000</v>
      </c>
      <c r="C228">
        <f>Table2[[#This Row],[tsetlin_T]]</f>
        <v>40000000</v>
      </c>
      <c r="D228">
        <f>Table2[[#This Row],[tsetlin_states]]</f>
        <v>8</v>
      </c>
      <c r="E228">
        <f>Table2[[#This Row],[min_epsilon]]</f>
        <v>1E-3</v>
      </c>
      <c r="F228">
        <f>Table2[[#This Row],[epsilon_decay]]</f>
        <v>4.0000000000000002E-4</v>
      </c>
      <c r="G228">
        <f>Table2[[#This Row],[num_bins]]</f>
        <v>8</v>
      </c>
      <c r="H228">
        <f>Table2[[#This Row],[mean_reward]]</f>
        <v>40.653500000000001</v>
      </c>
      <c r="I228">
        <f>Table2[[#This Row],[mean_stderr]]</f>
        <v>9.44737927604967</v>
      </c>
      <c r="J228">
        <f>Table2[[#This Row],[min_reward_84]]</f>
        <v>31.206120723950331</v>
      </c>
    </row>
    <row r="229" spans="1:10" x14ac:dyDescent="0.2">
      <c r="A229">
        <f>Table2[[#This Row],[trial]]</f>
        <v>346</v>
      </c>
      <c r="B229">
        <f>Table2[[#This Row],[tsetlin_number_of_clauses]]</f>
        <v>10000</v>
      </c>
      <c r="C229">
        <f>Table2[[#This Row],[tsetlin_T]]</f>
        <v>40000000</v>
      </c>
      <c r="D229">
        <f>Table2[[#This Row],[tsetlin_states]]</f>
        <v>4</v>
      </c>
      <c r="E229">
        <f>Table2[[#This Row],[min_epsilon]]</f>
        <v>4.0000000000000001E-3</v>
      </c>
      <c r="F229">
        <f>Table2[[#This Row],[epsilon_decay]]</f>
        <v>1.6000000000000001E-3</v>
      </c>
      <c r="G229">
        <f>Table2[[#This Row],[num_bins]]</f>
        <v>8</v>
      </c>
      <c r="H229">
        <f>Table2[[#This Row],[mean_reward]]</f>
        <v>39.722699999999897</v>
      </c>
      <c r="I229">
        <f>Table2[[#This Row],[mean_stderr]]</f>
        <v>8.5454215349861506</v>
      </c>
      <c r="J229">
        <f>Table2[[#This Row],[min_reward_84]]</f>
        <v>31.177278465013746</v>
      </c>
    </row>
    <row r="230" spans="1:10" x14ac:dyDescent="0.2">
      <c r="A230">
        <f>Table2[[#This Row],[trial]]</f>
        <v>63</v>
      </c>
      <c r="B230">
        <f>Table2[[#This Row],[tsetlin_number_of_clauses]]</f>
        <v>6000</v>
      </c>
      <c r="C230">
        <f>Table2[[#This Row],[tsetlin_T]]</f>
        <v>5000000</v>
      </c>
      <c r="D230">
        <f>Table2[[#This Row],[tsetlin_states]]</f>
        <v>8</v>
      </c>
      <c r="E230">
        <f>Table2[[#This Row],[min_epsilon]]</f>
        <v>4.0000000000000001E-3</v>
      </c>
      <c r="F230">
        <f>Table2[[#This Row],[epsilon_decay]]</f>
        <v>4.0000000000000002E-4</v>
      </c>
      <c r="G230">
        <f>Table2[[#This Row],[num_bins]]</f>
        <v>8</v>
      </c>
      <c r="H230">
        <f>Table2[[#This Row],[mean_reward]]</f>
        <v>39.47325</v>
      </c>
      <c r="I230">
        <f>Table2[[#This Row],[mean_stderr]]</f>
        <v>8.3101236121571809</v>
      </c>
      <c r="J230">
        <f>Table2[[#This Row],[min_reward_84]]</f>
        <v>31.163126387842819</v>
      </c>
    </row>
    <row r="231" spans="1:10" x14ac:dyDescent="0.2">
      <c r="A231">
        <f>Table2[[#This Row],[trial]]</f>
        <v>643</v>
      </c>
      <c r="B231">
        <f>Table2[[#This Row],[tsetlin_number_of_clauses]]</f>
        <v>10000</v>
      </c>
      <c r="C231">
        <f>Table2[[#This Row],[tsetlin_T]]</f>
        <v>20000000</v>
      </c>
      <c r="D231">
        <f>Table2[[#This Row],[tsetlin_states]]</f>
        <v>8</v>
      </c>
      <c r="E231">
        <f>Table2[[#This Row],[min_epsilon]]</f>
        <v>4.0000000000000001E-3</v>
      </c>
      <c r="F231">
        <f>Table2[[#This Row],[epsilon_decay]]</f>
        <v>8.0000000000000004E-4</v>
      </c>
      <c r="G231">
        <f>Table2[[#This Row],[num_bins]]</f>
        <v>16</v>
      </c>
      <c r="H231">
        <f>Table2[[#This Row],[mean_reward]]</f>
        <v>36.546025</v>
      </c>
      <c r="I231">
        <f>Table2[[#This Row],[mean_stderr]]</f>
        <v>5.41709741024696</v>
      </c>
      <c r="J231">
        <f>Table2[[#This Row],[min_reward_84]]</f>
        <v>31.12892758975304</v>
      </c>
    </row>
    <row r="232" spans="1:10" x14ac:dyDescent="0.2">
      <c r="A232">
        <f>Table2[[#This Row],[trial]]</f>
        <v>363</v>
      </c>
      <c r="B232">
        <f>Table2[[#This Row],[tsetlin_number_of_clauses]]</f>
        <v>6000</v>
      </c>
      <c r="C232">
        <f>Table2[[#This Row],[tsetlin_T]]</f>
        <v>5000000</v>
      </c>
      <c r="D232">
        <f>Table2[[#This Row],[tsetlin_states]]</f>
        <v>25</v>
      </c>
      <c r="E232">
        <f>Table2[[#This Row],[min_epsilon]]</f>
        <v>4.0000000000000001E-3</v>
      </c>
      <c r="F232">
        <f>Table2[[#This Row],[epsilon_decay]]</f>
        <v>1.6000000000000001E-3</v>
      </c>
      <c r="G232">
        <f>Table2[[#This Row],[num_bins]]</f>
        <v>8</v>
      </c>
      <c r="H232">
        <f>Table2[[#This Row],[mean_reward]]</f>
        <v>38.448299999999897</v>
      </c>
      <c r="I232">
        <f>Table2[[#This Row],[mean_stderr]]</f>
        <v>7.3226291033027904</v>
      </c>
      <c r="J232">
        <f>Table2[[#This Row],[min_reward_84]]</f>
        <v>31.125670896697105</v>
      </c>
    </row>
    <row r="233" spans="1:10" x14ac:dyDescent="0.2">
      <c r="A233">
        <f>Table2[[#This Row],[trial]]</f>
        <v>609</v>
      </c>
      <c r="B233">
        <f>Table2[[#This Row],[tsetlin_number_of_clauses]]</f>
        <v>6000</v>
      </c>
      <c r="C233">
        <f>Table2[[#This Row],[tsetlin_T]]</f>
        <v>40000000</v>
      </c>
      <c r="D233">
        <f>Table2[[#This Row],[tsetlin_states]]</f>
        <v>25</v>
      </c>
      <c r="E233">
        <f>Table2[[#This Row],[min_epsilon]]</f>
        <v>0.01</v>
      </c>
      <c r="F233">
        <f>Table2[[#This Row],[epsilon_decay]]</f>
        <v>8.0000000000000004E-4</v>
      </c>
      <c r="G233">
        <f>Table2[[#This Row],[num_bins]]</f>
        <v>16</v>
      </c>
      <c r="H233">
        <f>Table2[[#This Row],[mean_reward]]</f>
        <v>38.7958</v>
      </c>
      <c r="I233">
        <f>Table2[[#This Row],[mean_stderr]]</f>
        <v>7.6714073786827504</v>
      </c>
      <c r="J233">
        <f>Table2[[#This Row],[min_reward_84]]</f>
        <v>31.124392621317249</v>
      </c>
    </row>
    <row r="234" spans="1:10" x14ac:dyDescent="0.2">
      <c r="A234">
        <f>Table2[[#This Row],[trial]]</f>
        <v>483</v>
      </c>
      <c r="B234">
        <f>Table2[[#This Row],[tsetlin_number_of_clauses]]</f>
        <v>6000</v>
      </c>
      <c r="C234">
        <f>Table2[[#This Row],[tsetlin_T]]</f>
        <v>5000000</v>
      </c>
      <c r="D234">
        <f>Table2[[#This Row],[tsetlin_states]]</f>
        <v>4</v>
      </c>
      <c r="E234">
        <f>Table2[[#This Row],[min_epsilon]]</f>
        <v>4.0000000000000001E-3</v>
      </c>
      <c r="F234">
        <f>Table2[[#This Row],[epsilon_decay]]</f>
        <v>4.0000000000000002E-4</v>
      </c>
      <c r="G234">
        <f>Table2[[#This Row],[num_bins]]</f>
        <v>16</v>
      </c>
      <c r="H234">
        <f>Table2[[#This Row],[mean_reward]]</f>
        <v>38.790125000000003</v>
      </c>
      <c r="I234">
        <f>Table2[[#This Row],[mean_stderr]]</f>
        <v>7.7496318308868899</v>
      </c>
      <c r="J234">
        <f>Table2[[#This Row],[min_reward_84]]</f>
        <v>31.040493169113113</v>
      </c>
    </row>
    <row r="235" spans="1:10" x14ac:dyDescent="0.2">
      <c r="A235">
        <f>Table2[[#This Row],[trial]]</f>
        <v>479</v>
      </c>
      <c r="B235">
        <f>Table2[[#This Row],[tsetlin_number_of_clauses]]</f>
        <v>14000</v>
      </c>
      <c r="C235">
        <f>Table2[[#This Row],[tsetlin_T]]</f>
        <v>40000000</v>
      </c>
      <c r="D235">
        <f>Table2[[#This Row],[tsetlin_states]]</f>
        <v>100</v>
      </c>
      <c r="E235">
        <f>Table2[[#This Row],[min_epsilon]]</f>
        <v>0.01</v>
      </c>
      <c r="F235">
        <f>Table2[[#This Row],[epsilon_decay]]</f>
        <v>4.0000000000000002E-4</v>
      </c>
      <c r="G235">
        <f>Table2[[#This Row],[num_bins]]</f>
        <v>16</v>
      </c>
      <c r="H235">
        <f>Table2[[#This Row],[mean_reward]]</f>
        <v>37.679200000000002</v>
      </c>
      <c r="I235">
        <f>Table2[[#This Row],[mean_stderr]]</f>
        <v>6.655375821711</v>
      </c>
      <c r="J235">
        <f>Table2[[#This Row],[min_reward_84]]</f>
        <v>31.023824178289001</v>
      </c>
    </row>
    <row r="236" spans="1:10" x14ac:dyDescent="0.2">
      <c r="A236">
        <f>Table2[[#This Row],[trial]]</f>
        <v>632</v>
      </c>
      <c r="B236">
        <f>Table2[[#This Row],[tsetlin_number_of_clauses]]</f>
        <v>14000</v>
      </c>
      <c r="C236">
        <f>Table2[[#This Row],[tsetlin_T]]</f>
        <v>20000000</v>
      </c>
      <c r="D236">
        <f>Table2[[#This Row],[tsetlin_states]]</f>
        <v>4</v>
      </c>
      <c r="E236">
        <f>Table2[[#This Row],[min_epsilon]]</f>
        <v>4.0000000000000001E-3</v>
      </c>
      <c r="F236">
        <f>Table2[[#This Row],[epsilon_decay]]</f>
        <v>8.0000000000000004E-4</v>
      </c>
      <c r="G236">
        <f>Table2[[#This Row],[num_bins]]</f>
        <v>16</v>
      </c>
      <c r="H236">
        <f>Table2[[#This Row],[mean_reward]]</f>
        <v>39.381774999999998</v>
      </c>
      <c r="I236">
        <f>Table2[[#This Row],[mean_stderr]]</f>
        <v>8.3786235834576406</v>
      </c>
      <c r="J236">
        <f>Table2[[#This Row],[min_reward_84]]</f>
        <v>31.003151416542359</v>
      </c>
    </row>
    <row r="237" spans="1:10" x14ac:dyDescent="0.2">
      <c r="A237">
        <f>Table2[[#This Row],[trial]]</f>
        <v>136</v>
      </c>
      <c r="B237">
        <f>Table2[[#This Row],[tsetlin_number_of_clauses]]</f>
        <v>10000</v>
      </c>
      <c r="C237">
        <f>Table2[[#This Row],[tsetlin_T]]</f>
        <v>5000000</v>
      </c>
      <c r="D237">
        <f>Table2[[#This Row],[tsetlin_states]]</f>
        <v>100</v>
      </c>
      <c r="E237">
        <f>Table2[[#This Row],[min_epsilon]]</f>
        <v>1E-3</v>
      </c>
      <c r="F237">
        <f>Table2[[#This Row],[epsilon_decay]]</f>
        <v>4.0000000000000002E-4</v>
      </c>
      <c r="G237">
        <f>Table2[[#This Row],[num_bins]]</f>
        <v>8</v>
      </c>
      <c r="H237">
        <f>Table2[[#This Row],[mean_reward]]</f>
        <v>39.534700000000001</v>
      </c>
      <c r="I237">
        <f>Table2[[#This Row],[mean_stderr]]</f>
        <v>8.5489645910196295</v>
      </c>
      <c r="J237">
        <f>Table2[[#This Row],[min_reward_84]]</f>
        <v>30.985735408980371</v>
      </c>
    </row>
    <row r="238" spans="1:10" x14ac:dyDescent="0.2">
      <c r="A238">
        <f>Table2[[#This Row],[trial]]</f>
        <v>287</v>
      </c>
      <c r="B238">
        <f>Table2[[#This Row],[tsetlin_number_of_clauses]]</f>
        <v>14000</v>
      </c>
      <c r="C238">
        <f>Table2[[#This Row],[tsetlin_T]]</f>
        <v>40000000</v>
      </c>
      <c r="D238">
        <f>Table2[[#This Row],[tsetlin_states]]</f>
        <v>100</v>
      </c>
      <c r="E238">
        <f>Table2[[#This Row],[min_epsilon]]</f>
        <v>1E-3</v>
      </c>
      <c r="F238">
        <f>Table2[[#This Row],[epsilon_decay]]</f>
        <v>8.0000000000000004E-4</v>
      </c>
      <c r="G238">
        <f>Table2[[#This Row],[num_bins]]</f>
        <v>8</v>
      </c>
      <c r="H238">
        <f>Table2[[#This Row],[mean_reward]]</f>
        <v>37.717325000000002</v>
      </c>
      <c r="I238">
        <f>Table2[[#This Row],[mean_stderr]]</f>
        <v>6.7336579784687798</v>
      </c>
      <c r="J238">
        <f>Table2[[#This Row],[min_reward_84]]</f>
        <v>30.983667021531222</v>
      </c>
    </row>
    <row r="239" spans="1:10" x14ac:dyDescent="0.2">
      <c r="A239">
        <f>Table2[[#This Row],[trial]]</f>
        <v>775</v>
      </c>
      <c r="B239">
        <f>Table2[[#This Row],[tsetlin_number_of_clauses]]</f>
        <v>10000</v>
      </c>
      <c r="C239">
        <f>Table2[[#This Row],[tsetlin_T]]</f>
        <v>20000000</v>
      </c>
      <c r="D239">
        <f>Table2[[#This Row],[tsetlin_states]]</f>
        <v>4</v>
      </c>
      <c r="E239">
        <f>Table2[[#This Row],[min_epsilon]]</f>
        <v>4.0000000000000001E-3</v>
      </c>
      <c r="F239">
        <f>Table2[[#This Row],[epsilon_decay]]</f>
        <v>1.6000000000000001E-3</v>
      </c>
      <c r="G239">
        <f>Table2[[#This Row],[num_bins]]</f>
        <v>16</v>
      </c>
      <c r="H239">
        <f>Table2[[#This Row],[mean_reward]]</f>
        <v>38.54515</v>
      </c>
      <c r="I239">
        <f>Table2[[#This Row],[mean_stderr]]</f>
        <v>7.5670768580857404</v>
      </c>
      <c r="J239">
        <f>Table2[[#This Row],[min_reward_84]]</f>
        <v>30.978073141914258</v>
      </c>
    </row>
    <row r="240" spans="1:10" x14ac:dyDescent="0.2">
      <c r="A240">
        <f>Table2[[#This Row],[trial]]</f>
        <v>214</v>
      </c>
      <c r="B240">
        <f>Table2[[#This Row],[tsetlin_number_of_clauses]]</f>
        <v>10000</v>
      </c>
      <c r="C240">
        <f>Table2[[#This Row],[tsetlin_T]]</f>
        <v>40000000</v>
      </c>
      <c r="D240">
        <f>Table2[[#This Row],[tsetlin_states]]</f>
        <v>8</v>
      </c>
      <c r="E240">
        <f>Table2[[#This Row],[min_epsilon]]</f>
        <v>4.0000000000000001E-3</v>
      </c>
      <c r="F240">
        <f>Table2[[#This Row],[epsilon_decay]]</f>
        <v>8.0000000000000004E-4</v>
      </c>
      <c r="G240">
        <f>Table2[[#This Row],[num_bins]]</f>
        <v>8</v>
      </c>
      <c r="H240">
        <f>Table2[[#This Row],[mean_reward]]</f>
        <v>36.959625000000003</v>
      </c>
      <c r="I240">
        <f>Table2[[#This Row],[mean_stderr]]</f>
        <v>5.98157137007433</v>
      </c>
      <c r="J240">
        <f>Table2[[#This Row],[min_reward_84]]</f>
        <v>30.978053629925672</v>
      </c>
    </row>
    <row r="241" spans="1:10" x14ac:dyDescent="0.2">
      <c r="A241">
        <f>Table2[[#This Row],[trial]]</f>
        <v>154</v>
      </c>
      <c r="B241">
        <f>Table2[[#This Row],[tsetlin_number_of_clauses]]</f>
        <v>10000</v>
      </c>
      <c r="C241">
        <f>Table2[[#This Row],[tsetlin_T]]</f>
        <v>40000000</v>
      </c>
      <c r="D241">
        <f>Table2[[#This Row],[tsetlin_states]]</f>
        <v>4</v>
      </c>
      <c r="E241">
        <f>Table2[[#This Row],[min_epsilon]]</f>
        <v>0.01</v>
      </c>
      <c r="F241">
        <f>Table2[[#This Row],[epsilon_decay]]</f>
        <v>8.0000000000000004E-4</v>
      </c>
      <c r="G241">
        <f>Table2[[#This Row],[num_bins]]</f>
        <v>8</v>
      </c>
      <c r="H241">
        <f>Table2[[#This Row],[mean_reward]]</f>
        <v>37.407174999999903</v>
      </c>
      <c r="I241">
        <f>Table2[[#This Row],[mean_stderr]]</f>
        <v>6.46824551724879</v>
      </c>
      <c r="J241">
        <f>Table2[[#This Row],[min_reward_84]]</f>
        <v>30.938929482751114</v>
      </c>
    </row>
    <row r="242" spans="1:10" x14ac:dyDescent="0.2">
      <c r="A242">
        <f>Table2[[#This Row],[trial]]</f>
        <v>498</v>
      </c>
      <c r="B242">
        <f>Table2[[#This Row],[tsetlin_number_of_clauses]]</f>
        <v>6000</v>
      </c>
      <c r="C242">
        <f>Table2[[#This Row],[tsetlin_T]]</f>
        <v>20000000</v>
      </c>
      <c r="D242">
        <f>Table2[[#This Row],[tsetlin_states]]</f>
        <v>8</v>
      </c>
      <c r="E242">
        <f>Table2[[#This Row],[min_epsilon]]</f>
        <v>4.0000000000000001E-3</v>
      </c>
      <c r="F242">
        <f>Table2[[#This Row],[epsilon_decay]]</f>
        <v>4.0000000000000002E-4</v>
      </c>
      <c r="G242">
        <f>Table2[[#This Row],[num_bins]]</f>
        <v>16</v>
      </c>
      <c r="H242">
        <f>Table2[[#This Row],[mean_reward]]</f>
        <v>38.2425</v>
      </c>
      <c r="I242">
        <f>Table2[[#This Row],[mean_stderr]]</f>
        <v>7.3117694243195004</v>
      </c>
      <c r="J242">
        <f>Table2[[#This Row],[min_reward_84]]</f>
        <v>30.930730575680499</v>
      </c>
    </row>
    <row r="243" spans="1:10" x14ac:dyDescent="0.2">
      <c r="A243">
        <f>Table2[[#This Row],[trial]]</f>
        <v>592</v>
      </c>
      <c r="B243">
        <f>Table2[[#This Row],[tsetlin_number_of_clauses]]</f>
        <v>10000</v>
      </c>
      <c r="C243">
        <f>Table2[[#This Row],[tsetlin_T]]</f>
        <v>5000000</v>
      </c>
      <c r="D243">
        <f>Table2[[#This Row],[tsetlin_states]]</f>
        <v>8</v>
      </c>
      <c r="E243">
        <f>Table2[[#This Row],[min_epsilon]]</f>
        <v>0.01</v>
      </c>
      <c r="F243">
        <f>Table2[[#This Row],[epsilon_decay]]</f>
        <v>8.0000000000000004E-4</v>
      </c>
      <c r="G243">
        <f>Table2[[#This Row],[num_bins]]</f>
        <v>16</v>
      </c>
      <c r="H243">
        <f>Table2[[#This Row],[mean_reward]]</f>
        <v>36.256900000000002</v>
      </c>
      <c r="I243">
        <f>Table2[[#This Row],[mean_stderr]]</f>
        <v>5.3306796459981198</v>
      </c>
      <c r="J243">
        <f>Table2[[#This Row],[min_reward_84]]</f>
        <v>30.926220354001881</v>
      </c>
    </row>
    <row r="244" spans="1:10" x14ac:dyDescent="0.2">
      <c r="A244">
        <f>Table2[[#This Row],[trial]]</f>
        <v>269</v>
      </c>
      <c r="B244">
        <f>Table2[[#This Row],[tsetlin_number_of_clauses]]</f>
        <v>14000</v>
      </c>
      <c r="C244">
        <f>Table2[[#This Row],[tsetlin_T]]</f>
        <v>5000000</v>
      </c>
      <c r="D244">
        <f>Table2[[#This Row],[tsetlin_states]]</f>
        <v>25</v>
      </c>
      <c r="E244">
        <f>Table2[[#This Row],[min_epsilon]]</f>
        <v>1E-3</v>
      </c>
      <c r="F244">
        <f>Table2[[#This Row],[epsilon_decay]]</f>
        <v>8.0000000000000004E-4</v>
      </c>
      <c r="G244">
        <f>Table2[[#This Row],[num_bins]]</f>
        <v>8</v>
      </c>
      <c r="H244">
        <f>Table2[[#This Row],[mean_reward]]</f>
        <v>38.436399999999999</v>
      </c>
      <c r="I244">
        <f>Table2[[#This Row],[mean_stderr]]</f>
        <v>7.5294131964273996</v>
      </c>
      <c r="J244">
        <f>Table2[[#This Row],[min_reward_84]]</f>
        <v>30.9069868035726</v>
      </c>
    </row>
    <row r="245" spans="1:10" x14ac:dyDescent="0.2">
      <c r="A245">
        <f>Table2[[#This Row],[trial]]</f>
        <v>690</v>
      </c>
      <c r="B245">
        <f>Table2[[#This Row],[tsetlin_number_of_clauses]]</f>
        <v>6000</v>
      </c>
      <c r="C245">
        <f>Table2[[#This Row],[tsetlin_T]]</f>
        <v>20000000</v>
      </c>
      <c r="D245">
        <f>Table2[[#This Row],[tsetlin_states]]</f>
        <v>8</v>
      </c>
      <c r="E245">
        <f>Table2[[#This Row],[min_epsilon]]</f>
        <v>1E-3</v>
      </c>
      <c r="F245">
        <f>Table2[[#This Row],[epsilon_decay]]</f>
        <v>8.0000000000000004E-4</v>
      </c>
      <c r="G245">
        <f>Table2[[#This Row],[num_bins]]</f>
        <v>16</v>
      </c>
      <c r="H245">
        <f>Table2[[#This Row],[mean_reward]]</f>
        <v>37.079075000000003</v>
      </c>
      <c r="I245">
        <f>Table2[[#This Row],[mean_stderr]]</f>
        <v>6.2420443549872999</v>
      </c>
      <c r="J245">
        <f>Table2[[#This Row],[min_reward_84]]</f>
        <v>30.837030645012703</v>
      </c>
    </row>
    <row r="246" spans="1:10" x14ac:dyDescent="0.2">
      <c r="A246">
        <f>Table2[[#This Row],[trial]]</f>
        <v>646</v>
      </c>
      <c r="B246">
        <f>Table2[[#This Row],[tsetlin_number_of_clauses]]</f>
        <v>10000</v>
      </c>
      <c r="C246">
        <f>Table2[[#This Row],[tsetlin_T]]</f>
        <v>40000000</v>
      </c>
      <c r="D246">
        <f>Table2[[#This Row],[tsetlin_states]]</f>
        <v>8</v>
      </c>
      <c r="E246">
        <f>Table2[[#This Row],[min_epsilon]]</f>
        <v>4.0000000000000001E-3</v>
      </c>
      <c r="F246">
        <f>Table2[[#This Row],[epsilon_decay]]</f>
        <v>8.0000000000000004E-4</v>
      </c>
      <c r="G246">
        <f>Table2[[#This Row],[num_bins]]</f>
        <v>16</v>
      </c>
      <c r="H246">
        <f>Table2[[#This Row],[mean_reward]]</f>
        <v>39.597825</v>
      </c>
      <c r="I246">
        <f>Table2[[#This Row],[mean_stderr]]</f>
        <v>8.7755806390278099</v>
      </c>
      <c r="J246">
        <f>Table2[[#This Row],[min_reward_84]]</f>
        <v>30.822244360972192</v>
      </c>
    </row>
    <row r="247" spans="1:10" x14ac:dyDescent="0.2">
      <c r="A247">
        <f>Table2[[#This Row],[trial]]</f>
        <v>856</v>
      </c>
      <c r="B247">
        <f>Table2[[#This Row],[tsetlin_number_of_clauses]]</f>
        <v>10000</v>
      </c>
      <c r="C247">
        <f>Table2[[#This Row],[tsetlin_T]]</f>
        <v>5000000</v>
      </c>
      <c r="D247">
        <f>Table2[[#This Row],[tsetlin_states]]</f>
        <v>100</v>
      </c>
      <c r="E247">
        <f>Table2[[#This Row],[min_epsilon]]</f>
        <v>1E-3</v>
      </c>
      <c r="F247">
        <f>Table2[[#This Row],[epsilon_decay]]</f>
        <v>1.6000000000000001E-3</v>
      </c>
      <c r="G247">
        <f>Table2[[#This Row],[num_bins]]</f>
        <v>16</v>
      </c>
      <c r="H247">
        <f>Table2[[#This Row],[mean_reward]]</f>
        <v>37.430174999999998</v>
      </c>
      <c r="I247">
        <f>Table2[[#This Row],[mean_stderr]]</f>
        <v>6.6284177036427101</v>
      </c>
      <c r="J247">
        <f>Table2[[#This Row],[min_reward_84]]</f>
        <v>30.801757296357287</v>
      </c>
    </row>
    <row r="248" spans="1:10" x14ac:dyDescent="0.2">
      <c r="A248">
        <f>Table2[[#This Row],[trial]]</f>
        <v>125</v>
      </c>
      <c r="B248">
        <f>Table2[[#This Row],[tsetlin_number_of_clauses]]</f>
        <v>14000</v>
      </c>
      <c r="C248">
        <f>Table2[[#This Row],[tsetlin_T]]</f>
        <v>5000000</v>
      </c>
      <c r="D248">
        <f>Table2[[#This Row],[tsetlin_states]]</f>
        <v>25</v>
      </c>
      <c r="E248">
        <f>Table2[[#This Row],[min_epsilon]]</f>
        <v>1E-3</v>
      </c>
      <c r="F248">
        <f>Table2[[#This Row],[epsilon_decay]]</f>
        <v>4.0000000000000002E-4</v>
      </c>
      <c r="G248">
        <f>Table2[[#This Row],[num_bins]]</f>
        <v>8</v>
      </c>
      <c r="H248">
        <f>Table2[[#This Row],[mean_reward]]</f>
        <v>38.705399999999997</v>
      </c>
      <c r="I248">
        <f>Table2[[#This Row],[mean_stderr]]</f>
        <v>7.90449086433786</v>
      </c>
      <c r="J248">
        <f>Table2[[#This Row],[min_reward_84]]</f>
        <v>30.800909135662138</v>
      </c>
    </row>
    <row r="249" spans="1:10" x14ac:dyDescent="0.2">
      <c r="A249">
        <f>Table2[[#This Row],[trial]]</f>
        <v>547</v>
      </c>
      <c r="B249">
        <f>Table2[[#This Row],[tsetlin_number_of_clauses]]</f>
        <v>10000</v>
      </c>
      <c r="C249">
        <f>Table2[[#This Row],[tsetlin_T]]</f>
        <v>20000000</v>
      </c>
      <c r="D249">
        <f>Table2[[#This Row],[tsetlin_states]]</f>
        <v>8</v>
      </c>
      <c r="E249">
        <f>Table2[[#This Row],[min_epsilon]]</f>
        <v>1E-3</v>
      </c>
      <c r="F249">
        <f>Table2[[#This Row],[epsilon_decay]]</f>
        <v>4.0000000000000002E-4</v>
      </c>
      <c r="G249">
        <f>Table2[[#This Row],[num_bins]]</f>
        <v>16</v>
      </c>
      <c r="H249">
        <f>Table2[[#This Row],[mean_reward]]</f>
        <v>39.436149999999998</v>
      </c>
      <c r="I249">
        <f>Table2[[#This Row],[mean_stderr]]</f>
        <v>8.6386427103717001</v>
      </c>
      <c r="J249">
        <f>Table2[[#This Row],[min_reward_84]]</f>
        <v>30.7975072896283</v>
      </c>
    </row>
    <row r="250" spans="1:10" x14ac:dyDescent="0.2">
      <c r="A250">
        <f>Table2[[#This Row],[trial]]</f>
        <v>56</v>
      </c>
      <c r="B250">
        <f>Table2[[#This Row],[tsetlin_number_of_clauses]]</f>
        <v>14000</v>
      </c>
      <c r="C250">
        <f>Table2[[#This Row],[tsetlin_T]]</f>
        <v>20000000</v>
      </c>
      <c r="D250">
        <f>Table2[[#This Row],[tsetlin_states]]</f>
        <v>4</v>
      </c>
      <c r="E250">
        <f>Table2[[#This Row],[min_epsilon]]</f>
        <v>4.0000000000000001E-3</v>
      </c>
      <c r="F250">
        <f>Table2[[#This Row],[epsilon_decay]]</f>
        <v>4.0000000000000002E-4</v>
      </c>
      <c r="G250">
        <f>Table2[[#This Row],[num_bins]]</f>
        <v>8</v>
      </c>
      <c r="H250">
        <f>Table2[[#This Row],[mean_reward]]</f>
        <v>37.530999999999999</v>
      </c>
      <c r="I250">
        <f>Table2[[#This Row],[mean_stderr]]</f>
        <v>6.7376665687328998</v>
      </c>
      <c r="J250">
        <f>Table2[[#This Row],[min_reward_84]]</f>
        <v>30.793333431267101</v>
      </c>
    </row>
    <row r="251" spans="1:10" x14ac:dyDescent="0.2">
      <c r="A251">
        <f>Table2[[#This Row],[trial]]</f>
        <v>692</v>
      </c>
      <c r="B251">
        <f>Table2[[#This Row],[tsetlin_number_of_clauses]]</f>
        <v>14000</v>
      </c>
      <c r="C251">
        <f>Table2[[#This Row],[tsetlin_T]]</f>
        <v>20000000</v>
      </c>
      <c r="D251">
        <f>Table2[[#This Row],[tsetlin_states]]</f>
        <v>8</v>
      </c>
      <c r="E251">
        <f>Table2[[#This Row],[min_epsilon]]</f>
        <v>1E-3</v>
      </c>
      <c r="F251">
        <f>Table2[[#This Row],[epsilon_decay]]</f>
        <v>8.0000000000000004E-4</v>
      </c>
      <c r="G251">
        <f>Table2[[#This Row],[num_bins]]</f>
        <v>16</v>
      </c>
      <c r="H251">
        <f>Table2[[#This Row],[mean_reward]]</f>
        <v>38.046725000000002</v>
      </c>
      <c r="I251">
        <f>Table2[[#This Row],[mean_stderr]]</f>
        <v>7.2654874997656496</v>
      </c>
      <c r="J251">
        <f>Table2[[#This Row],[min_reward_84]]</f>
        <v>30.781237500234354</v>
      </c>
    </row>
    <row r="252" spans="1:10" x14ac:dyDescent="0.2">
      <c r="A252">
        <f>Table2[[#This Row],[trial]]</f>
        <v>150</v>
      </c>
      <c r="B252">
        <f>Table2[[#This Row],[tsetlin_number_of_clauses]]</f>
        <v>6000</v>
      </c>
      <c r="C252">
        <f>Table2[[#This Row],[tsetlin_T]]</f>
        <v>20000000</v>
      </c>
      <c r="D252">
        <f>Table2[[#This Row],[tsetlin_states]]</f>
        <v>4</v>
      </c>
      <c r="E252">
        <f>Table2[[#This Row],[min_epsilon]]</f>
        <v>0.01</v>
      </c>
      <c r="F252">
        <f>Table2[[#This Row],[epsilon_decay]]</f>
        <v>8.0000000000000004E-4</v>
      </c>
      <c r="G252">
        <f>Table2[[#This Row],[num_bins]]</f>
        <v>8</v>
      </c>
      <c r="H252">
        <f>Table2[[#This Row],[mean_reward]]</f>
        <v>38.517274999999998</v>
      </c>
      <c r="I252">
        <f>Table2[[#This Row],[mean_stderr]]</f>
        <v>7.7540024041590101</v>
      </c>
      <c r="J252">
        <f>Table2[[#This Row],[min_reward_84]]</f>
        <v>30.763272595840988</v>
      </c>
    </row>
    <row r="253" spans="1:10" x14ac:dyDescent="0.2">
      <c r="A253">
        <f>Table2[[#This Row],[trial]]</f>
        <v>726</v>
      </c>
      <c r="B253">
        <f>Table2[[#This Row],[tsetlin_number_of_clauses]]</f>
        <v>6000</v>
      </c>
      <c r="C253">
        <f>Table2[[#This Row],[tsetlin_T]]</f>
        <v>20000000</v>
      </c>
      <c r="D253">
        <f>Table2[[#This Row],[tsetlin_states]]</f>
        <v>4</v>
      </c>
      <c r="E253">
        <f>Table2[[#This Row],[min_epsilon]]</f>
        <v>0.01</v>
      </c>
      <c r="F253">
        <f>Table2[[#This Row],[epsilon_decay]]</f>
        <v>1.6000000000000001E-3</v>
      </c>
      <c r="G253">
        <f>Table2[[#This Row],[num_bins]]</f>
        <v>16</v>
      </c>
      <c r="H253">
        <f>Table2[[#This Row],[mean_reward]]</f>
        <v>38.330649999999999</v>
      </c>
      <c r="I253">
        <f>Table2[[#This Row],[mean_stderr]]</f>
        <v>7.6043318290700697</v>
      </c>
      <c r="J253">
        <f>Table2[[#This Row],[min_reward_84]]</f>
        <v>30.726318170929929</v>
      </c>
    </row>
    <row r="254" spans="1:10" x14ac:dyDescent="0.2">
      <c r="A254">
        <f>Table2[[#This Row],[trial]]</f>
        <v>93</v>
      </c>
      <c r="B254">
        <f>Table2[[#This Row],[tsetlin_number_of_clauses]]</f>
        <v>6000</v>
      </c>
      <c r="C254">
        <f>Table2[[#This Row],[tsetlin_T]]</f>
        <v>40000000</v>
      </c>
      <c r="D254">
        <f>Table2[[#This Row],[tsetlin_states]]</f>
        <v>100</v>
      </c>
      <c r="E254">
        <f>Table2[[#This Row],[min_epsilon]]</f>
        <v>4.0000000000000001E-3</v>
      </c>
      <c r="F254">
        <f>Table2[[#This Row],[epsilon_decay]]</f>
        <v>4.0000000000000002E-4</v>
      </c>
      <c r="G254">
        <f>Table2[[#This Row],[num_bins]]</f>
        <v>8</v>
      </c>
      <c r="H254">
        <f>Table2[[#This Row],[mean_reward]]</f>
        <v>37.002849999999903</v>
      </c>
      <c r="I254">
        <f>Table2[[#This Row],[mean_stderr]]</f>
        <v>6.2863311649789999</v>
      </c>
      <c r="J254">
        <f>Table2[[#This Row],[min_reward_84]]</f>
        <v>30.716518835020903</v>
      </c>
    </row>
    <row r="255" spans="1:10" x14ac:dyDescent="0.2">
      <c r="A255">
        <f>Table2[[#This Row],[trial]]</f>
        <v>380</v>
      </c>
      <c r="B255">
        <f>Table2[[#This Row],[tsetlin_number_of_clauses]]</f>
        <v>14000</v>
      </c>
      <c r="C255">
        <f>Table2[[#This Row],[tsetlin_T]]</f>
        <v>20000000</v>
      </c>
      <c r="D255">
        <f>Table2[[#This Row],[tsetlin_states]]</f>
        <v>100</v>
      </c>
      <c r="E255">
        <f>Table2[[#This Row],[min_epsilon]]</f>
        <v>4.0000000000000001E-3</v>
      </c>
      <c r="F255">
        <f>Table2[[#This Row],[epsilon_decay]]</f>
        <v>1.6000000000000001E-3</v>
      </c>
      <c r="G255">
        <f>Table2[[#This Row],[num_bins]]</f>
        <v>8</v>
      </c>
      <c r="H255">
        <f>Table2[[#This Row],[mean_reward]]</f>
        <v>39.158200000000001</v>
      </c>
      <c r="I255">
        <f>Table2[[#This Row],[mean_stderr]]</f>
        <v>8.4573602376990493</v>
      </c>
      <c r="J255">
        <f>Table2[[#This Row],[min_reward_84]]</f>
        <v>30.700839762300951</v>
      </c>
    </row>
    <row r="256" spans="1:10" x14ac:dyDescent="0.2">
      <c r="A256">
        <f>Table2[[#This Row],[trial]]</f>
        <v>695</v>
      </c>
      <c r="B256">
        <f>Table2[[#This Row],[tsetlin_number_of_clauses]]</f>
        <v>14000</v>
      </c>
      <c r="C256">
        <f>Table2[[#This Row],[tsetlin_T]]</f>
        <v>40000000</v>
      </c>
      <c r="D256">
        <f>Table2[[#This Row],[tsetlin_states]]</f>
        <v>8</v>
      </c>
      <c r="E256">
        <f>Table2[[#This Row],[min_epsilon]]</f>
        <v>1E-3</v>
      </c>
      <c r="F256">
        <f>Table2[[#This Row],[epsilon_decay]]</f>
        <v>8.0000000000000004E-4</v>
      </c>
      <c r="G256">
        <f>Table2[[#This Row],[num_bins]]</f>
        <v>16</v>
      </c>
      <c r="H256">
        <f>Table2[[#This Row],[mean_reward]]</f>
        <v>35.865299999999998</v>
      </c>
      <c r="I256">
        <f>Table2[[#This Row],[mean_stderr]]</f>
        <v>5.1920818956110404</v>
      </c>
      <c r="J256">
        <f>Table2[[#This Row],[min_reward_84]]</f>
        <v>30.673218104388958</v>
      </c>
    </row>
    <row r="257" spans="1:10" x14ac:dyDescent="0.2">
      <c r="A257">
        <f>Table2[[#This Row],[trial]]</f>
        <v>152</v>
      </c>
      <c r="B257">
        <f>Table2[[#This Row],[tsetlin_number_of_clauses]]</f>
        <v>14000</v>
      </c>
      <c r="C257">
        <f>Table2[[#This Row],[tsetlin_T]]</f>
        <v>20000000</v>
      </c>
      <c r="D257">
        <f>Table2[[#This Row],[tsetlin_states]]</f>
        <v>4</v>
      </c>
      <c r="E257">
        <f>Table2[[#This Row],[min_epsilon]]</f>
        <v>0.01</v>
      </c>
      <c r="F257">
        <f>Table2[[#This Row],[epsilon_decay]]</f>
        <v>8.0000000000000004E-4</v>
      </c>
      <c r="G257">
        <f>Table2[[#This Row],[num_bins]]</f>
        <v>8</v>
      </c>
      <c r="H257">
        <f>Table2[[#This Row],[mean_reward]]</f>
        <v>39.899799999999999</v>
      </c>
      <c r="I257">
        <f>Table2[[#This Row],[mean_stderr]]</f>
        <v>9.2421320576362795</v>
      </c>
      <c r="J257">
        <f>Table2[[#This Row],[min_reward_84]]</f>
        <v>30.65766794236372</v>
      </c>
    </row>
    <row r="258" spans="1:10" x14ac:dyDescent="0.2">
      <c r="A258">
        <f>Table2[[#This Row],[trial]]</f>
        <v>366</v>
      </c>
      <c r="B258">
        <f>Table2[[#This Row],[tsetlin_number_of_clauses]]</f>
        <v>6000</v>
      </c>
      <c r="C258">
        <f>Table2[[#This Row],[tsetlin_T]]</f>
        <v>20000000</v>
      </c>
      <c r="D258">
        <f>Table2[[#This Row],[tsetlin_states]]</f>
        <v>25</v>
      </c>
      <c r="E258">
        <f>Table2[[#This Row],[min_epsilon]]</f>
        <v>4.0000000000000001E-3</v>
      </c>
      <c r="F258">
        <f>Table2[[#This Row],[epsilon_decay]]</f>
        <v>1.6000000000000001E-3</v>
      </c>
      <c r="G258">
        <f>Table2[[#This Row],[num_bins]]</f>
        <v>8</v>
      </c>
      <c r="H258">
        <f>Table2[[#This Row],[mean_reward]]</f>
        <v>39.100450000000002</v>
      </c>
      <c r="I258">
        <f>Table2[[#This Row],[mean_stderr]]</f>
        <v>8.4603953122873907</v>
      </c>
      <c r="J258">
        <f>Table2[[#This Row],[min_reward_84]]</f>
        <v>30.640054687712613</v>
      </c>
    </row>
    <row r="259" spans="1:10" x14ac:dyDescent="0.2">
      <c r="A259">
        <f>Table2[[#This Row],[trial]]</f>
        <v>17</v>
      </c>
      <c r="B259">
        <f>Table2[[#This Row],[tsetlin_number_of_clauses]]</f>
        <v>14000</v>
      </c>
      <c r="C259">
        <f>Table2[[#This Row],[tsetlin_T]]</f>
        <v>5000000</v>
      </c>
      <c r="D259">
        <f>Table2[[#This Row],[tsetlin_states]]</f>
        <v>8</v>
      </c>
      <c r="E259">
        <f>Table2[[#This Row],[min_epsilon]]</f>
        <v>0.01</v>
      </c>
      <c r="F259">
        <f>Table2[[#This Row],[epsilon_decay]]</f>
        <v>4.0000000000000002E-4</v>
      </c>
      <c r="G259">
        <f>Table2[[#This Row],[num_bins]]</f>
        <v>8</v>
      </c>
      <c r="H259">
        <f>Table2[[#This Row],[mean_reward]]</f>
        <v>36.911475000000003</v>
      </c>
      <c r="I259">
        <f>Table2[[#This Row],[mean_stderr]]</f>
        <v>6.2745995960947001</v>
      </c>
      <c r="J259">
        <f>Table2[[#This Row],[min_reward_84]]</f>
        <v>30.636875403905304</v>
      </c>
    </row>
    <row r="260" spans="1:10" x14ac:dyDescent="0.2">
      <c r="A260">
        <f>Table2[[#This Row],[trial]]</f>
        <v>531</v>
      </c>
      <c r="B260">
        <f>Table2[[#This Row],[tsetlin_number_of_clauses]]</f>
        <v>6000</v>
      </c>
      <c r="C260">
        <f>Table2[[#This Row],[tsetlin_T]]</f>
        <v>5000000</v>
      </c>
      <c r="D260">
        <f>Table2[[#This Row],[tsetlin_states]]</f>
        <v>4</v>
      </c>
      <c r="E260">
        <f>Table2[[#This Row],[min_epsilon]]</f>
        <v>1E-3</v>
      </c>
      <c r="F260">
        <f>Table2[[#This Row],[epsilon_decay]]</f>
        <v>4.0000000000000002E-4</v>
      </c>
      <c r="G260">
        <f>Table2[[#This Row],[num_bins]]</f>
        <v>16</v>
      </c>
      <c r="H260">
        <f>Table2[[#This Row],[mean_reward]]</f>
        <v>35.466574999999999</v>
      </c>
      <c r="I260">
        <f>Table2[[#This Row],[mean_stderr]]</f>
        <v>4.8653429371057397</v>
      </c>
      <c r="J260">
        <f>Table2[[#This Row],[min_reward_84]]</f>
        <v>30.601232062894258</v>
      </c>
    </row>
    <row r="261" spans="1:10" x14ac:dyDescent="0.2">
      <c r="A261">
        <f>Table2[[#This Row],[trial]]</f>
        <v>826</v>
      </c>
      <c r="B261">
        <f>Table2[[#This Row],[tsetlin_number_of_clauses]]</f>
        <v>10000</v>
      </c>
      <c r="C261">
        <f>Table2[[#This Row],[tsetlin_T]]</f>
        <v>40000000</v>
      </c>
      <c r="D261">
        <f>Table2[[#This Row],[tsetlin_states]]</f>
        <v>4</v>
      </c>
      <c r="E261">
        <f>Table2[[#This Row],[min_epsilon]]</f>
        <v>1E-3</v>
      </c>
      <c r="F261">
        <f>Table2[[#This Row],[epsilon_decay]]</f>
        <v>1.6000000000000001E-3</v>
      </c>
      <c r="G261">
        <f>Table2[[#This Row],[num_bins]]</f>
        <v>16</v>
      </c>
      <c r="H261">
        <f>Table2[[#This Row],[mean_reward]]</f>
        <v>37.241875</v>
      </c>
      <c r="I261">
        <f>Table2[[#This Row],[mean_stderr]]</f>
        <v>6.64894008468832</v>
      </c>
      <c r="J261">
        <f>Table2[[#This Row],[min_reward_84]]</f>
        <v>30.59293491531168</v>
      </c>
    </row>
    <row r="262" spans="1:10" x14ac:dyDescent="0.2">
      <c r="A262">
        <f>Table2[[#This Row],[trial]]</f>
        <v>375</v>
      </c>
      <c r="B262">
        <f>Table2[[#This Row],[tsetlin_number_of_clauses]]</f>
        <v>6000</v>
      </c>
      <c r="C262">
        <f>Table2[[#This Row],[tsetlin_T]]</f>
        <v>5000000</v>
      </c>
      <c r="D262">
        <f>Table2[[#This Row],[tsetlin_states]]</f>
        <v>100</v>
      </c>
      <c r="E262">
        <f>Table2[[#This Row],[min_epsilon]]</f>
        <v>4.0000000000000001E-3</v>
      </c>
      <c r="F262">
        <f>Table2[[#This Row],[epsilon_decay]]</f>
        <v>1.6000000000000001E-3</v>
      </c>
      <c r="G262">
        <f>Table2[[#This Row],[num_bins]]</f>
        <v>8</v>
      </c>
      <c r="H262">
        <f>Table2[[#This Row],[mean_reward]]</f>
        <v>36.639024999999997</v>
      </c>
      <c r="I262">
        <f>Table2[[#This Row],[mean_stderr]]</f>
        <v>6.0839603211044899</v>
      </c>
      <c r="J262">
        <f>Table2[[#This Row],[min_reward_84]]</f>
        <v>30.555064678895505</v>
      </c>
    </row>
    <row r="263" spans="1:10" x14ac:dyDescent="0.2">
      <c r="A263">
        <f>Table2[[#This Row],[trial]]</f>
        <v>441</v>
      </c>
      <c r="B263">
        <f>Table2[[#This Row],[tsetlin_number_of_clauses]]</f>
        <v>6000</v>
      </c>
      <c r="C263">
        <f>Table2[[#This Row],[tsetlin_T]]</f>
        <v>40000000</v>
      </c>
      <c r="D263">
        <f>Table2[[#This Row],[tsetlin_states]]</f>
        <v>4</v>
      </c>
      <c r="E263">
        <f>Table2[[#This Row],[min_epsilon]]</f>
        <v>0.01</v>
      </c>
      <c r="F263">
        <f>Table2[[#This Row],[epsilon_decay]]</f>
        <v>4.0000000000000002E-4</v>
      </c>
      <c r="G263">
        <f>Table2[[#This Row],[num_bins]]</f>
        <v>16</v>
      </c>
      <c r="H263">
        <f>Table2[[#This Row],[mean_reward]]</f>
        <v>36.536799999999999</v>
      </c>
      <c r="I263">
        <f>Table2[[#This Row],[mean_stderr]]</f>
        <v>5.9911500450252104</v>
      </c>
      <c r="J263">
        <f>Table2[[#This Row],[min_reward_84]]</f>
        <v>30.545649954974788</v>
      </c>
    </row>
    <row r="264" spans="1:10" x14ac:dyDescent="0.2">
      <c r="A264">
        <f>Table2[[#This Row],[trial]]</f>
        <v>162</v>
      </c>
      <c r="B264">
        <f>Table2[[#This Row],[tsetlin_number_of_clauses]]</f>
        <v>6000</v>
      </c>
      <c r="C264">
        <f>Table2[[#This Row],[tsetlin_T]]</f>
        <v>20000000</v>
      </c>
      <c r="D264">
        <f>Table2[[#This Row],[tsetlin_states]]</f>
        <v>8</v>
      </c>
      <c r="E264">
        <f>Table2[[#This Row],[min_epsilon]]</f>
        <v>0.01</v>
      </c>
      <c r="F264">
        <f>Table2[[#This Row],[epsilon_decay]]</f>
        <v>8.0000000000000004E-4</v>
      </c>
      <c r="G264">
        <f>Table2[[#This Row],[num_bins]]</f>
        <v>8</v>
      </c>
      <c r="H264">
        <f>Table2[[#This Row],[mean_reward]]</f>
        <v>39.244724999999903</v>
      </c>
      <c r="I264">
        <f>Table2[[#This Row],[mean_stderr]]</f>
        <v>8.7088507415618501</v>
      </c>
      <c r="J264">
        <f>Table2[[#This Row],[min_reward_84]]</f>
        <v>30.535874258438053</v>
      </c>
    </row>
    <row r="265" spans="1:10" x14ac:dyDescent="0.2">
      <c r="A265">
        <f>Table2[[#This Row],[trial]]</f>
        <v>119</v>
      </c>
      <c r="B265">
        <f>Table2[[#This Row],[tsetlin_number_of_clauses]]</f>
        <v>14000</v>
      </c>
      <c r="C265">
        <f>Table2[[#This Row],[tsetlin_T]]</f>
        <v>40000000</v>
      </c>
      <c r="D265">
        <f>Table2[[#This Row],[tsetlin_states]]</f>
        <v>8</v>
      </c>
      <c r="E265">
        <f>Table2[[#This Row],[min_epsilon]]</f>
        <v>1E-3</v>
      </c>
      <c r="F265">
        <f>Table2[[#This Row],[epsilon_decay]]</f>
        <v>4.0000000000000002E-4</v>
      </c>
      <c r="G265">
        <f>Table2[[#This Row],[num_bins]]</f>
        <v>8</v>
      </c>
      <c r="H265">
        <f>Table2[[#This Row],[mean_reward]]</f>
        <v>38.153824999999998</v>
      </c>
      <c r="I265">
        <f>Table2[[#This Row],[mean_stderr]]</f>
        <v>7.6270048487224704</v>
      </c>
      <c r="J265">
        <f>Table2[[#This Row],[min_reward_84]]</f>
        <v>30.526820151277526</v>
      </c>
    </row>
    <row r="266" spans="1:10" x14ac:dyDescent="0.2">
      <c r="A266">
        <f>Table2[[#This Row],[trial]]</f>
        <v>389</v>
      </c>
      <c r="B266">
        <f>Table2[[#This Row],[tsetlin_number_of_clauses]]</f>
        <v>14000</v>
      </c>
      <c r="C266">
        <f>Table2[[#This Row],[tsetlin_T]]</f>
        <v>5000000</v>
      </c>
      <c r="D266">
        <f>Table2[[#This Row],[tsetlin_states]]</f>
        <v>4</v>
      </c>
      <c r="E266">
        <f>Table2[[#This Row],[min_epsilon]]</f>
        <v>1E-3</v>
      </c>
      <c r="F266">
        <f>Table2[[#This Row],[epsilon_decay]]</f>
        <v>1.6000000000000001E-3</v>
      </c>
      <c r="G266">
        <f>Table2[[#This Row],[num_bins]]</f>
        <v>8</v>
      </c>
      <c r="H266">
        <f>Table2[[#This Row],[mean_reward]]</f>
        <v>37.021475000000002</v>
      </c>
      <c r="I266">
        <f>Table2[[#This Row],[mean_stderr]]</f>
        <v>6.4960600822054797</v>
      </c>
      <c r="J266">
        <f>Table2[[#This Row],[min_reward_84]]</f>
        <v>30.525414917794521</v>
      </c>
    </row>
    <row r="267" spans="1:10" x14ac:dyDescent="0.2">
      <c r="A267">
        <f>Table2[[#This Row],[trial]]</f>
        <v>57</v>
      </c>
      <c r="B267">
        <f>Table2[[#This Row],[tsetlin_number_of_clauses]]</f>
        <v>6000</v>
      </c>
      <c r="C267">
        <f>Table2[[#This Row],[tsetlin_T]]</f>
        <v>40000000</v>
      </c>
      <c r="D267">
        <f>Table2[[#This Row],[tsetlin_states]]</f>
        <v>4</v>
      </c>
      <c r="E267">
        <f>Table2[[#This Row],[min_epsilon]]</f>
        <v>4.0000000000000001E-3</v>
      </c>
      <c r="F267">
        <f>Table2[[#This Row],[epsilon_decay]]</f>
        <v>4.0000000000000002E-4</v>
      </c>
      <c r="G267">
        <f>Table2[[#This Row],[num_bins]]</f>
        <v>8</v>
      </c>
      <c r="H267">
        <f>Table2[[#This Row],[mean_reward]]</f>
        <v>38.106699999999996</v>
      </c>
      <c r="I267">
        <f>Table2[[#This Row],[mean_stderr]]</f>
        <v>7.5945581341521002</v>
      </c>
      <c r="J267">
        <f>Table2[[#This Row],[min_reward_84]]</f>
        <v>30.512141865847894</v>
      </c>
    </row>
    <row r="268" spans="1:10" x14ac:dyDescent="0.2">
      <c r="A268">
        <f>Table2[[#This Row],[trial]]</f>
        <v>591</v>
      </c>
      <c r="B268">
        <f>Table2[[#This Row],[tsetlin_number_of_clauses]]</f>
        <v>6000</v>
      </c>
      <c r="C268">
        <f>Table2[[#This Row],[tsetlin_T]]</f>
        <v>5000000</v>
      </c>
      <c r="D268">
        <f>Table2[[#This Row],[tsetlin_states]]</f>
        <v>8</v>
      </c>
      <c r="E268">
        <f>Table2[[#This Row],[min_epsilon]]</f>
        <v>0.01</v>
      </c>
      <c r="F268">
        <f>Table2[[#This Row],[epsilon_decay]]</f>
        <v>8.0000000000000004E-4</v>
      </c>
      <c r="G268">
        <f>Table2[[#This Row],[num_bins]]</f>
        <v>16</v>
      </c>
      <c r="H268">
        <f>Table2[[#This Row],[mean_reward]]</f>
        <v>37.870975000000001</v>
      </c>
      <c r="I268">
        <f>Table2[[#This Row],[mean_stderr]]</f>
        <v>7.3619493113895897</v>
      </c>
      <c r="J268">
        <f>Table2[[#This Row],[min_reward_84]]</f>
        <v>30.509025688610411</v>
      </c>
    </row>
    <row r="269" spans="1:10" x14ac:dyDescent="0.2">
      <c r="A269">
        <f>Table2[[#This Row],[trial]]</f>
        <v>82</v>
      </c>
      <c r="B269">
        <f>Table2[[#This Row],[tsetlin_number_of_clauses]]</f>
        <v>10000</v>
      </c>
      <c r="C269">
        <f>Table2[[#This Row],[tsetlin_T]]</f>
        <v>40000000</v>
      </c>
      <c r="D269">
        <f>Table2[[#This Row],[tsetlin_states]]</f>
        <v>25</v>
      </c>
      <c r="E269">
        <f>Table2[[#This Row],[min_epsilon]]</f>
        <v>4.0000000000000001E-3</v>
      </c>
      <c r="F269">
        <f>Table2[[#This Row],[epsilon_decay]]</f>
        <v>4.0000000000000002E-4</v>
      </c>
      <c r="G269">
        <f>Table2[[#This Row],[num_bins]]</f>
        <v>8</v>
      </c>
      <c r="H269">
        <f>Table2[[#This Row],[mean_reward]]</f>
        <v>38.486674999999998</v>
      </c>
      <c r="I269">
        <f>Table2[[#This Row],[mean_stderr]]</f>
        <v>8.0527168092914607</v>
      </c>
      <c r="J269">
        <f>Table2[[#This Row],[min_reward_84]]</f>
        <v>30.433958190708537</v>
      </c>
    </row>
    <row r="270" spans="1:10" x14ac:dyDescent="0.2">
      <c r="A270">
        <f>Table2[[#This Row],[trial]]</f>
        <v>155</v>
      </c>
      <c r="B270">
        <f>Table2[[#This Row],[tsetlin_number_of_clauses]]</f>
        <v>14000</v>
      </c>
      <c r="C270">
        <f>Table2[[#This Row],[tsetlin_T]]</f>
        <v>40000000</v>
      </c>
      <c r="D270">
        <f>Table2[[#This Row],[tsetlin_states]]</f>
        <v>4</v>
      </c>
      <c r="E270">
        <f>Table2[[#This Row],[min_epsilon]]</f>
        <v>0.01</v>
      </c>
      <c r="F270">
        <f>Table2[[#This Row],[epsilon_decay]]</f>
        <v>8.0000000000000004E-4</v>
      </c>
      <c r="G270">
        <f>Table2[[#This Row],[num_bins]]</f>
        <v>8</v>
      </c>
      <c r="H270">
        <f>Table2[[#This Row],[mean_reward]]</f>
        <v>40.190399999999997</v>
      </c>
      <c r="I270">
        <f>Table2[[#This Row],[mean_stderr]]</f>
        <v>9.7907384097708103</v>
      </c>
      <c r="J270">
        <f>Table2[[#This Row],[min_reward_84]]</f>
        <v>30.399661590229186</v>
      </c>
    </row>
    <row r="271" spans="1:10" x14ac:dyDescent="0.2">
      <c r="A271">
        <f>Table2[[#This Row],[trial]]</f>
        <v>484</v>
      </c>
      <c r="B271">
        <f>Table2[[#This Row],[tsetlin_number_of_clauses]]</f>
        <v>10000</v>
      </c>
      <c r="C271">
        <f>Table2[[#This Row],[tsetlin_T]]</f>
        <v>5000000</v>
      </c>
      <c r="D271">
        <f>Table2[[#This Row],[tsetlin_states]]</f>
        <v>4</v>
      </c>
      <c r="E271">
        <f>Table2[[#This Row],[min_epsilon]]</f>
        <v>4.0000000000000001E-3</v>
      </c>
      <c r="F271">
        <f>Table2[[#This Row],[epsilon_decay]]</f>
        <v>4.0000000000000002E-4</v>
      </c>
      <c r="G271">
        <f>Table2[[#This Row],[num_bins]]</f>
        <v>16</v>
      </c>
      <c r="H271">
        <f>Table2[[#This Row],[mean_reward]]</f>
        <v>35.13785</v>
      </c>
      <c r="I271">
        <f>Table2[[#This Row],[mean_stderr]]</f>
        <v>4.7419632670423297</v>
      </c>
      <c r="J271">
        <f>Table2[[#This Row],[min_reward_84]]</f>
        <v>30.395886732957671</v>
      </c>
    </row>
    <row r="272" spans="1:10" x14ac:dyDescent="0.2">
      <c r="A272">
        <f>Table2[[#This Row],[trial]]</f>
        <v>123</v>
      </c>
      <c r="B272">
        <f>Table2[[#This Row],[tsetlin_number_of_clauses]]</f>
        <v>6000</v>
      </c>
      <c r="C272">
        <f>Table2[[#This Row],[tsetlin_T]]</f>
        <v>5000000</v>
      </c>
      <c r="D272">
        <f>Table2[[#This Row],[tsetlin_states]]</f>
        <v>25</v>
      </c>
      <c r="E272">
        <f>Table2[[#This Row],[min_epsilon]]</f>
        <v>1E-3</v>
      </c>
      <c r="F272">
        <f>Table2[[#This Row],[epsilon_decay]]</f>
        <v>4.0000000000000002E-4</v>
      </c>
      <c r="G272">
        <f>Table2[[#This Row],[num_bins]]</f>
        <v>8</v>
      </c>
      <c r="H272">
        <f>Table2[[#This Row],[mean_reward]]</f>
        <v>35.256974999999997</v>
      </c>
      <c r="I272">
        <f>Table2[[#This Row],[mean_stderr]]</f>
        <v>4.8622454253627101</v>
      </c>
      <c r="J272">
        <f>Table2[[#This Row],[min_reward_84]]</f>
        <v>30.394729574637289</v>
      </c>
    </row>
    <row r="273" spans="1:10" x14ac:dyDescent="0.2">
      <c r="A273">
        <f>Table2[[#This Row],[trial]]</f>
        <v>668</v>
      </c>
      <c r="B273">
        <f>Table2[[#This Row],[tsetlin_number_of_clauses]]</f>
        <v>14000</v>
      </c>
      <c r="C273">
        <f>Table2[[#This Row],[tsetlin_T]]</f>
        <v>20000000</v>
      </c>
      <c r="D273">
        <f>Table2[[#This Row],[tsetlin_states]]</f>
        <v>100</v>
      </c>
      <c r="E273">
        <f>Table2[[#This Row],[min_epsilon]]</f>
        <v>4.0000000000000001E-3</v>
      </c>
      <c r="F273">
        <f>Table2[[#This Row],[epsilon_decay]]</f>
        <v>8.0000000000000004E-4</v>
      </c>
      <c r="G273">
        <f>Table2[[#This Row],[num_bins]]</f>
        <v>16</v>
      </c>
      <c r="H273">
        <f>Table2[[#This Row],[mean_reward]]</f>
        <v>37.7485</v>
      </c>
      <c r="I273">
        <f>Table2[[#This Row],[mean_stderr]]</f>
        <v>7.41399641314979</v>
      </c>
      <c r="J273">
        <f>Table2[[#This Row],[min_reward_84]]</f>
        <v>30.334503586850211</v>
      </c>
    </row>
    <row r="274" spans="1:10" x14ac:dyDescent="0.2">
      <c r="A274">
        <f>Table2[[#This Row],[trial]]</f>
        <v>574</v>
      </c>
      <c r="B274">
        <f>Table2[[#This Row],[tsetlin_number_of_clauses]]</f>
        <v>10000</v>
      </c>
      <c r="C274">
        <f>Table2[[#This Row],[tsetlin_T]]</f>
        <v>40000000</v>
      </c>
      <c r="D274">
        <f>Table2[[#This Row],[tsetlin_states]]</f>
        <v>100</v>
      </c>
      <c r="E274">
        <f>Table2[[#This Row],[min_epsilon]]</f>
        <v>1E-3</v>
      </c>
      <c r="F274">
        <f>Table2[[#This Row],[epsilon_decay]]</f>
        <v>4.0000000000000002E-4</v>
      </c>
      <c r="G274">
        <f>Table2[[#This Row],[num_bins]]</f>
        <v>16</v>
      </c>
      <c r="H274">
        <f>Table2[[#This Row],[mean_reward]]</f>
        <v>36.199525000000001</v>
      </c>
      <c r="I274">
        <f>Table2[[#This Row],[mean_stderr]]</f>
        <v>5.8704212371892099</v>
      </c>
      <c r="J274">
        <f>Table2[[#This Row],[min_reward_84]]</f>
        <v>30.329103762810792</v>
      </c>
    </row>
    <row r="275" spans="1:10" x14ac:dyDescent="0.2">
      <c r="A275">
        <f>Table2[[#This Row],[trial]]</f>
        <v>379</v>
      </c>
      <c r="B275">
        <f>Table2[[#This Row],[tsetlin_number_of_clauses]]</f>
        <v>10000</v>
      </c>
      <c r="C275">
        <f>Table2[[#This Row],[tsetlin_T]]</f>
        <v>20000000</v>
      </c>
      <c r="D275">
        <f>Table2[[#This Row],[tsetlin_states]]</f>
        <v>100</v>
      </c>
      <c r="E275">
        <f>Table2[[#This Row],[min_epsilon]]</f>
        <v>4.0000000000000001E-3</v>
      </c>
      <c r="F275">
        <f>Table2[[#This Row],[epsilon_decay]]</f>
        <v>1.6000000000000001E-3</v>
      </c>
      <c r="G275">
        <f>Table2[[#This Row],[num_bins]]</f>
        <v>8</v>
      </c>
      <c r="H275">
        <f>Table2[[#This Row],[mean_reward]]</f>
        <v>38.090350000000001</v>
      </c>
      <c r="I275">
        <f>Table2[[#This Row],[mean_stderr]]</f>
        <v>7.8729477239619303</v>
      </c>
      <c r="J275">
        <f>Table2[[#This Row],[min_reward_84]]</f>
        <v>30.217402276038072</v>
      </c>
    </row>
    <row r="276" spans="1:10" x14ac:dyDescent="0.2">
      <c r="A276">
        <f>Table2[[#This Row],[trial]]</f>
        <v>245</v>
      </c>
      <c r="B276">
        <f>Table2[[#This Row],[tsetlin_number_of_clauses]]</f>
        <v>14000</v>
      </c>
      <c r="C276">
        <f>Table2[[#This Row],[tsetlin_T]]</f>
        <v>5000000</v>
      </c>
      <c r="D276">
        <f>Table2[[#This Row],[tsetlin_states]]</f>
        <v>4</v>
      </c>
      <c r="E276">
        <f>Table2[[#This Row],[min_epsilon]]</f>
        <v>1E-3</v>
      </c>
      <c r="F276">
        <f>Table2[[#This Row],[epsilon_decay]]</f>
        <v>8.0000000000000004E-4</v>
      </c>
      <c r="G276">
        <f>Table2[[#This Row],[num_bins]]</f>
        <v>8</v>
      </c>
      <c r="H276">
        <f>Table2[[#This Row],[mean_reward]]</f>
        <v>36.525449999999999</v>
      </c>
      <c r="I276">
        <f>Table2[[#This Row],[mean_stderr]]</f>
        <v>6.3441548864447004</v>
      </c>
      <c r="J276">
        <f>Table2[[#This Row],[min_reward_84]]</f>
        <v>30.181295113555301</v>
      </c>
    </row>
    <row r="277" spans="1:10" x14ac:dyDescent="0.2">
      <c r="A277">
        <f>Table2[[#This Row],[trial]]</f>
        <v>75</v>
      </c>
      <c r="B277">
        <f>Table2[[#This Row],[tsetlin_number_of_clauses]]</f>
        <v>6000</v>
      </c>
      <c r="C277">
        <f>Table2[[#This Row],[tsetlin_T]]</f>
        <v>5000000</v>
      </c>
      <c r="D277">
        <f>Table2[[#This Row],[tsetlin_states]]</f>
        <v>25</v>
      </c>
      <c r="E277">
        <f>Table2[[#This Row],[min_epsilon]]</f>
        <v>4.0000000000000001E-3</v>
      </c>
      <c r="F277">
        <f>Table2[[#This Row],[epsilon_decay]]</f>
        <v>4.0000000000000002E-4</v>
      </c>
      <c r="G277">
        <f>Table2[[#This Row],[num_bins]]</f>
        <v>8</v>
      </c>
      <c r="H277">
        <f>Table2[[#This Row],[mean_reward]]</f>
        <v>38.514849999999903</v>
      </c>
      <c r="I277">
        <f>Table2[[#This Row],[mean_stderr]]</f>
        <v>8.3472413049734495</v>
      </c>
      <c r="J277">
        <f>Table2[[#This Row],[min_reward_84]]</f>
        <v>30.167608695026452</v>
      </c>
    </row>
    <row r="278" spans="1:10" x14ac:dyDescent="0.2">
      <c r="A278">
        <f>Table2[[#This Row],[trial]]</f>
        <v>298</v>
      </c>
      <c r="B278">
        <f>Table2[[#This Row],[tsetlin_number_of_clauses]]</f>
        <v>10000</v>
      </c>
      <c r="C278">
        <f>Table2[[#This Row],[tsetlin_T]]</f>
        <v>40000000</v>
      </c>
      <c r="D278">
        <f>Table2[[#This Row],[tsetlin_states]]</f>
        <v>4</v>
      </c>
      <c r="E278">
        <f>Table2[[#This Row],[min_epsilon]]</f>
        <v>0.01</v>
      </c>
      <c r="F278">
        <f>Table2[[#This Row],[epsilon_decay]]</f>
        <v>1.6000000000000001E-3</v>
      </c>
      <c r="G278">
        <f>Table2[[#This Row],[num_bins]]</f>
        <v>8</v>
      </c>
      <c r="H278">
        <f>Table2[[#This Row],[mean_reward]]</f>
        <v>39.507725000000001</v>
      </c>
      <c r="I278">
        <f>Table2[[#This Row],[mean_stderr]]</f>
        <v>9.3605155873022898</v>
      </c>
      <c r="J278">
        <f>Table2[[#This Row],[min_reward_84]]</f>
        <v>30.147209412697713</v>
      </c>
    </row>
    <row r="279" spans="1:10" x14ac:dyDescent="0.2">
      <c r="A279">
        <f>Table2[[#This Row],[trial]]</f>
        <v>112</v>
      </c>
      <c r="B279">
        <f>Table2[[#This Row],[tsetlin_number_of_clauses]]</f>
        <v>10000</v>
      </c>
      <c r="C279">
        <f>Table2[[#This Row],[tsetlin_T]]</f>
        <v>5000000</v>
      </c>
      <c r="D279">
        <f>Table2[[#This Row],[tsetlin_states]]</f>
        <v>8</v>
      </c>
      <c r="E279">
        <f>Table2[[#This Row],[min_epsilon]]</f>
        <v>1E-3</v>
      </c>
      <c r="F279">
        <f>Table2[[#This Row],[epsilon_decay]]</f>
        <v>4.0000000000000002E-4</v>
      </c>
      <c r="G279">
        <f>Table2[[#This Row],[num_bins]]</f>
        <v>8</v>
      </c>
      <c r="H279">
        <f>Table2[[#This Row],[mean_reward]]</f>
        <v>37.748474999999999</v>
      </c>
      <c r="I279">
        <f>Table2[[#This Row],[mean_stderr]]</f>
        <v>7.7019865430511301</v>
      </c>
      <c r="J279">
        <f>Table2[[#This Row],[min_reward_84]]</f>
        <v>30.046488456948868</v>
      </c>
    </row>
    <row r="280" spans="1:10" x14ac:dyDescent="0.2">
      <c r="A280">
        <f>Table2[[#This Row],[trial]]</f>
        <v>101</v>
      </c>
      <c r="B280">
        <f>Table2[[#This Row],[tsetlin_number_of_clauses]]</f>
        <v>14000</v>
      </c>
      <c r="C280">
        <f>Table2[[#This Row],[tsetlin_T]]</f>
        <v>5000000</v>
      </c>
      <c r="D280">
        <f>Table2[[#This Row],[tsetlin_states]]</f>
        <v>4</v>
      </c>
      <c r="E280">
        <f>Table2[[#This Row],[min_epsilon]]</f>
        <v>1E-3</v>
      </c>
      <c r="F280">
        <f>Table2[[#This Row],[epsilon_decay]]</f>
        <v>4.0000000000000002E-4</v>
      </c>
      <c r="G280">
        <f>Table2[[#This Row],[num_bins]]</f>
        <v>8</v>
      </c>
      <c r="H280">
        <f>Table2[[#This Row],[mean_reward]]</f>
        <v>36.890500000000003</v>
      </c>
      <c r="I280">
        <f>Table2[[#This Row],[mean_stderr]]</f>
        <v>6.8531605026754496</v>
      </c>
      <c r="J280">
        <f>Table2[[#This Row],[min_reward_84]]</f>
        <v>30.037339497324552</v>
      </c>
    </row>
    <row r="281" spans="1:10" x14ac:dyDescent="0.2">
      <c r="A281">
        <f>Table2[[#This Row],[trial]]</f>
        <v>115</v>
      </c>
      <c r="B281">
        <f>Table2[[#This Row],[tsetlin_number_of_clauses]]</f>
        <v>10000</v>
      </c>
      <c r="C281">
        <f>Table2[[#This Row],[tsetlin_T]]</f>
        <v>20000000</v>
      </c>
      <c r="D281">
        <f>Table2[[#This Row],[tsetlin_states]]</f>
        <v>8</v>
      </c>
      <c r="E281">
        <f>Table2[[#This Row],[min_epsilon]]</f>
        <v>1E-3</v>
      </c>
      <c r="F281">
        <f>Table2[[#This Row],[epsilon_decay]]</f>
        <v>4.0000000000000002E-4</v>
      </c>
      <c r="G281">
        <f>Table2[[#This Row],[num_bins]]</f>
        <v>8</v>
      </c>
      <c r="H281">
        <f>Table2[[#This Row],[mean_reward]]</f>
        <v>38.159324999999903</v>
      </c>
      <c r="I281">
        <f>Table2[[#This Row],[mean_stderr]]</f>
        <v>8.15257792676422</v>
      </c>
      <c r="J281">
        <f>Table2[[#This Row],[min_reward_84]]</f>
        <v>30.006747073235683</v>
      </c>
    </row>
    <row r="282" spans="1:10" x14ac:dyDescent="0.2">
      <c r="A282">
        <f>Table2[[#This Row],[trial]]</f>
        <v>653</v>
      </c>
      <c r="B282">
        <f>Table2[[#This Row],[tsetlin_number_of_clauses]]</f>
        <v>14000</v>
      </c>
      <c r="C282">
        <f>Table2[[#This Row],[tsetlin_T]]</f>
        <v>5000000</v>
      </c>
      <c r="D282">
        <f>Table2[[#This Row],[tsetlin_states]]</f>
        <v>25</v>
      </c>
      <c r="E282">
        <f>Table2[[#This Row],[min_epsilon]]</f>
        <v>4.0000000000000001E-3</v>
      </c>
      <c r="F282">
        <f>Table2[[#This Row],[epsilon_decay]]</f>
        <v>8.0000000000000004E-4</v>
      </c>
      <c r="G282">
        <f>Table2[[#This Row],[num_bins]]</f>
        <v>16</v>
      </c>
      <c r="H282">
        <f>Table2[[#This Row],[mean_reward]]</f>
        <v>35.03895</v>
      </c>
      <c r="I282">
        <f>Table2[[#This Row],[mean_stderr]]</f>
        <v>5.0357839817410204</v>
      </c>
      <c r="J282">
        <f>Table2[[#This Row],[min_reward_84]]</f>
        <v>30.00316601825898</v>
      </c>
    </row>
    <row r="283" spans="1:10" x14ac:dyDescent="0.2">
      <c r="A283">
        <f>Table2[[#This Row],[trial]]</f>
        <v>568</v>
      </c>
      <c r="B283">
        <f>Table2[[#This Row],[tsetlin_number_of_clauses]]</f>
        <v>10000</v>
      </c>
      <c r="C283">
        <f>Table2[[#This Row],[tsetlin_T]]</f>
        <v>5000000</v>
      </c>
      <c r="D283">
        <f>Table2[[#This Row],[tsetlin_states]]</f>
        <v>100</v>
      </c>
      <c r="E283">
        <f>Table2[[#This Row],[min_epsilon]]</f>
        <v>1E-3</v>
      </c>
      <c r="F283">
        <f>Table2[[#This Row],[epsilon_decay]]</f>
        <v>4.0000000000000002E-4</v>
      </c>
      <c r="G283">
        <f>Table2[[#This Row],[num_bins]]</f>
        <v>16</v>
      </c>
      <c r="H283">
        <f>Table2[[#This Row],[mean_reward]]</f>
        <v>35.933700000000002</v>
      </c>
      <c r="I283">
        <f>Table2[[#This Row],[mean_stderr]]</f>
        <v>5.9535612876528896</v>
      </c>
      <c r="J283">
        <f>Table2[[#This Row],[min_reward_84]]</f>
        <v>29.980138712347113</v>
      </c>
    </row>
    <row r="284" spans="1:10" x14ac:dyDescent="0.2">
      <c r="A284">
        <f>Table2[[#This Row],[trial]]</f>
        <v>104</v>
      </c>
      <c r="B284">
        <f>Table2[[#This Row],[tsetlin_number_of_clauses]]</f>
        <v>14000</v>
      </c>
      <c r="C284">
        <f>Table2[[#This Row],[tsetlin_T]]</f>
        <v>20000000</v>
      </c>
      <c r="D284">
        <f>Table2[[#This Row],[tsetlin_states]]</f>
        <v>4</v>
      </c>
      <c r="E284">
        <f>Table2[[#This Row],[min_epsilon]]</f>
        <v>1E-3</v>
      </c>
      <c r="F284">
        <f>Table2[[#This Row],[epsilon_decay]]</f>
        <v>4.0000000000000002E-4</v>
      </c>
      <c r="G284">
        <f>Table2[[#This Row],[num_bins]]</f>
        <v>8</v>
      </c>
      <c r="H284">
        <f>Table2[[#This Row],[mean_reward]]</f>
        <v>35.705725000000001</v>
      </c>
      <c r="I284">
        <f>Table2[[#This Row],[mean_stderr]]</f>
        <v>5.7379360261883896</v>
      </c>
      <c r="J284">
        <f>Table2[[#This Row],[min_reward_84]]</f>
        <v>29.967788973811611</v>
      </c>
    </row>
    <row r="285" spans="1:10" x14ac:dyDescent="0.2">
      <c r="A285">
        <f>Table2[[#This Row],[trial]]</f>
        <v>10</v>
      </c>
      <c r="B285">
        <f>Table2[[#This Row],[tsetlin_number_of_clauses]]</f>
        <v>10000</v>
      </c>
      <c r="C285">
        <f>Table2[[#This Row],[tsetlin_T]]</f>
        <v>40000000</v>
      </c>
      <c r="D285">
        <f>Table2[[#This Row],[tsetlin_states]]</f>
        <v>4</v>
      </c>
      <c r="E285">
        <f>Table2[[#This Row],[min_epsilon]]</f>
        <v>0.01</v>
      </c>
      <c r="F285">
        <f>Table2[[#This Row],[epsilon_decay]]</f>
        <v>4.0000000000000002E-4</v>
      </c>
      <c r="G285">
        <f>Table2[[#This Row],[num_bins]]</f>
        <v>8</v>
      </c>
      <c r="H285">
        <f>Table2[[#This Row],[mean_reward]]</f>
        <v>35.869250000000001</v>
      </c>
      <c r="I285">
        <f>Table2[[#This Row],[mean_stderr]]</f>
        <v>5.9184325290450603</v>
      </c>
      <c r="J285">
        <f>Table2[[#This Row],[min_reward_84]]</f>
        <v>29.950817470954942</v>
      </c>
    </row>
    <row r="286" spans="1:10" x14ac:dyDescent="0.2">
      <c r="A286">
        <f>Table2[[#This Row],[trial]]</f>
        <v>280</v>
      </c>
      <c r="B286">
        <f>Table2[[#This Row],[tsetlin_number_of_clauses]]</f>
        <v>10000</v>
      </c>
      <c r="C286">
        <f>Table2[[#This Row],[tsetlin_T]]</f>
        <v>5000000</v>
      </c>
      <c r="D286">
        <f>Table2[[#This Row],[tsetlin_states]]</f>
        <v>100</v>
      </c>
      <c r="E286">
        <f>Table2[[#This Row],[min_epsilon]]</f>
        <v>1E-3</v>
      </c>
      <c r="F286">
        <f>Table2[[#This Row],[epsilon_decay]]</f>
        <v>8.0000000000000004E-4</v>
      </c>
      <c r="G286">
        <f>Table2[[#This Row],[num_bins]]</f>
        <v>8</v>
      </c>
      <c r="H286">
        <f>Table2[[#This Row],[mean_reward]]</f>
        <v>35.724800000000002</v>
      </c>
      <c r="I286">
        <f>Table2[[#This Row],[mean_stderr]]</f>
        <v>5.8100949029487499</v>
      </c>
      <c r="J286">
        <f>Table2[[#This Row],[min_reward_84]]</f>
        <v>29.914705097051254</v>
      </c>
    </row>
    <row r="287" spans="1:10" x14ac:dyDescent="0.2">
      <c r="A287">
        <f>Table2[[#This Row],[trial]]</f>
        <v>765</v>
      </c>
      <c r="B287">
        <f>Table2[[#This Row],[tsetlin_number_of_clauses]]</f>
        <v>6000</v>
      </c>
      <c r="C287">
        <f>Table2[[#This Row],[tsetlin_T]]</f>
        <v>40000000</v>
      </c>
      <c r="D287">
        <f>Table2[[#This Row],[tsetlin_states]]</f>
        <v>100</v>
      </c>
      <c r="E287">
        <f>Table2[[#This Row],[min_epsilon]]</f>
        <v>0.01</v>
      </c>
      <c r="F287">
        <f>Table2[[#This Row],[epsilon_decay]]</f>
        <v>1.6000000000000001E-3</v>
      </c>
      <c r="G287">
        <f>Table2[[#This Row],[num_bins]]</f>
        <v>16</v>
      </c>
      <c r="H287">
        <f>Table2[[#This Row],[mean_reward]]</f>
        <v>35.251575000000003</v>
      </c>
      <c r="I287">
        <f>Table2[[#This Row],[mean_stderr]]</f>
        <v>5.3733092083740503</v>
      </c>
      <c r="J287">
        <f>Table2[[#This Row],[min_reward_84]]</f>
        <v>29.878265791625953</v>
      </c>
    </row>
    <row r="288" spans="1:10" x14ac:dyDescent="0.2">
      <c r="A288">
        <f>Table2[[#This Row],[trial]]</f>
        <v>306</v>
      </c>
      <c r="B288">
        <f>Table2[[#This Row],[tsetlin_number_of_clauses]]</f>
        <v>6000</v>
      </c>
      <c r="C288">
        <f>Table2[[#This Row],[tsetlin_T]]</f>
        <v>20000000</v>
      </c>
      <c r="D288">
        <f>Table2[[#This Row],[tsetlin_states]]</f>
        <v>8</v>
      </c>
      <c r="E288">
        <f>Table2[[#This Row],[min_epsilon]]</f>
        <v>0.01</v>
      </c>
      <c r="F288">
        <f>Table2[[#This Row],[epsilon_decay]]</f>
        <v>1.6000000000000001E-3</v>
      </c>
      <c r="G288">
        <f>Table2[[#This Row],[num_bins]]</f>
        <v>8</v>
      </c>
      <c r="H288">
        <f>Table2[[#This Row],[mean_reward]]</f>
        <v>37.411375</v>
      </c>
      <c r="I288">
        <f>Table2[[#This Row],[mean_stderr]]</f>
        <v>7.5736240382996503</v>
      </c>
      <c r="J288">
        <f>Table2[[#This Row],[min_reward_84]]</f>
        <v>29.837750961700351</v>
      </c>
    </row>
    <row r="289" spans="1:10" x14ac:dyDescent="0.2">
      <c r="A289">
        <f>Table2[[#This Row],[trial]]</f>
        <v>706</v>
      </c>
      <c r="B289">
        <f>Table2[[#This Row],[tsetlin_number_of_clauses]]</f>
        <v>10000</v>
      </c>
      <c r="C289">
        <f>Table2[[#This Row],[tsetlin_T]]</f>
        <v>40000000</v>
      </c>
      <c r="D289">
        <f>Table2[[#This Row],[tsetlin_states]]</f>
        <v>25</v>
      </c>
      <c r="E289">
        <f>Table2[[#This Row],[min_epsilon]]</f>
        <v>1E-3</v>
      </c>
      <c r="F289">
        <f>Table2[[#This Row],[epsilon_decay]]</f>
        <v>8.0000000000000004E-4</v>
      </c>
      <c r="G289">
        <f>Table2[[#This Row],[num_bins]]</f>
        <v>16</v>
      </c>
      <c r="H289">
        <f>Table2[[#This Row],[mean_reward]]</f>
        <v>35.728074999999997</v>
      </c>
      <c r="I289">
        <f>Table2[[#This Row],[mean_stderr]]</f>
        <v>5.8988143443500496</v>
      </c>
      <c r="J289">
        <f>Table2[[#This Row],[min_reward_84]]</f>
        <v>29.829260655649946</v>
      </c>
    </row>
    <row r="290" spans="1:10" x14ac:dyDescent="0.2">
      <c r="A290">
        <f>Table2[[#This Row],[trial]]</f>
        <v>21</v>
      </c>
      <c r="B290">
        <f>Table2[[#This Row],[tsetlin_number_of_clauses]]</f>
        <v>6000</v>
      </c>
      <c r="C290">
        <f>Table2[[#This Row],[tsetlin_T]]</f>
        <v>40000000</v>
      </c>
      <c r="D290">
        <f>Table2[[#This Row],[tsetlin_states]]</f>
        <v>8</v>
      </c>
      <c r="E290">
        <f>Table2[[#This Row],[min_epsilon]]</f>
        <v>0.01</v>
      </c>
      <c r="F290">
        <f>Table2[[#This Row],[epsilon_decay]]</f>
        <v>4.0000000000000002E-4</v>
      </c>
      <c r="G290">
        <f>Table2[[#This Row],[num_bins]]</f>
        <v>8</v>
      </c>
      <c r="H290">
        <f>Table2[[#This Row],[mean_reward]]</f>
        <v>36.116300000000003</v>
      </c>
      <c r="I290">
        <f>Table2[[#This Row],[mean_stderr]]</f>
        <v>6.28812485113533</v>
      </c>
      <c r="J290">
        <f>Table2[[#This Row],[min_reward_84]]</f>
        <v>29.828175148864673</v>
      </c>
    </row>
    <row r="291" spans="1:10" x14ac:dyDescent="0.2">
      <c r="A291">
        <f>Table2[[#This Row],[trial]]</f>
        <v>583</v>
      </c>
      <c r="B291">
        <f>Table2[[#This Row],[tsetlin_number_of_clauses]]</f>
        <v>10000</v>
      </c>
      <c r="C291">
        <f>Table2[[#This Row],[tsetlin_T]]</f>
        <v>20000000</v>
      </c>
      <c r="D291">
        <f>Table2[[#This Row],[tsetlin_states]]</f>
        <v>4</v>
      </c>
      <c r="E291">
        <f>Table2[[#This Row],[min_epsilon]]</f>
        <v>0.01</v>
      </c>
      <c r="F291">
        <f>Table2[[#This Row],[epsilon_decay]]</f>
        <v>8.0000000000000004E-4</v>
      </c>
      <c r="G291">
        <f>Table2[[#This Row],[num_bins]]</f>
        <v>16</v>
      </c>
      <c r="H291">
        <f>Table2[[#This Row],[mean_reward]]</f>
        <v>37.453599999999902</v>
      </c>
      <c r="I291">
        <f>Table2[[#This Row],[mean_stderr]]</f>
        <v>7.6421513139793902</v>
      </c>
      <c r="J291">
        <f>Table2[[#This Row],[min_reward_84]]</f>
        <v>29.811448686020512</v>
      </c>
    </row>
    <row r="292" spans="1:10" x14ac:dyDescent="0.2">
      <c r="A292">
        <f>Table2[[#This Row],[trial]]</f>
        <v>209</v>
      </c>
      <c r="B292">
        <f>Table2[[#This Row],[tsetlin_number_of_clauses]]</f>
        <v>14000</v>
      </c>
      <c r="C292">
        <f>Table2[[#This Row],[tsetlin_T]]</f>
        <v>5000000</v>
      </c>
      <c r="D292">
        <f>Table2[[#This Row],[tsetlin_states]]</f>
        <v>8</v>
      </c>
      <c r="E292">
        <f>Table2[[#This Row],[min_epsilon]]</f>
        <v>4.0000000000000001E-3</v>
      </c>
      <c r="F292">
        <f>Table2[[#This Row],[epsilon_decay]]</f>
        <v>8.0000000000000004E-4</v>
      </c>
      <c r="G292">
        <f>Table2[[#This Row],[num_bins]]</f>
        <v>8</v>
      </c>
      <c r="H292">
        <f>Table2[[#This Row],[mean_reward]]</f>
        <v>36.281824999999998</v>
      </c>
      <c r="I292">
        <f>Table2[[#This Row],[mean_stderr]]</f>
        <v>6.4776596025342599</v>
      </c>
      <c r="J292">
        <f>Table2[[#This Row],[min_reward_84]]</f>
        <v>29.804165397465738</v>
      </c>
    </row>
    <row r="293" spans="1:10" x14ac:dyDescent="0.2">
      <c r="A293">
        <f>Table2[[#This Row],[trial]]</f>
        <v>582</v>
      </c>
      <c r="B293">
        <f>Table2[[#This Row],[tsetlin_number_of_clauses]]</f>
        <v>6000</v>
      </c>
      <c r="C293">
        <f>Table2[[#This Row],[tsetlin_T]]</f>
        <v>20000000</v>
      </c>
      <c r="D293">
        <f>Table2[[#This Row],[tsetlin_states]]</f>
        <v>4</v>
      </c>
      <c r="E293">
        <f>Table2[[#This Row],[min_epsilon]]</f>
        <v>0.01</v>
      </c>
      <c r="F293">
        <f>Table2[[#This Row],[epsilon_decay]]</f>
        <v>8.0000000000000004E-4</v>
      </c>
      <c r="G293">
        <f>Table2[[#This Row],[num_bins]]</f>
        <v>16</v>
      </c>
      <c r="H293">
        <f>Table2[[#This Row],[mean_reward]]</f>
        <v>35.70975</v>
      </c>
      <c r="I293">
        <f>Table2[[#This Row],[mean_stderr]]</f>
        <v>5.9326178694980696</v>
      </c>
      <c r="J293">
        <f>Table2[[#This Row],[min_reward_84]]</f>
        <v>29.777132130501929</v>
      </c>
    </row>
    <row r="294" spans="1:10" x14ac:dyDescent="0.2">
      <c r="A294">
        <f>Table2[[#This Row],[trial]]</f>
        <v>243</v>
      </c>
      <c r="B294">
        <f>Table2[[#This Row],[tsetlin_number_of_clauses]]</f>
        <v>6000</v>
      </c>
      <c r="C294">
        <f>Table2[[#This Row],[tsetlin_T]]</f>
        <v>5000000</v>
      </c>
      <c r="D294">
        <f>Table2[[#This Row],[tsetlin_states]]</f>
        <v>4</v>
      </c>
      <c r="E294">
        <f>Table2[[#This Row],[min_epsilon]]</f>
        <v>1E-3</v>
      </c>
      <c r="F294">
        <f>Table2[[#This Row],[epsilon_decay]]</f>
        <v>8.0000000000000004E-4</v>
      </c>
      <c r="G294">
        <f>Table2[[#This Row],[num_bins]]</f>
        <v>8</v>
      </c>
      <c r="H294">
        <f>Table2[[#This Row],[mean_reward]]</f>
        <v>35.519725000000001</v>
      </c>
      <c r="I294">
        <f>Table2[[#This Row],[mean_stderr]]</f>
        <v>5.7448624737343597</v>
      </c>
      <c r="J294">
        <f>Table2[[#This Row],[min_reward_84]]</f>
        <v>29.774862526265643</v>
      </c>
    </row>
    <row r="295" spans="1:10" x14ac:dyDescent="0.2">
      <c r="A295">
        <f>Table2[[#This Row],[trial]]</f>
        <v>598</v>
      </c>
      <c r="B295">
        <f>Table2[[#This Row],[tsetlin_number_of_clauses]]</f>
        <v>10000</v>
      </c>
      <c r="C295">
        <f>Table2[[#This Row],[tsetlin_T]]</f>
        <v>40000000</v>
      </c>
      <c r="D295">
        <f>Table2[[#This Row],[tsetlin_states]]</f>
        <v>8</v>
      </c>
      <c r="E295">
        <f>Table2[[#This Row],[min_epsilon]]</f>
        <v>0.01</v>
      </c>
      <c r="F295">
        <f>Table2[[#This Row],[epsilon_decay]]</f>
        <v>8.0000000000000004E-4</v>
      </c>
      <c r="G295">
        <f>Table2[[#This Row],[num_bins]]</f>
        <v>16</v>
      </c>
      <c r="H295">
        <f>Table2[[#This Row],[mean_reward]]</f>
        <v>38.540099999999903</v>
      </c>
      <c r="I295">
        <f>Table2[[#This Row],[mean_stderr]]</f>
        <v>8.7658811947072603</v>
      </c>
      <c r="J295">
        <f>Table2[[#This Row],[min_reward_84]]</f>
        <v>29.774218805292641</v>
      </c>
    </row>
    <row r="296" spans="1:10" x14ac:dyDescent="0.2">
      <c r="A296">
        <f>Table2[[#This Row],[trial]]</f>
        <v>465</v>
      </c>
      <c r="B296">
        <f>Table2[[#This Row],[tsetlin_number_of_clauses]]</f>
        <v>6000</v>
      </c>
      <c r="C296">
        <f>Table2[[#This Row],[tsetlin_T]]</f>
        <v>40000000</v>
      </c>
      <c r="D296">
        <f>Table2[[#This Row],[tsetlin_states]]</f>
        <v>25</v>
      </c>
      <c r="E296">
        <f>Table2[[#This Row],[min_epsilon]]</f>
        <v>0.01</v>
      </c>
      <c r="F296">
        <f>Table2[[#This Row],[epsilon_decay]]</f>
        <v>4.0000000000000002E-4</v>
      </c>
      <c r="G296">
        <f>Table2[[#This Row],[num_bins]]</f>
        <v>16</v>
      </c>
      <c r="H296">
        <f>Table2[[#This Row],[mean_reward]]</f>
        <v>36.766624999999998</v>
      </c>
      <c r="I296">
        <f>Table2[[#This Row],[mean_stderr]]</f>
        <v>7.0074900150747998</v>
      </c>
      <c r="J296">
        <f>Table2[[#This Row],[min_reward_84]]</f>
        <v>29.759134984925197</v>
      </c>
    </row>
    <row r="297" spans="1:10" x14ac:dyDescent="0.2">
      <c r="A297">
        <f>Table2[[#This Row],[trial]]</f>
        <v>666</v>
      </c>
      <c r="B297">
        <f>Table2[[#This Row],[tsetlin_number_of_clauses]]</f>
        <v>6000</v>
      </c>
      <c r="C297">
        <f>Table2[[#This Row],[tsetlin_T]]</f>
        <v>20000000</v>
      </c>
      <c r="D297">
        <f>Table2[[#This Row],[tsetlin_states]]</f>
        <v>100</v>
      </c>
      <c r="E297">
        <f>Table2[[#This Row],[min_epsilon]]</f>
        <v>4.0000000000000001E-3</v>
      </c>
      <c r="F297">
        <f>Table2[[#This Row],[epsilon_decay]]</f>
        <v>8.0000000000000004E-4</v>
      </c>
      <c r="G297">
        <f>Table2[[#This Row],[num_bins]]</f>
        <v>16</v>
      </c>
      <c r="H297">
        <f>Table2[[#This Row],[mean_reward]]</f>
        <v>36.406975000000003</v>
      </c>
      <c r="I297">
        <f>Table2[[#This Row],[mean_stderr]]</f>
        <v>6.6744685221219404</v>
      </c>
      <c r="J297">
        <f>Table2[[#This Row],[min_reward_84]]</f>
        <v>29.732506477878061</v>
      </c>
    </row>
    <row r="298" spans="1:10" x14ac:dyDescent="0.2">
      <c r="A298">
        <f>Table2[[#This Row],[trial]]</f>
        <v>202</v>
      </c>
      <c r="B298">
        <f>Table2[[#This Row],[tsetlin_number_of_clauses]]</f>
        <v>10000</v>
      </c>
      <c r="C298">
        <f>Table2[[#This Row],[tsetlin_T]]</f>
        <v>40000000</v>
      </c>
      <c r="D298">
        <f>Table2[[#This Row],[tsetlin_states]]</f>
        <v>4</v>
      </c>
      <c r="E298">
        <f>Table2[[#This Row],[min_epsilon]]</f>
        <v>4.0000000000000001E-3</v>
      </c>
      <c r="F298">
        <f>Table2[[#This Row],[epsilon_decay]]</f>
        <v>8.0000000000000004E-4</v>
      </c>
      <c r="G298">
        <f>Table2[[#This Row],[num_bins]]</f>
        <v>8</v>
      </c>
      <c r="H298">
        <f>Table2[[#This Row],[mean_reward]]</f>
        <v>37.572299999999998</v>
      </c>
      <c r="I298">
        <f>Table2[[#This Row],[mean_stderr]]</f>
        <v>7.8652271577668103</v>
      </c>
      <c r="J298">
        <f>Table2[[#This Row],[min_reward_84]]</f>
        <v>29.707072842233188</v>
      </c>
    </row>
    <row r="299" spans="1:10" x14ac:dyDescent="0.2">
      <c r="A299">
        <f>Table2[[#This Row],[trial]]</f>
        <v>227</v>
      </c>
      <c r="B299">
        <f>Table2[[#This Row],[tsetlin_number_of_clauses]]</f>
        <v>14000</v>
      </c>
      <c r="C299">
        <f>Table2[[#This Row],[tsetlin_T]]</f>
        <v>40000000</v>
      </c>
      <c r="D299">
        <f>Table2[[#This Row],[tsetlin_states]]</f>
        <v>25</v>
      </c>
      <c r="E299">
        <f>Table2[[#This Row],[min_epsilon]]</f>
        <v>4.0000000000000001E-3</v>
      </c>
      <c r="F299">
        <f>Table2[[#This Row],[epsilon_decay]]</f>
        <v>8.0000000000000004E-4</v>
      </c>
      <c r="G299">
        <f>Table2[[#This Row],[num_bins]]</f>
        <v>8</v>
      </c>
      <c r="H299">
        <f>Table2[[#This Row],[mean_reward]]</f>
        <v>35.660375000000002</v>
      </c>
      <c r="I299">
        <f>Table2[[#This Row],[mean_stderr]]</f>
        <v>5.9645541226835004</v>
      </c>
      <c r="J299">
        <f>Table2[[#This Row],[min_reward_84]]</f>
        <v>29.6958208773165</v>
      </c>
    </row>
    <row r="300" spans="1:10" x14ac:dyDescent="0.2">
      <c r="A300">
        <f>Table2[[#This Row],[trial]]</f>
        <v>331</v>
      </c>
      <c r="B300">
        <f>Table2[[#This Row],[tsetlin_number_of_clauses]]</f>
        <v>10000</v>
      </c>
      <c r="C300">
        <f>Table2[[#This Row],[tsetlin_T]]</f>
        <v>20000000</v>
      </c>
      <c r="D300">
        <f>Table2[[#This Row],[tsetlin_states]]</f>
        <v>100</v>
      </c>
      <c r="E300">
        <f>Table2[[#This Row],[min_epsilon]]</f>
        <v>0.01</v>
      </c>
      <c r="F300">
        <f>Table2[[#This Row],[epsilon_decay]]</f>
        <v>1.6000000000000001E-3</v>
      </c>
      <c r="G300">
        <f>Table2[[#This Row],[num_bins]]</f>
        <v>8</v>
      </c>
      <c r="H300">
        <f>Table2[[#This Row],[mean_reward]]</f>
        <v>37.836950000000002</v>
      </c>
      <c r="I300">
        <f>Table2[[#This Row],[mean_stderr]]</f>
        <v>8.1499165735394001</v>
      </c>
      <c r="J300">
        <f>Table2[[#This Row],[min_reward_84]]</f>
        <v>29.687033426460602</v>
      </c>
    </row>
    <row r="301" spans="1:10" x14ac:dyDescent="0.2">
      <c r="A301">
        <f>Table2[[#This Row],[trial]]</f>
        <v>641</v>
      </c>
      <c r="B301">
        <f>Table2[[#This Row],[tsetlin_number_of_clauses]]</f>
        <v>14000</v>
      </c>
      <c r="C301">
        <f>Table2[[#This Row],[tsetlin_T]]</f>
        <v>5000000</v>
      </c>
      <c r="D301">
        <f>Table2[[#This Row],[tsetlin_states]]</f>
        <v>8</v>
      </c>
      <c r="E301">
        <f>Table2[[#This Row],[min_epsilon]]</f>
        <v>4.0000000000000001E-3</v>
      </c>
      <c r="F301">
        <f>Table2[[#This Row],[epsilon_decay]]</f>
        <v>8.0000000000000004E-4</v>
      </c>
      <c r="G301">
        <f>Table2[[#This Row],[num_bins]]</f>
        <v>16</v>
      </c>
      <c r="H301">
        <f>Table2[[#This Row],[mean_reward]]</f>
        <v>35.446950000000001</v>
      </c>
      <c r="I301">
        <f>Table2[[#This Row],[mean_stderr]]</f>
        <v>5.7676092184787997</v>
      </c>
      <c r="J301">
        <f>Table2[[#This Row],[min_reward_84]]</f>
        <v>29.679340781521201</v>
      </c>
    </row>
    <row r="302" spans="1:10" x14ac:dyDescent="0.2">
      <c r="A302">
        <f>Table2[[#This Row],[trial]]</f>
        <v>473</v>
      </c>
      <c r="B302">
        <f>Table2[[#This Row],[tsetlin_number_of_clauses]]</f>
        <v>14000</v>
      </c>
      <c r="C302">
        <f>Table2[[#This Row],[tsetlin_T]]</f>
        <v>5000000</v>
      </c>
      <c r="D302">
        <f>Table2[[#This Row],[tsetlin_states]]</f>
        <v>100</v>
      </c>
      <c r="E302">
        <f>Table2[[#This Row],[min_epsilon]]</f>
        <v>0.01</v>
      </c>
      <c r="F302">
        <f>Table2[[#This Row],[epsilon_decay]]</f>
        <v>4.0000000000000002E-4</v>
      </c>
      <c r="G302">
        <f>Table2[[#This Row],[num_bins]]</f>
        <v>16</v>
      </c>
      <c r="H302">
        <f>Table2[[#This Row],[mean_reward]]</f>
        <v>34.882799999999897</v>
      </c>
      <c r="I302">
        <f>Table2[[#This Row],[mean_stderr]]</f>
        <v>5.2256410574367198</v>
      </c>
      <c r="J302">
        <f>Table2[[#This Row],[min_reward_84]]</f>
        <v>29.657158942563179</v>
      </c>
    </row>
    <row r="303" spans="1:10" x14ac:dyDescent="0.2">
      <c r="A303">
        <f>Table2[[#This Row],[trial]]</f>
        <v>29</v>
      </c>
      <c r="B303">
        <f>Table2[[#This Row],[tsetlin_number_of_clauses]]</f>
        <v>14000</v>
      </c>
      <c r="C303">
        <f>Table2[[#This Row],[tsetlin_T]]</f>
        <v>5000000</v>
      </c>
      <c r="D303">
        <f>Table2[[#This Row],[tsetlin_states]]</f>
        <v>25</v>
      </c>
      <c r="E303">
        <f>Table2[[#This Row],[min_epsilon]]</f>
        <v>0.01</v>
      </c>
      <c r="F303">
        <f>Table2[[#This Row],[epsilon_decay]]</f>
        <v>4.0000000000000002E-4</v>
      </c>
      <c r="G303">
        <f>Table2[[#This Row],[num_bins]]</f>
        <v>8</v>
      </c>
      <c r="H303">
        <f>Table2[[#This Row],[mean_reward]]</f>
        <v>36.924174999999998</v>
      </c>
      <c r="I303">
        <f>Table2[[#This Row],[mean_stderr]]</f>
        <v>7.27803557147391</v>
      </c>
      <c r="J303">
        <f>Table2[[#This Row],[min_reward_84]]</f>
        <v>29.646139428526087</v>
      </c>
    </row>
    <row r="304" spans="1:10" x14ac:dyDescent="0.2">
      <c r="A304">
        <f>Table2[[#This Row],[trial]]</f>
        <v>330</v>
      </c>
      <c r="B304">
        <f>Table2[[#This Row],[tsetlin_number_of_clauses]]</f>
        <v>6000</v>
      </c>
      <c r="C304">
        <f>Table2[[#This Row],[tsetlin_T]]</f>
        <v>20000000</v>
      </c>
      <c r="D304">
        <f>Table2[[#This Row],[tsetlin_states]]</f>
        <v>100</v>
      </c>
      <c r="E304">
        <f>Table2[[#This Row],[min_epsilon]]</f>
        <v>0.01</v>
      </c>
      <c r="F304">
        <f>Table2[[#This Row],[epsilon_decay]]</f>
        <v>1.6000000000000001E-3</v>
      </c>
      <c r="G304">
        <f>Table2[[#This Row],[num_bins]]</f>
        <v>8</v>
      </c>
      <c r="H304">
        <f>Table2[[#This Row],[mean_reward]]</f>
        <v>37.869349999999997</v>
      </c>
      <c r="I304">
        <f>Table2[[#This Row],[mean_stderr]]</f>
        <v>8.2436624858429202</v>
      </c>
      <c r="J304">
        <f>Table2[[#This Row],[min_reward_84]]</f>
        <v>29.625687514157079</v>
      </c>
    </row>
    <row r="305" spans="1:10" x14ac:dyDescent="0.2">
      <c r="A305">
        <f>Table2[[#This Row],[trial]]</f>
        <v>376</v>
      </c>
      <c r="B305">
        <f>Table2[[#This Row],[tsetlin_number_of_clauses]]</f>
        <v>10000</v>
      </c>
      <c r="C305">
        <f>Table2[[#This Row],[tsetlin_T]]</f>
        <v>5000000</v>
      </c>
      <c r="D305">
        <f>Table2[[#This Row],[tsetlin_states]]</f>
        <v>100</v>
      </c>
      <c r="E305">
        <f>Table2[[#This Row],[min_epsilon]]</f>
        <v>4.0000000000000001E-3</v>
      </c>
      <c r="F305">
        <f>Table2[[#This Row],[epsilon_decay]]</f>
        <v>1.6000000000000001E-3</v>
      </c>
      <c r="G305">
        <f>Table2[[#This Row],[num_bins]]</f>
        <v>8</v>
      </c>
      <c r="H305">
        <f>Table2[[#This Row],[mean_reward]]</f>
        <v>36.884924999999903</v>
      </c>
      <c r="I305">
        <f>Table2[[#This Row],[mean_stderr]]</f>
        <v>7.2606538315237898</v>
      </c>
      <c r="J305">
        <f>Table2[[#This Row],[min_reward_84]]</f>
        <v>29.624271168476113</v>
      </c>
    </row>
    <row r="306" spans="1:10" x14ac:dyDescent="0.2">
      <c r="A306">
        <f>Table2[[#This Row],[trial]]</f>
        <v>11</v>
      </c>
      <c r="B306">
        <f>Table2[[#This Row],[tsetlin_number_of_clauses]]</f>
        <v>14000</v>
      </c>
      <c r="C306">
        <f>Table2[[#This Row],[tsetlin_T]]</f>
        <v>40000000</v>
      </c>
      <c r="D306">
        <f>Table2[[#This Row],[tsetlin_states]]</f>
        <v>4</v>
      </c>
      <c r="E306">
        <f>Table2[[#This Row],[min_epsilon]]</f>
        <v>0.01</v>
      </c>
      <c r="F306">
        <f>Table2[[#This Row],[epsilon_decay]]</f>
        <v>4.0000000000000002E-4</v>
      </c>
      <c r="G306">
        <f>Table2[[#This Row],[num_bins]]</f>
        <v>8</v>
      </c>
      <c r="H306">
        <f>Table2[[#This Row],[mean_reward]]</f>
        <v>39.795699999999997</v>
      </c>
      <c r="I306">
        <f>Table2[[#This Row],[mean_stderr]]</f>
        <v>10.1767853823218</v>
      </c>
      <c r="J306">
        <f>Table2[[#This Row],[min_reward_84]]</f>
        <v>29.618914617678197</v>
      </c>
    </row>
    <row r="307" spans="1:10" x14ac:dyDescent="0.2">
      <c r="A307">
        <f>Table2[[#This Row],[trial]]</f>
        <v>459</v>
      </c>
      <c r="B307">
        <f>Table2[[#This Row],[tsetlin_number_of_clauses]]</f>
        <v>6000</v>
      </c>
      <c r="C307">
        <f>Table2[[#This Row],[tsetlin_T]]</f>
        <v>5000000</v>
      </c>
      <c r="D307">
        <f>Table2[[#This Row],[tsetlin_states]]</f>
        <v>25</v>
      </c>
      <c r="E307">
        <f>Table2[[#This Row],[min_epsilon]]</f>
        <v>0.01</v>
      </c>
      <c r="F307">
        <f>Table2[[#This Row],[epsilon_decay]]</f>
        <v>4.0000000000000002E-4</v>
      </c>
      <c r="G307">
        <f>Table2[[#This Row],[num_bins]]</f>
        <v>16</v>
      </c>
      <c r="H307">
        <f>Table2[[#This Row],[mean_reward]]</f>
        <v>35.346649999999997</v>
      </c>
      <c r="I307">
        <f>Table2[[#This Row],[mean_stderr]]</f>
        <v>5.7373224786381796</v>
      </c>
      <c r="J307">
        <f>Table2[[#This Row],[min_reward_84]]</f>
        <v>29.609327521361816</v>
      </c>
    </row>
    <row r="308" spans="1:10" x14ac:dyDescent="0.2">
      <c r="A308">
        <f>Table2[[#This Row],[trial]]</f>
        <v>700</v>
      </c>
      <c r="B308">
        <f>Table2[[#This Row],[tsetlin_number_of_clauses]]</f>
        <v>10000</v>
      </c>
      <c r="C308">
        <f>Table2[[#This Row],[tsetlin_T]]</f>
        <v>5000000</v>
      </c>
      <c r="D308">
        <f>Table2[[#This Row],[tsetlin_states]]</f>
        <v>25</v>
      </c>
      <c r="E308">
        <f>Table2[[#This Row],[min_epsilon]]</f>
        <v>1E-3</v>
      </c>
      <c r="F308">
        <f>Table2[[#This Row],[epsilon_decay]]</f>
        <v>8.0000000000000004E-4</v>
      </c>
      <c r="G308">
        <f>Table2[[#This Row],[num_bins]]</f>
        <v>16</v>
      </c>
      <c r="H308">
        <f>Table2[[#This Row],[mean_reward]]</f>
        <v>34.835175</v>
      </c>
      <c r="I308">
        <f>Table2[[#This Row],[mean_stderr]]</f>
        <v>5.25242351932192</v>
      </c>
      <c r="J308">
        <f>Table2[[#This Row],[min_reward_84]]</f>
        <v>29.58275148067808</v>
      </c>
    </row>
    <row r="309" spans="1:10" x14ac:dyDescent="0.2">
      <c r="A309">
        <f>Table2[[#This Row],[trial]]</f>
        <v>368</v>
      </c>
      <c r="B309">
        <f>Table2[[#This Row],[tsetlin_number_of_clauses]]</f>
        <v>14000</v>
      </c>
      <c r="C309">
        <f>Table2[[#This Row],[tsetlin_T]]</f>
        <v>20000000</v>
      </c>
      <c r="D309">
        <f>Table2[[#This Row],[tsetlin_states]]</f>
        <v>25</v>
      </c>
      <c r="E309">
        <f>Table2[[#This Row],[min_epsilon]]</f>
        <v>4.0000000000000001E-3</v>
      </c>
      <c r="F309">
        <f>Table2[[#This Row],[epsilon_decay]]</f>
        <v>1.6000000000000001E-3</v>
      </c>
      <c r="G309">
        <f>Table2[[#This Row],[num_bins]]</f>
        <v>8</v>
      </c>
      <c r="H309">
        <f>Table2[[#This Row],[mean_reward]]</f>
        <v>36.505625000000002</v>
      </c>
      <c r="I309">
        <f>Table2[[#This Row],[mean_stderr]]</f>
        <v>6.9626420152681803</v>
      </c>
      <c r="J309">
        <f>Table2[[#This Row],[min_reward_84]]</f>
        <v>29.542982984731822</v>
      </c>
    </row>
    <row r="310" spans="1:10" x14ac:dyDescent="0.2">
      <c r="A310">
        <f>Table2[[#This Row],[trial]]</f>
        <v>707</v>
      </c>
      <c r="B310">
        <f>Table2[[#This Row],[tsetlin_number_of_clauses]]</f>
        <v>14000</v>
      </c>
      <c r="C310">
        <f>Table2[[#This Row],[tsetlin_T]]</f>
        <v>40000000</v>
      </c>
      <c r="D310">
        <f>Table2[[#This Row],[tsetlin_states]]</f>
        <v>25</v>
      </c>
      <c r="E310">
        <f>Table2[[#This Row],[min_epsilon]]</f>
        <v>1E-3</v>
      </c>
      <c r="F310">
        <f>Table2[[#This Row],[epsilon_decay]]</f>
        <v>8.0000000000000004E-4</v>
      </c>
      <c r="G310">
        <f>Table2[[#This Row],[num_bins]]</f>
        <v>16</v>
      </c>
      <c r="H310">
        <f>Table2[[#This Row],[mean_reward]]</f>
        <v>37.375774999999997</v>
      </c>
      <c r="I310">
        <f>Table2[[#This Row],[mean_stderr]]</f>
        <v>7.8337916031601997</v>
      </c>
      <c r="J310">
        <f>Table2[[#This Row],[min_reward_84]]</f>
        <v>29.541983396839797</v>
      </c>
    </row>
    <row r="311" spans="1:10" x14ac:dyDescent="0.2">
      <c r="A311">
        <f>Table2[[#This Row],[trial]]</f>
        <v>83</v>
      </c>
      <c r="B311">
        <f>Table2[[#This Row],[tsetlin_number_of_clauses]]</f>
        <v>14000</v>
      </c>
      <c r="C311">
        <f>Table2[[#This Row],[tsetlin_T]]</f>
        <v>40000000</v>
      </c>
      <c r="D311">
        <f>Table2[[#This Row],[tsetlin_states]]</f>
        <v>25</v>
      </c>
      <c r="E311">
        <f>Table2[[#This Row],[min_epsilon]]</f>
        <v>4.0000000000000001E-3</v>
      </c>
      <c r="F311">
        <f>Table2[[#This Row],[epsilon_decay]]</f>
        <v>4.0000000000000002E-4</v>
      </c>
      <c r="G311">
        <f>Table2[[#This Row],[num_bins]]</f>
        <v>8</v>
      </c>
      <c r="H311">
        <f>Table2[[#This Row],[mean_reward]]</f>
        <v>37.096150000000002</v>
      </c>
      <c r="I311">
        <f>Table2[[#This Row],[mean_stderr]]</f>
        <v>7.5572019119503198</v>
      </c>
      <c r="J311">
        <f>Table2[[#This Row],[min_reward_84]]</f>
        <v>29.538948088049683</v>
      </c>
    </row>
    <row r="312" spans="1:10" x14ac:dyDescent="0.2">
      <c r="A312">
        <f>Table2[[#This Row],[trial]]</f>
        <v>100</v>
      </c>
      <c r="B312">
        <f>Table2[[#This Row],[tsetlin_number_of_clauses]]</f>
        <v>10000</v>
      </c>
      <c r="C312">
        <f>Table2[[#This Row],[tsetlin_T]]</f>
        <v>5000000</v>
      </c>
      <c r="D312">
        <f>Table2[[#This Row],[tsetlin_states]]</f>
        <v>4</v>
      </c>
      <c r="E312">
        <f>Table2[[#This Row],[min_epsilon]]</f>
        <v>1E-3</v>
      </c>
      <c r="F312">
        <f>Table2[[#This Row],[epsilon_decay]]</f>
        <v>4.0000000000000002E-4</v>
      </c>
      <c r="G312">
        <f>Table2[[#This Row],[num_bins]]</f>
        <v>8</v>
      </c>
      <c r="H312">
        <f>Table2[[#This Row],[mean_reward]]</f>
        <v>36.439</v>
      </c>
      <c r="I312">
        <f>Table2[[#This Row],[mean_stderr]]</f>
        <v>6.9490907214770496</v>
      </c>
      <c r="J312">
        <f>Table2[[#This Row],[min_reward_84]]</f>
        <v>29.489909278522951</v>
      </c>
    </row>
    <row r="313" spans="1:10" x14ac:dyDescent="0.2">
      <c r="A313">
        <f>Table2[[#This Row],[trial]]</f>
        <v>658</v>
      </c>
      <c r="B313">
        <f>Table2[[#This Row],[tsetlin_number_of_clauses]]</f>
        <v>10000</v>
      </c>
      <c r="C313">
        <f>Table2[[#This Row],[tsetlin_T]]</f>
        <v>40000000</v>
      </c>
      <c r="D313">
        <f>Table2[[#This Row],[tsetlin_states]]</f>
        <v>25</v>
      </c>
      <c r="E313">
        <f>Table2[[#This Row],[min_epsilon]]</f>
        <v>4.0000000000000001E-3</v>
      </c>
      <c r="F313">
        <f>Table2[[#This Row],[epsilon_decay]]</f>
        <v>8.0000000000000004E-4</v>
      </c>
      <c r="G313">
        <f>Table2[[#This Row],[num_bins]]</f>
        <v>16</v>
      </c>
      <c r="H313">
        <f>Table2[[#This Row],[mean_reward]]</f>
        <v>38.116574999999997</v>
      </c>
      <c r="I313">
        <f>Table2[[#This Row],[mean_stderr]]</f>
        <v>8.6515410023670292</v>
      </c>
      <c r="J313">
        <f>Table2[[#This Row],[min_reward_84]]</f>
        <v>29.465033997632968</v>
      </c>
    </row>
    <row r="314" spans="1:10" x14ac:dyDescent="0.2">
      <c r="A314">
        <f>Table2[[#This Row],[trial]]</f>
        <v>705</v>
      </c>
      <c r="B314">
        <f>Table2[[#This Row],[tsetlin_number_of_clauses]]</f>
        <v>6000</v>
      </c>
      <c r="C314">
        <f>Table2[[#This Row],[tsetlin_T]]</f>
        <v>40000000</v>
      </c>
      <c r="D314">
        <f>Table2[[#This Row],[tsetlin_states]]</f>
        <v>25</v>
      </c>
      <c r="E314">
        <f>Table2[[#This Row],[min_epsilon]]</f>
        <v>1E-3</v>
      </c>
      <c r="F314">
        <f>Table2[[#This Row],[epsilon_decay]]</f>
        <v>8.0000000000000004E-4</v>
      </c>
      <c r="G314">
        <f>Table2[[#This Row],[num_bins]]</f>
        <v>16</v>
      </c>
      <c r="H314">
        <f>Table2[[#This Row],[mean_reward]]</f>
        <v>36.393050000000002</v>
      </c>
      <c r="I314">
        <f>Table2[[#This Row],[mean_stderr]]</f>
        <v>6.93106492211919</v>
      </c>
      <c r="J314">
        <f>Table2[[#This Row],[min_reward_84]]</f>
        <v>29.461985077880811</v>
      </c>
    </row>
    <row r="315" spans="1:10" x14ac:dyDescent="0.2">
      <c r="A315">
        <f>Table2[[#This Row],[trial]]</f>
        <v>802</v>
      </c>
      <c r="B315">
        <f>Table2[[#This Row],[tsetlin_number_of_clauses]]</f>
        <v>10000</v>
      </c>
      <c r="C315">
        <f>Table2[[#This Row],[tsetlin_T]]</f>
        <v>40000000</v>
      </c>
      <c r="D315">
        <f>Table2[[#This Row],[tsetlin_states]]</f>
        <v>25</v>
      </c>
      <c r="E315">
        <f>Table2[[#This Row],[min_epsilon]]</f>
        <v>4.0000000000000001E-3</v>
      </c>
      <c r="F315">
        <f>Table2[[#This Row],[epsilon_decay]]</f>
        <v>1.6000000000000001E-3</v>
      </c>
      <c r="G315">
        <f>Table2[[#This Row],[num_bins]]</f>
        <v>16</v>
      </c>
      <c r="H315">
        <f>Table2[[#This Row],[mean_reward]]</f>
        <v>35.832025000000002</v>
      </c>
      <c r="I315">
        <f>Table2[[#This Row],[mean_stderr]]</f>
        <v>6.4362353126087797</v>
      </c>
      <c r="J315">
        <f>Table2[[#This Row],[min_reward_84]]</f>
        <v>29.395789687391222</v>
      </c>
    </row>
    <row r="316" spans="1:10" x14ac:dyDescent="0.2">
      <c r="A316">
        <f>Table2[[#This Row],[trial]]</f>
        <v>402</v>
      </c>
      <c r="B316">
        <f>Table2[[#This Row],[tsetlin_number_of_clauses]]</f>
        <v>6000</v>
      </c>
      <c r="C316">
        <f>Table2[[#This Row],[tsetlin_T]]</f>
        <v>20000000</v>
      </c>
      <c r="D316">
        <f>Table2[[#This Row],[tsetlin_states]]</f>
        <v>8</v>
      </c>
      <c r="E316">
        <f>Table2[[#This Row],[min_epsilon]]</f>
        <v>1E-3</v>
      </c>
      <c r="F316">
        <f>Table2[[#This Row],[epsilon_decay]]</f>
        <v>1.6000000000000001E-3</v>
      </c>
      <c r="G316">
        <f>Table2[[#This Row],[num_bins]]</f>
        <v>8</v>
      </c>
      <c r="H316">
        <f>Table2[[#This Row],[mean_reward]]</f>
        <v>36.546500000000002</v>
      </c>
      <c r="I316">
        <f>Table2[[#This Row],[mean_stderr]]</f>
        <v>7.1726850756736802</v>
      </c>
      <c r="J316">
        <f>Table2[[#This Row],[min_reward_84]]</f>
        <v>29.373814924326322</v>
      </c>
    </row>
    <row r="317" spans="1:10" x14ac:dyDescent="0.2">
      <c r="A317">
        <f>Table2[[#This Row],[trial]]</f>
        <v>321</v>
      </c>
      <c r="B317">
        <f>Table2[[#This Row],[tsetlin_number_of_clauses]]</f>
        <v>6000</v>
      </c>
      <c r="C317">
        <f>Table2[[#This Row],[tsetlin_T]]</f>
        <v>40000000</v>
      </c>
      <c r="D317">
        <f>Table2[[#This Row],[tsetlin_states]]</f>
        <v>25</v>
      </c>
      <c r="E317">
        <f>Table2[[#This Row],[min_epsilon]]</f>
        <v>0.01</v>
      </c>
      <c r="F317">
        <f>Table2[[#This Row],[epsilon_decay]]</f>
        <v>1.6000000000000001E-3</v>
      </c>
      <c r="G317">
        <f>Table2[[#This Row],[num_bins]]</f>
        <v>8</v>
      </c>
      <c r="H317">
        <f>Table2[[#This Row],[mean_reward]]</f>
        <v>38.447774999999901</v>
      </c>
      <c r="I317">
        <f>Table2[[#This Row],[mean_stderr]]</f>
        <v>9.0805111945199695</v>
      </c>
      <c r="J317">
        <f>Table2[[#This Row],[min_reward_84]]</f>
        <v>29.367263805479929</v>
      </c>
    </row>
    <row r="318" spans="1:10" x14ac:dyDescent="0.2">
      <c r="A318">
        <f>Table2[[#This Row],[trial]]</f>
        <v>809</v>
      </c>
      <c r="B318">
        <f>Table2[[#This Row],[tsetlin_number_of_clauses]]</f>
        <v>14000</v>
      </c>
      <c r="C318">
        <f>Table2[[#This Row],[tsetlin_T]]</f>
        <v>5000000</v>
      </c>
      <c r="D318">
        <f>Table2[[#This Row],[tsetlin_states]]</f>
        <v>100</v>
      </c>
      <c r="E318">
        <f>Table2[[#This Row],[min_epsilon]]</f>
        <v>4.0000000000000001E-3</v>
      </c>
      <c r="F318">
        <f>Table2[[#This Row],[epsilon_decay]]</f>
        <v>1.6000000000000001E-3</v>
      </c>
      <c r="G318">
        <f>Table2[[#This Row],[num_bins]]</f>
        <v>16</v>
      </c>
      <c r="H318">
        <f>Table2[[#This Row],[mean_reward]]</f>
        <v>34.552675000000001</v>
      </c>
      <c r="I318">
        <f>Table2[[#This Row],[mean_stderr]]</f>
        <v>5.1964635279048297</v>
      </c>
      <c r="J318">
        <f>Table2[[#This Row],[min_reward_84]]</f>
        <v>29.356211472095172</v>
      </c>
    </row>
    <row r="319" spans="1:10" x14ac:dyDescent="0.2">
      <c r="A319">
        <f>Table2[[#This Row],[trial]]</f>
        <v>654</v>
      </c>
      <c r="B319">
        <f>Table2[[#This Row],[tsetlin_number_of_clauses]]</f>
        <v>6000</v>
      </c>
      <c r="C319">
        <f>Table2[[#This Row],[tsetlin_T]]</f>
        <v>20000000</v>
      </c>
      <c r="D319">
        <f>Table2[[#This Row],[tsetlin_states]]</f>
        <v>25</v>
      </c>
      <c r="E319">
        <f>Table2[[#This Row],[min_epsilon]]</f>
        <v>4.0000000000000001E-3</v>
      </c>
      <c r="F319">
        <f>Table2[[#This Row],[epsilon_decay]]</f>
        <v>8.0000000000000004E-4</v>
      </c>
      <c r="G319">
        <f>Table2[[#This Row],[num_bins]]</f>
        <v>16</v>
      </c>
      <c r="H319">
        <f>Table2[[#This Row],[mean_reward]]</f>
        <v>36.496924999999997</v>
      </c>
      <c r="I319">
        <f>Table2[[#This Row],[mean_stderr]]</f>
        <v>7.1439490463098103</v>
      </c>
      <c r="J319">
        <f>Table2[[#This Row],[min_reward_84]]</f>
        <v>29.352975953690187</v>
      </c>
    </row>
    <row r="320" spans="1:10" x14ac:dyDescent="0.2">
      <c r="A320">
        <f>Table2[[#This Row],[trial]]</f>
        <v>358</v>
      </c>
      <c r="B320">
        <f>Table2[[#This Row],[tsetlin_number_of_clauses]]</f>
        <v>10000</v>
      </c>
      <c r="C320">
        <f>Table2[[#This Row],[tsetlin_T]]</f>
        <v>40000000</v>
      </c>
      <c r="D320">
        <f>Table2[[#This Row],[tsetlin_states]]</f>
        <v>8</v>
      </c>
      <c r="E320">
        <f>Table2[[#This Row],[min_epsilon]]</f>
        <v>4.0000000000000001E-3</v>
      </c>
      <c r="F320">
        <f>Table2[[#This Row],[epsilon_decay]]</f>
        <v>1.6000000000000001E-3</v>
      </c>
      <c r="G320">
        <f>Table2[[#This Row],[num_bins]]</f>
        <v>8</v>
      </c>
      <c r="H320">
        <f>Table2[[#This Row],[mean_reward]]</f>
        <v>36.203800000000001</v>
      </c>
      <c r="I320">
        <f>Table2[[#This Row],[mean_stderr]]</f>
        <v>6.8548076840574899</v>
      </c>
      <c r="J320">
        <f>Table2[[#This Row],[min_reward_84]]</f>
        <v>29.34899231594251</v>
      </c>
    </row>
    <row r="321" spans="1:10" x14ac:dyDescent="0.2">
      <c r="A321">
        <f>Table2[[#This Row],[trial]]</f>
        <v>464</v>
      </c>
      <c r="B321">
        <f>Table2[[#This Row],[tsetlin_number_of_clauses]]</f>
        <v>14000</v>
      </c>
      <c r="C321">
        <f>Table2[[#This Row],[tsetlin_T]]</f>
        <v>20000000</v>
      </c>
      <c r="D321">
        <f>Table2[[#This Row],[tsetlin_states]]</f>
        <v>25</v>
      </c>
      <c r="E321">
        <f>Table2[[#This Row],[min_epsilon]]</f>
        <v>0.01</v>
      </c>
      <c r="F321">
        <f>Table2[[#This Row],[epsilon_decay]]</f>
        <v>4.0000000000000002E-4</v>
      </c>
      <c r="G321">
        <f>Table2[[#This Row],[num_bins]]</f>
        <v>16</v>
      </c>
      <c r="H321">
        <f>Table2[[#This Row],[mean_reward]]</f>
        <v>34.716349999999998</v>
      </c>
      <c r="I321">
        <f>Table2[[#This Row],[mean_stderr]]</f>
        <v>5.3912857118897701</v>
      </c>
      <c r="J321">
        <f>Table2[[#This Row],[min_reward_84]]</f>
        <v>29.325064288110227</v>
      </c>
    </row>
    <row r="322" spans="1:10" x14ac:dyDescent="0.2">
      <c r="A322">
        <f>Table2[[#This Row],[trial]]</f>
        <v>587</v>
      </c>
      <c r="B322">
        <f>Table2[[#This Row],[tsetlin_number_of_clauses]]</f>
        <v>14000</v>
      </c>
      <c r="C322">
        <f>Table2[[#This Row],[tsetlin_T]]</f>
        <v>40000000</v>
      </c>
      <c r="D322">
        <f>Table2[[#This Row],[tsetlin_states]]</f>
        <v>4</v>
      </c>
      <c r="E322">
        <f>Table2[[#This Row],[min_epsilon]]</f>
        <v>0.01</v>
      </c>
      <c r="F322">
        <f>Table2[[#This Row],[epsilon_decay]]</f>
        <v>8.0000000000000004E-4</v>
      </c>
      <c r="G322">
        <f>Table2[[#This Row],[num_bins]]</f>
        <v>16</v>
      </c>
      <c r="H322">
        <f>Table2[[#This Row],[mean_reward]]</f>
        <v>37.499775</v>
      </c>
      <c r="I322">
        <f>Table2[[#This Row],[mean_stderr]]</f>
        <v>8.2020231025893295</v>
      </c>
      <c r="J322">
        <f>Table2[[#This Row],[min_reward_84]]</f>
        <v>29.29775189741067</v>
      </c>
    </row>
    <row r="323" spans="1:10" x14ac:dyDescent="0.2">
      <c r="A323">
        <f>Table2[[#This Row],[trial]]</f>
        <v>788</v>
      </c>
      <c r="B323">
        <f>Table2[[#This Row],[tsetlin_number_of_clauses]]</f>
        <v>14000</v>
      </c>
      <c r="C323">
        <f>Table2[[#This Row],[tsetlin_T]]</f>
        <v>20000000</v>
      </c>
      <c r="D323">
        <f>Table2[[#This Row],[tsetlin_states]]</f>
        <v>8</v>
      </c>
      <c r="E323">
        <f>Table2[[#This Row],[min_epsilon]]</f>
        <v>4.0000000000000001E-3</v>
      </c>
      <c r="F323">
        <f>Table2[[#This Row],[epsilon_decay]]</f>
        <v>1.6000000000000001E-3</v>
      </c>
      <c r="G323">
        <f>Table2[[#This Row],[num_bins]]</f>
        <v>16</v>
      </c>
      <c r="H323">
        <f>Table2[[#This Row],[mean_reward]]</f>
        <v>37.09545</v>
      </c>
      <c r="I323">
        <f>Table2[[#This Row],[mean_stderr]]</f>
        <v>7.81067298141837</v>
      </c>
      <c r="J323">
        <f>Table2[[#This Row],[min_reward_84]]</f>
        <v>29.284777018581629</v>
      </c>
    </row>
    <row r="324" spans="1:10" x14ac:dyDescent="0.2">
      <c r="A324">
        <f>Table2[[#This Row],[trial]]</f>
        <v>471</v>
      </c>
      <c r="B324">
        <f>Table2[[#This Row],[tsetlin_number_of_clauses]]</f>
        <v>6000</v>
      </c>
      <c r="C324">
        <f>Table2[[#This Row],[tsetlin_T]]</f>
        <v>5000000</v>
      </c>
      <c r="D324">
        <f>Table2[[#This Row],[tsetlin_states]]</f>
        <v>100</v>
      </c>
      <c r="E324">
        <f>Table2[[#This Row],[min_epsilon]]</f>
        <v>0.01</v>
      </c>
      <c r="F324">
        <f>Table2[[#This Row],[epsilon_decay]]</f>
        <v>4.0000000000000002E-4</v>
      </c>
      <c r="G324">
        <f>Table2[[#This Row],[num_bins]]</f>
        <v>16</v>
      </c>
      <c r="H324">
        <f>Table2[[#This Row],[mean_reward]]</f>
        <v>35.685650000000003</v>
      </c>
      <c r="I324">
        <f>Table2[[#This Row],[mean_stderr]]</f>
        <v>6.4107893619133796</v>
      </c>
      <c r="J324">
        <f>Table2[[#This Row],[min_reward_84]]</f>
        <v>29.274860638086622</v>
      </c>
    </row>
    <row r="325" spans="1:10" x14ac:dyDescent="0.2">
      <c r="A325">
        <f>Table2[[#This Row],[trial]]</f>
        <v>748</v>
      </c>
      <c r="B325">
        <f>Table2[[#This Row],[tsetlin_number_of_clauses]]</f>
        <v>10000</v>
      </c>
      <c r="C325">
        <f>Table2[[#This Row],[tsetlin_T]]</f>
        <v>5000000</v>
      </c>
      <c r="D325">
        <f>Table2[[#This Row],[tsetlin_states]]</f>
        <v>25</v>
      </c>
      <c r="E325">
        <f>Table2[[#This Row],[min_epsilon]]</f>
        <v>0.01</v>
      </c>
      <c r="F325">
        <f>Table2[[#This Row],[epsilon_decay]]</f>
        <v>1.6000000000000001E-3</v>
      </c>
      <c r="G325">
        <f>Table2[[#This Row],[num_bins]]</f>
        <v>16</v>
      </c>
      <c r="H325">
        <f>Table2[[#This Row],[mean_reward]]</f>
        <v>36.098300000000002</v>
      </c>
      <c r="I325">
        <f>Table2[[#This Row],[mean_stderr]]</f>
        <v>6.8443150208454497</v>
      </c>
      <c r="J325">
        <f>Table2[[#This Row],[min_reward_84]]</f>
        <v>29.253984979154552</v>
      </c>
    </row>
    <row r="326" spans="1:10" x14ac:dyDescent="0.2">
      <c r="A326">
        <f>Table2[[#This Row],[trial]]</f>
        <v>508</v>
      </c>
      <c r="B326">
        <f>Table2[[#This Row],[tsetlin_number_of_clauses]]</f>
        <v>10000</v>
      </c>
      <c r="C326">
        <f>Table2[[#This Row],[tsetlin_T]]</f>
        <v>5000000</v>
      </c>
      <c r="D326">
        <f>Table2[[#This Row],[tsetlin_states]]</f>
        <v>25</v>
      </c>
      <c r="E326">
        <f>Table2[[#This Row],[min_epsilon]]</f>
        <v>4.0000000000000001E-3</v>
      </c>
      <c r="F326">
        <f>Table2[[#This Row],[epsilon_decay]]</f>
        <v>4.0000000000000002E-4</v>
      </c>
      <c r="G326">
        <f>Table2[[#This Row],[num_bins]]</f>
        <v>16</v>
      </c>
      <c r="H326">
        <f>Table2[[#This Row],[mean_reward]]</f>
        <v>35.392499999999998</v>
      </c>
      <c r="I326">
        <f>Table2[[#This Row],[mean_stderr]]</f>
        <v>6.1770842403452697</v>
      </c>
      <c r="J326">
        <f>Table2[[#This Row],[min_reward_84]]</f>
        <v>29.215415759654729</v>
      </c>
    </row>
    <row r="327" spans="1:10" x14ac:dyDescent="0.2">
      <c r="A327">
        <f>Table2[[#This Row],[trial]]</f>
        <v>94</v>
      </c>
      <c r="B327">
        <f>Table2[[#This Row],[tsetlin_number_of_clauses]]</f>
        <v>10000</v>
      </c>
      <c r="C327">
        <f>Table2[[#This Row],[tsetlin_T]]</f>
        <v>40000000</v>
      </c>
      <c r="D327">
        <f>Table2[[#This Row],[tsetlin_states]]</f>
        <v>100</v>
      </c>
      <c r="E327">
        <f>Table2[[#This Row],[min_epsilon]]</f>
        <v>4.0000000000000001E-3</v>
      </c>
      <c r="F327">
        <f>Table2[[#This Row],[epsilon_decay]]</f>
        <v>4.0000000000000002E-4</v>
      </c>
      <c r="G327">
        <f>Table2[[#This Row],[num_bins]]</f>
        <v>8</v>
      </c>
      <c r="H327">
        <f>Table2[[#This Row],[mean_reward]]</f>
        <v>37.568174999999997</v>
      </c>
      <c r="I327">
        <f>Table2[[#This Row],[mean_stderr]]</f>
        <v>8.3631877448529792</v>
      </c>
      <c r="J327">
        <f>Table2[[#This Row],[min_reward_84]]</f>
        <v>29.204987255147017</v>
      </c>
    </row>
    <row r="328" spans="1:10" x14ac:dyDescent="0.2">
      <c r="A328">
        <f>Table2[[#This Row],[trial]]</f>
        <v>820</v>
      </c>
      <c r="B328">
        <f>Table2[[#This Row],[tsetlin_number_of_clauses]]</f>
        <v>10000</v>
      </c>
      <c r="C328">
        <f>Table2[[#This Row],[tsetlin_T]]</f>
        <v>5000000</v>
      </c>
      <c r="D328">
        <f>Table2[[#This Row],[tsetlin_states]]</f>
        <v>4</v>
      </c>
      <c r="E328">
        <f>Table2[[#This Row],[min_epsilon]]</f>
        <v>1E-3</v>
      </c>
      <c r="F328">
        <f>Table2[[#This Row],[epsilon_decay]]</f>
        <v>1.6000000000000001E-3</v>
      </c>
      <c r="G328">
        <f>Table2[[#This Row],[num_bins]]</f>
        <v>16</v>
      </c>
      <c r="H328">
        <f>Table2[[#This Row],[mean_reward]]</f>
        <v>34.821599999999997</v>
      </c>
      <c r="I328">
        <f>Table2[[#This Row],[mean_stderr]]</f>
        <v>5.6278462466949497</v>
      </c>
      <c r="J328">
        <f>Table2[[#This Row],[min_reward_84]]</f>
        <v>29.193753753305046</v>
      </c>
    </row>
    <row r="329" spans="1:10" x14ac:dyDescent="0.2">
      <c r="A329">
        <f>Table2[[#This Row],[trial]]</f>
        <v>187</v>
      </c>
      <c r="B329">
        <f>Table2[[#This Row],[tsetlin_number_of_clauses]]</f>
        <v>10000</v>
      </c>
      <c r="C329">
        <f>Table2[[#This Row],[tsetlin_T]]</f>
        <v>20000000</v>
      </c>
      <c r="D329">
        <f>Table2[[#This Row],[tsetlin_states]]</f>
        <v>100</v>
      </c>
      <c r="E329">
        <f>Table2[[#This Row],[min_epsilon]]</f>
        <v>0.01</v>
      </c>
      <c r="F329">
        <f>Table2[[#This Row],[epsilon_decay]]</f>
        <v>8.0000000000000004E-4</v>
      </c>
      <c r="G329">
        <f>Table2[[#This Row],[num_bins]]</f>
        <v>8</v>
      </c>
      <c r="H329">
        <f>Table2[[#This Row],[mean_reward]]</f>
        <v>36.869549999999997</v>
      </c>
      <c r="I329">
        <f>Table2[[#This Row],[mean_stderr]]</f>
        <v>7.6869573547485501</v>
      </c>
      <c r="J329">
        <f>Table2[[#This Row],[min_reward_84]]</f>
        <v>29.182592645251447</v>
      </c>
    </row>
    <row r="330" spans="1:10" x14ac:dyDescent="0.2">
      <c r="A330">
        <f>Table2[[#This Row],[trial]]</f>
        <v>861</v>
      </c>
      <c r="B330">
        <f>Table2[[#This Row],[tsetlin_number_of_clauses]]</f>
        <v>6000</v>
      </c>
      <c r="C330">
        <f>Table2[[#This Row],[tsetlin_T]]</f>
        <v>40000000</v>
      </c>
      <c r="D330">
        <f>Table2[[#This Row],[tsetlin_states]]</f>
        <v>100</v>
      </c>
      <c r="E330">
        <f>Table2[[#This Row],[min_epsilon]]</f>
        <v>1E-3</v>
      </c>
      <c r="F330">
        <f>Table2[[#This Row],[epsilon_decay]]</f>
        <v>1.6000000000000001E-3</v>
      </c>
      <c r="G330">
        <f>Table2[[#This Row],[num_bins]]</f>
        <v>16</v>
      </c>
      <c r="H330">
        <f>Table2[[#This Row],[mean_reward]]</f>
        <v>36.589525000000002</v>
      </c>
      <c r="I330">
        <f>Table2[[#This Row],[mean_stderr]]</f>
        <v>7.4106842994091702</v>
      </c>
      <c r="J330">
        <f>Table2[[#This Row],[min_reward_84]]</f>
        <v>29.178840700590833</v>
      </c>
    </row>
    <row r="331" spans="1:10" x14ac:dyDescent="0.2">
      <c r="A331">
        <f>Table2[[#This Row],[trial]]</f>
        <v>59</v>
      </c>
      <c r="B331">
        <f>Table2[[#This Row],[tsetlin_number_of_clauses]]</f>
        <v>14000</v>
      </c>
      <c r="C331">
        <f>Table2[[#This Row],[tsetlin_T]]</f>
        <v>40000000</v>
      </c>
      <c r="D331">
        <f>Table2[[#This Row],[tsetlin_states]]</f>
        <v>4</v>
      </c>
      <c r="E331">
        <f>Table2[[#This Row],[min_epsilon]]</f>
        <v>4.0000000000000001E-3</v>
      </c>
      <c r="F331">
        <f>Table2[[#This Row],[epsilon_decay]]</f>
        <v>4.0000000000000002E-4</v>
      </c>
      <c r="G331">
        <f>Table2[[#This Row],[num_bins]]</f>
        <v>8</v>
      </c>
      <c r="H331">
        <f>Table2[[#This Row],[mean_reward]]</f>
        <v>36.386650000000003</v>
      </c>
      <c r="I331">
        <f>Table2[[#This Row],[mean_stderr]]</f>
        <v>7.2234431204832399</v>
      </c>
      <c r="J331">
        <f>Table2[[#This Row],[min_reward_84]]</f>
        <v>29.163206879516764</v>
      </c>
    </row>
    <row r="332" spans="1:10" x14ac:dyDescent="0.2">
      <c r="A332">
        <f>Table2[[#This Row],[trial]]</f>
        <v>401</v>
      </c>
      <c r="B332">
        <f>Table2[[#This Row],[tsetlin_number_of_clauses]]</f>
        <v>14000</v>
      </c>
      <c r="C332">
        <f>Table2[[#This Row],[tsetlin_T]]</f>
        <v>5000000</v>
      </c>
      <c r="D332">
        <f>Table2[[#This Row],[tsetlin_states]]</f>
        <v>8</v>
      </c>
      <c r="E332">
        <f>Table2[[#This Row],[min_epsilon]]</f>
        <v>1E-3</v>
      </c>
      <c r="F332">
        <f>Table2[[#This Row],[epsilon_decay]]</f>
        <v>1.6000000000000001E-3</v>
      </c>
      <c r="G332">
        <f>Table2[[#This Row],[num_bins]]</f>
        <v>8</v>
      </c>
      <c r="H332">
        <f>Table2[[#This Row],[mean_reward]]</f>
        <v>37.392150000000001</v>
      </c>
      <c r="I332">
        <f>Table2[[#This Row],[mean_stderr]]</f>
        <v>8.2583031930163102</v>
      </c>
      <c r="J332">
        <f>Table2[[#This Row],[min_reward_84]]</f>
        <v>29.133846806983691</v>
      </c>
    </row>
    <row r="333" spans="1:10" x14ac:dyDescent="0.2">
      <c r="A333">
        <f>Table2[[#This Row],[trial]]</f>
        <v>798</v>
      </c>
      <c r="B333">
        <f>Table2[[#This Row],[tsetlin_number_of_clauses]]</f>
        <v>6000</v>
      </c>
      <c r="C333">
        <f>Table2[[#This Row],[tsetlin_T]]</f>
        <v>20000000</v>
      </c>
      <c r="D333">
        <f>Table2[[#This Row],[tsetlin_states]]</f>
        <v>25</v>
      </c>
      <c r="E333">
        <f>Table2[[#This Row],[min_epsilon]]</f>
        <v>4.0000000000000001E-3</v>
      </c>
      <c r="F333">
        <f>Table2[[#This Row],[epsilon_decay]]</f>
        <v>1.6000000000000001E-3</v>
      </c>
      <c r="G333">
        <f>Table2[[#This Row],[num_bins]]</f>
        <v>16</v>
      </c>
      <c r="H333">
        <f>Table2[[#This Row],[mean_reward]]</f>
        <v>34.599399999999903</v>
      </c>
      <c r="I333">
        <f>Table2[[#This Row],[mean_stderr]]</f>
        <v>5.4753906588034598</v>
      </c>
      <c r="J333">
        <f>Table2[[#This Row],[min_reward_84]]</f>
        <v>29.124009341196444</v>
      </c>
    </row>
    <row r="334" spans="1:10" x14ac:dyDescent="0.2">
      <c r="A334">
        <f>Table2[[#This Row],[trial]]</f>
        <v>138</v>
      </c>
      <c r="B334">
        <f>Table2[[#This Row],[tsetlin_number_of_clauses]]</f>
        <v>6000</v>
      </c>
      <c r="C334">
        <f>Table2[[#This Row],[tsetlin_T]]</f>
        <v>20000000</v>
      </c>
      <c r="D334">
        <f>Table2[[#This Row],[tsetlin_states]]</f>
        <v>100</v>
      </c>
      <c r="E334">
        <f>Table2[[#This Row],[min_epsilon]]</f>
        <v>1E-3</v>
      </c>
      <c r="F334">
        <f>Table2[[#This Row],[epsilon_decay]]</f>
        <v>4.0000000000000002E-4</v>
      </c>
      <c r="G334">
        <f>Table2[[#This Row],[num_bins]]</f>
        <v>8</v>
      </c>
      <c r="H334">
        <f>Table2[[#This Row],[mean_reward]]</f>
        <v>38.697524999999999</v>
      </c>
      <c r="I334">
        <f>Table2[[#This Row],[mean_stderr]]</f>
        <v>9.5849026713325998</v>
      </c>
      <c r="J334">
        <f>Table2[[#This Row],[min_reward_84]]</f>
        <v>29.112622328667399</v>
      </c>
    </row>
    <row r="335" spans="1:10" x14ac:dyDescent="0.2">
      <c r="A335">
        <f>Table2[[#This Row],[trial]]</f>
        <v>500</v>
      </c>
      <c r="B335">
        <f>Table2[[#This Row],[tsetlin_number_of_clauses]]</f>
        <v>14000</v>
      </c>
      <c r="C335">
        <f>Table2[[#This Row],[tsetlin_T]]</f>
        <v>20000000</v>
      </c>
      <c r="D335">
        <f>Table2[[#This Row],[tsetlin_states]]</f>
        <v>8</v>
      </c>
      <c r="E335">
        <f>Table2[[#This Row],[min_epsilon]]</f>
        <v>4.0000000000000001E-3</v>
      </c>
      <c r="F335">
        <f>Table2[[#This Row],[epsilon_decay]]</f>
        <v>4.0000000000000002E-4</v>
      </c>
      <c r="G335">
        <f>Table2[[#This Row],[num_bins]]</f>
        <v>16</v>
      </c>
      <c r="H335">
        <f>Table2[[#This Row],[mean_reward]]</f>
        <v>35.480024999999998</v>
      </c>
      <c r="I335">
        <f>Table2[[#This Row],[mean_stderr]]</f>
        <v>6.3693499307771901</v>
      </c>
      <c r="J335">
        <f>Table2[[#This Row],[min_reward_84]]</f>
        <v>29.110675069222808</v>
      </c>
    </row>
    <row r="336" spans="1:10" x14ac:dyDescent="0.2">
      <c r="A336">
        <f>Table2[[#This Row],[trial]]</f>
        <v>454</v>
      </c>
      <c r="B336">
        <f>Table2[[#This Row],[tsetlin_number_of_clauses]]</f>
        <v>10000</v>
      </c>
      <c r="C336">
        <f>Table2[[#This Row],[tsetlin_T]]</f>
        <v>40000000</v>
      </c>
      <c r="D336">
        <f>Table2[[#This Row],[tsetlin_states]]</f>
        <v>8</v>
      </c>
      <c r="E336">
        <f>Table2[[#This Row],[min_epsilon]]</f>
        <v>0.01</v>
      </c>
      <c r="F336">
        <f>Table2[[#This Row],[epsilon_decay]]</f>
        <v>4.0000000000000002E-4</v>
      </c>
      <c r="G336">
        <f>Table2[[#This Row],[num_bins]]</f>
        <v>16</v>
      </c>
      <c r="H336">
        <f>Table2[[#This Row],[mean_reward]]</f>
        <v>33.949775000000002</v>
      </c>
      <c r="I336">
        <f>Table2[[#This Row],[mean_stderr]]</f>
        <v>4.86742012607042</v>
      </c>
      <c r="J336">
        <f>Table2[[#This Row],[min_reward_84]]</f>
        <v>29.082354873929582</v>
      </c>
    </row>
    <row r="337" spans="1:10" x14ac:dyDescent="0.2">
      <c r="A337">
        <f>Table2[[#This Row],[trial]]</f>
        <v>81</v>
      </c>
      <c r="B337">
        <f>Table2[[#This Row],[tsetlin_number_of_clauses]]</f>
        <v>6000</v>
      </c>
      <c r="C337">
        <f>Table2[[#This Row],[tsetlin_T]]</f>
        <v>40000000</v>
      </c>
      <c r="D337">
        <f>Table2[[#This Row],[tsetlin_states]]</f>
        <v>25</v>
      </c>
      <c r="E337">
        <f>Table2[[#This Row],[min_epsilon]]</f>
        <v>4.0000000000000001E-3</v>
      </c>
      <c r="F337">
        <f>Table2[[#This Row],[epsilon_decay]]</f>
        <v>4.0000000000000002E-4</v>
      </c>
      <c r="G337">
        <f>Table2[[#This Row],[num_bins]]</f>
        <v>8</v>
      </c>
      <c r="H337">
        <f>Table2[[#This Row],[mean_reward]]</f>
        <v>38.585099999999997</v>
      </c>
      <c r="I337">
        <f>Table2[[#This Row],[mean_stderr]]</f>
        <v>9.5145409952883497</v>
      </c>
      <c r="J337">
        <f>Table2[[#This Row],[min_reward_84]]</f>
        <v>29.070559004711647</v>
      </c>
    </row>
    <row r="338" spans="1:10" x14ac:dyDescent="0.2">
      <c r="A338">
        <f>Table2[[#This Row],[trial]]</f>
        <v>124</v>
      </c>
      <c r="B338">
        <f>Table2[[#This Row],[tsetlin_number_of_clauses]]</f>
        <v>10000</v>
      </c>
      <c r="C338">
        <f>Table2[[#This Row],[tsetlin_T]]</f>
        <v>5000000</v>
      </c>
      <c r="D338">
        <f>Table2[[#This Row],[tsetlin_states]]</f>
        <v>25</v>
      </c>
      <c r="E338">
        <f>Table2[[#This Row],[min_epsilon]]</f>
        <v>1E-3</v>
      </c>
      <c r="F338">
        <f>Table2[[#This Row],[epsilon_decay]]</f>
        <v>4.0000000000000002E-4</v>
      </c>
      <c r="G338">
        <f>Table2[[#This Row],[num_bins]]</f>
        <v>8</v>
      </c>
      <c r="H338">
        <f>Table2[[#This Row],[mean_reward]]</f>
        <v>34.773000000000003</v>
      </c>
      <c r="I338">
        <f>Table2[[#This Row],[mean_stderr]]</f>
        <v>5.7141990093643402</v>
      </c>
      <c r="J338">
        <f>Table2[[#This Row],[min_reward_84]]</f>
        <v>29.058800990635664</v>
      </c>
    </row>
    <row r="339" spans="1:10" x14ac:dyDescent="0.2">
      <c r="A339">
        <f>Table2[[#This Row],[trial]]</f>
        <v>449</v>
      </c>
      <c r="B339">
        <f>Table2[[#This Row],[tsetlin_number_of_clauses]]</f>
        <v>14000</v>
      </c>
      <c r="C339">
        <f>Table2[[#This Row],[tsetlin_T]]</f>
        <v>5000000</v>
      </c>
      <c r="D339">
        <f>Table2[[#This Row],[tsetlin_states]]</f>
        <v>8</v>
      </c>
      <c r="E339">
        <f>Table2[[#This Row],[min_epsilon]]</f>
        <v>0.01</v>
      </c>
      <c r="F339">
        <f>Table2[[#This Row],[epsilon_decay]]</f>
        <v>4.0000000000000002E-4</v>
      </c>
      <c r="G339">
        <f>Table2[[#This Row],[num_bins]]</f>
        <v>16</v>
      </c>
      <c r="H339">
        <f>Table2[[#This Row],[mean_reward]]</f>
        <v>34.457749999999997</v>
      </c>
      <c r="I339">
        <f>Table2[[#This Row],[mean_stderr]]</f>
        <v>5.4036518593640501</v>
      </c>
      <c r="J339">
        <f>Table2[[#This Row],[min_reward_84]]</f>
        <v>29.054098140635947</v>
      </c>
    </row>
    <row r="340" spans="1:10" x14ac:dyDescent="0.2">
      <c r="A340">
        <f>Table2[[#This Row],[trial]]</f>
        <v>655</v>
      </c>
      <c r="B340">
        <f>Table2[[#This Row],[tsetlin_number_of_clauses]]</f>
        <v>10000</v>
      </c>
      <c r="C340">
        <f>Table2[[#This Row],[tsetlin_T]]</f>
        <v>20000000</v>
      </c>
      <c r="D340">
        <f>Table2[[#This Row],[tsetlin_states]]</f>
        <v>25</v>
      </c>
      <c r="E340">
        <f>Table2[[#This Row],[min_epsilon]]</f>
        <v>4.0000000000000001E-3</v>
      </c>
      <c r="F340">
        <f>Table2[[#This Row],[epsilon_decay]]</f>
        <v>8.0000000000000004E-4</v>
      </c>
      <c r="G340">
        <f>Table2[[#This Row],[num_bins]]</f>
        <v>16</v>
      </c>
      <c r="H340">
        <f>Table2[[#This Row],[mean_reward]]</f>
        <v>33.696575000000003</v>
      </c>
      <c r="I340">
        <f>Table2[[#This Row],[mean_stderr]]</f>
        <v>4.6671870383780298</v>
      </c>
      <c r="J340">
        <f>Table2[[#This Row],[min_reward_84]]</f>
        <v>29.029387961621971</v>
      </c>
    </row>
    <row r="341" spans="1:10" x14ac:dyDescent="0.2">
      <c r="A341">
        <f>Table2[[#This Row],[trial]]</f>
        <v>664</v>
      </c>
      <c r="B341">
        <f>Table2[[#This Row],[tsetlin_number_of_clauses]]</f>
        <v>10000</v>
      </c>
      <c r="C341">
        <f>Table2[[#This Row],[tsetlin_T]]</f>
        <v>5000000</v>
      </c>
      <c r="D341">
        <f>Table2[[#This Row],[tsetlin_states]]</f>
        <v>100</v>
      </c>
      <c r="E341">
        <f>Table2[[#This Row],[min_epsilon]]</f>
        <v>4.0000000000000001E-3</v>
      </c>
      <c r="F341">
        <f>Table2[[#This Row],[epsilon_decay]]</f>
        <v>8.0000000000000004E-4</v>
      </c>
      <c r="G341">
        <f>Table2[[#This Row],[num_bins]]</f>
        <v>16</v>
      </c>
      <c r="H341">
        <f>Table2[[#This Row],[mean_reward]]</f>
        <v>33.742174999999897</v>
      </c>
      <c r="I341">
        <f>Table2[[#This Row],[mean_stderr]]</f>
        <v>4.7717731723963697</v>
      </c>
      <c r="J341">
        <f>Table2[[#This Row],[min_reward_84]]</f>
        <v>28.970401827603528</v>
      </c>
    </row>
    <row r="342" spans="1:10" x14ac:dyDescent="0.2">
      <c r="A342">
        <f>Table2[[#This Row],[trial]]</f>
        <v>297</v>
      </c>
      <c r="B342">
        <f>Table2[[#This Row],[tsetlin_number_of_clauses]]</f>
        <v>6000</v>
      </c>
      <c r="C342">
        <f>Table2[[#This Row],[tsetlin_T]]</f>
        <v>40000000</v>
      </c>
      <c r="D342">
        <f>Table2[[#This Row],[tsetlin_states]]</f>
        <v>4</v>
      </c>
      <c r="E342">
        <f>Table2[[#This Row],[min_epsilon]]</f>
        <v>0.01</v>
      </c>
      <c r="F342">
        <f>Table2[[#This Row],[epsilon_decay]]</f>
        <v>1.6000000000000001E-3</v>
      </c>
      <c r="G342">
        <f>Table2[[#This Row],[num_bins]]</f>
        <v>8</v>
      </c>
      <c r="H342">
        <f>Table2[[#This Row],[mean_reward]]</f>
        <v>38.41525</v>
      </c>
      <c r="I342">
        <f>Table2[[#This Row],[mean_stderr]]</f>
        <v>9.4679099900977306</v>
      </c>
      <c r="J342">
        <f>Table2[[#This Row],[min_reward_84]]</f>
        <v>28.94734000990227</v>
      </c>
    </row>
    <row r="343" spans="1:10" x14ac:dyDescent="0.2">
      <c r="A343">
        <f>Table2[[#This Row],[trial]]</f>
        <v>599</v>
      </c>
      <c r="B343">
        <f>Table2[[#This Row],[tsetlin_number_of_clauses]]</f>
        <v>14000</v>
      </c>
      <c r="C343">
        <f>Table2[[#This Row],[tsetlin_T]]</f>
        <v>40000000</v>
      </c>
      <c r="D343">
        <f>Table2[[#This Row],[tsetlin_states]]</f>
        <v>8</v>
      </c>
      <c r="E343">
        <f>Table2[[#This Row],[min_epsilon]]</f>
        <v>0.01</v>
      </c>
      <c r="F343">
        <f>Table2[[#This Row],[epsilon_decay]]</f>
        <v>8.0000000000000004E-4</v>
      </c>
      <c r="G343">
        <f>Table2[[#This Row],[num_bins]]</f>
        <v>16</v>
      </c>
      <c r="H343">
        <f>Table2[[#This Row],[mean_reward]]</f>
        <v>35.299025</v>
      </c>
      <c r="I343">
        <f>Table2[[#This Row],[mean_stderr]]</f>
        <v>6.35753081842656</v>
      </c>
      <c r="J343">
        <f>Table2[[#This Row],[min_reward_84]]</f>
        <v>28.941494181573439</v>
      </c>
    </row>
    <row r="344" spans="1:10" x14ac:dyDescent="0.2">
      <c r="A344">
        <f>Table2[[#This Row],[trial]]</f>
        <v>103</v>
      </c>
      <c r="B344">
        <f>Table2[[#This Row],[tsetlin_number_of_clauses]]</f>
        <v>10000</v>
      </c>
      <c r="C344">
        <f>Table2[[#This Row],[tsetlin_T]]</f>
        <v>20000000</v>
      </c>
      <c r="D344">
        <f>Table2[[#This Row],[tsetlin_states]]</f>
        <v>4</v>
      </c>
      <c r="E344">
        <f>Table2[[#This Row],[min_epsilon]]</f>
        <v>1E-3</v>
      </c>
      <c r="F344">
        <f>Table2[[#This Row],[epsilon_decay]]</f>
        <v>4.0000000000000002E-4</v>
      </c>
      <c r="G344">
        <f>Table2[[#This Row],[num_bins]]</f>
        <v>8</v>
      </c>
      <c r="H344">
        <f>Table2[[#This Row],[mean_reward]]</f>
        <v>35.759425</v>
      </c>
      <c r="I344">
        <f>Table2[[#This Row],[mean_stderr]]</f>
        <v>6.8273047686079096</v>
      </c>
      <c r="J344">
        <f>Table2[[#This Row],[min_reward_84]]</f>
        <v>28.932120231392091</v>
      </c>
    </row>
    <row r="345" spans="1:10" x14ac:dyDescent="0.2">
      <c r="A345">
        <f>Table2[[#This Row],[trial]]</f>
        <v>28</v>
      </c>
      <c r="B345">
        <f>Table2[[#This Row],[tsetlin_number_of_clauses]]</f>
        <v>10000</v>
      </c>
      <c r="C345">
        <f>Table2[[#This Row],[tsetlin_T]]</f>
        <v>5000000</v>
      </c>
      <c r="D345">
        <f>Table2[[#This Row],[tsetlin_states]]</f>
        <v>25</v>
      </c>
      <c r="E345">
        <f>Table2[[#This Row],[min_epsilon]]</f>
        <v>0.01</v>
      </c>
      <c r="F345">
        <f>Table2[[#This Row],[epsilon_decay]]</f>
        <v>4.0000000000000002E-4</v>
      </c>
      <c r="G345">
        <f>Table2[[#This Row],[num_bins]]</f>
        <v>8</v>
      </c>
      <c r="H345">
        <f>Table2[[#This Row],[mean_reward]]</f>
        <v>35.333275</v>
      </c>
      <c r="I345">
        <f>Table2[[#This Row],[mean_stderr]]</f>
        <v>6.40422657956214</v>
      </c>
      <c r="J345">
        <f>Table2[[#This Row],[min_reward_84]]</f>
        <v>28.929048420437859</v>
      </c>
    </row>
    <row r="346" spans="1:10" x14ac:dyDescent="0.2">
      <c r="A346">
        <f>Table2[[#This Row],[trial]]</f>
        <v>808</v>
      </c>
      <c r="B346">
        <f>Table2[[#This Row],[tsetlin_number_of_clauses]]</f>
        <v>10000</v>
      </c>
      <c r="C346">
        <f>Table2[[#This Row],[tsetlin_T]]</f>
        <v>5000000</v>
      </c>
      <c r="D346">
        <f>Table2[[#This Row],[tsetlin_states]]</f>
        <v>100</v>
      </c>
      <c r="E346">
        <f>Table2[[#This Row],[min_epsilon]]</f>
        <v>4.0000000000000001E-3</v>
      </c>
      <c r="F346">
        <f>Table2[[#This Row],[epsilon_decay]]</f>
        <v>1.6000000000000001E-3</v>
      </c>
      <c r="G346">
        <f>Table2[[#This Row],[num_bins]]</f>
        <v>16</v>
      </c>
      <c r="H346">
        <f>Table2[[#This Row],[mean_reward]]</f>
        <v>35.5458</v>
      </c>
      <c r="I346">
        <f>Table2[[#This Row],[mean_stderr]]</f>
        <v>6.6172228514291502</v>
      </c>
      <c r="J346">
        <f>Table2[[#This Row],[min_reward_84]]</f>
        <v>28.928577148570849</v>
      </c>
    </row>
    <row r="347" spans="1:10" x14ac:dyDescent="0.2">
      <c r="A347">
        <f>Table2[[#This Row],[trial]]</f>
        <v>395</v>
      </c>
      <c r="B347">
        <f>Table2[[#This Row],[tsetlin_number_of_clauses]]</f>
        <v>14000</v>
      </c>
      <c r="C347">
        <f>Table2[[#This Row],[tsetlin_T]]</f>
        <v>40000000</v>
      </c>
      <c r="D347">
        <f>Table2[[#This Row],[tsetlin_states]]</f>
        <v>4</v>
      </c>
      <c r="E347">
        <f>Table2[[#This Row],[min_epsilon]]</f>
        <v>1E-3</v>
      </c>
      <c r="F347">
        <f>Table2[[#This Row],[epsilon_decay]]</f>
        <v>1.6000000000000001E-3</v>
      </c>
      <c r="G347">
        <f>Table2[[#This Row],[num_bins]]</f>
        <v>8</v>
      </c>
      <c r="H347">
        <f>Table2[[#This Row],[mean_reward]]</f>
        <v>37.350900000000003</v>
      </c>
      <c r="I347">
        <f>Table2[[#This Row],[mean_stderr]]</f>
        <v>8.50977038240217</v>
      </c>
      <c r="J347">
        <f>Table2[[#This Row],[min_reward_84]]</f>
        <v>28.841129617597833</v>
      </c>
    </row>
    <row r="348" spans="1:10" x14ac:dyDescent="0.2">
      <c r="A348">
        <f>Table2[[#This Row],[trial]]</f>
        <v>735</v>
      </c>
      <c r="B348">
        <f>Table2[[#This Row],[tsetlin_number_of_clauses]]</f>
        <v>6000</v>
      </c>
      <c r="C348">
        <f>Table2[[#This Row],[tsetlin_T]]</f>
        <v>5000000</v>
      </c>
      <c r="D348">
        <f>Table2[[#This Row],[tsetlin_states]]</f>
        <v>8</v>
      </c>
      <c r="E348">
        <f>Table2[[#This Row],[min_epsilon]]</f>
        <v>0.01</v>
      </c>
      <c r="F348">
        <f>Table2[[#This Row],[epsilon_decay]]</f>
        <v>1.6000000000000001E-3</v>
      </c>
      <c r="G348">
        <f>Table2[[#This Row],[num_bins]]</f>
        <v>16</v>
      </c>
      <c r="H348">
        <f>Table2[[#This Row],[mean_reward]]</f>
        <v>35.274324999999997</v>
      </c>
      <c r="I348">
        <f>Table2[[#This Row],[mean_stderr]]</f>
        <v>6.4345654675422201</v>
      </c>
      <c r="J348">
        <f>Table2[[#This Row],[min_reward_84]]</f>
        <v>28.839759532457776</v>
      </c>
    </row>
    <row r="349" spans="1:10" x14ac:dyDescent="0.2">
      <c r="A349">
        <f>Table2[[#This Row],[trial]]</f>
        <v>455</v>
      </c>
      <c r="B349">
        <f>Table2[[#This Row],[tsetlin_number_of_clauses]]</f>
        <v>14000</v>
      </c>
      <c r="C349">
        <f>Table2[[#This Row],[tsetlin_T]]</f>
        <v>40000000</v>
      </c>
      <c r="D349">
        <f>Table2[[#This Row],[tsetlin_states]]</f>
        <v>8</v>
      </c>
      <c r="E349">
        <f>Table2[[#This Row],[min_epsilon]]</f>
        <v>0.01</v>
      </c>
      <c r="F349">
        <f>Table2[[#This Row],[epsilon_decay]]</f>
        <v>4.0000000000000002E-4</v>
      </c>
      <c r="G349">
        <f>Table2[[#This Row],[num_bins]]</f>
        <v>16</v>
      </c>
      <c r="H349">
        <f>Table2[[#This Row],[mean_reward]]</f>
        <v>34.259899999999902</v>
      </c>
      <c r="I349">
        <f>Table2[[#This Row],[mean_stderr]]</f>
        <v>5.4320492730285697</v>
      </c>
      <c r="J349">
        <f>Table2[[#This Row],[min_reward_84]]</f>
        <v>28.827850726971334</v>
      </c>
    </row>
    <row r="350" spans="1:10" x14ac:dyDescent="0.2">
      <c r="A350">
        <f>Table2[[#This Row],[trial]]</f>
        <v>857</v>
      </c>
      <c r="B350">
        <f>Table2[[#This Row],[tsetlin_number_of_clauses]]</f>
        <v>14000</v>
      </c>
      <c r="C350">
        <f>Table2[[#This Row],[tsetlin_T]]</f>
        <v>5000000</v>
      </c>
      <c r="D350">
        <f>Table2[[#This Row],[tsetlin_states]]</f>
        <v>100</v>
      </c>
      <c r="E350">
        <f>Table2[[#This Row],[min_epsilon]]</f>
        <v>1E-3</v>
      </c>
      <c r="F350">
        <f>Table2[[#This Row],[epsilon_decay]]</f>
        <v>1.6000000000000001E-3</v>
      </c>
      <c r="G350">
        <f>Table2[[#This Row],[num_bins]]</f>
        <v>16</v>
      </c>
      <c r="H350">
        <f>Table2[[#This Row],[mean_reward]]</f>
        <v>34.387124999999997</v>
      </c>
      <c r="I350">
        <f>Table2[[#This Row],[mean_stderr]]</f>
        <v>5.5726522988066103</v>
      </c>
      <c r="J350">
        <f>Table2[[#This Row],[min_reward_84]]</f>
        <v>28.814472701193388</v>
      </c>
    </row>
    <row r="351" spans="1:10" x14ac:dyDescent="0.2">
      <c r="A351">
        <f>Table2[[#This Row],[trial]]</f>
        <v>247</v>
      </c>
      <c r="B351">
        <f>Table2[[#This Row],[tsetlin_number_of_clauses]]</f>
        <v>10000</v>
      </c>
      <c r="C351">
        <f>Table2[[#This Row],[tsetlin_T]]</f>
        <v>20000000</v>
      </c>
      <c r="D351">
        <f>Table2[[#This Row],[tsetlin_states]]</f>
        <v>4</v>
      </c>
      <c r="E351">
        <f>Table2[[#This Row],[min_epsilon]]</f>
        <v>1E-3</v>
      </c>
      <c r="F351">
        <f>Table2[[#This Row],[epsilon_decay]]</f>
        <v>8.0000000000000004E-4</v>
      </c>
      <c r="G351">
        <f>Table2[[#This Row],[num_bins]]</f>
        <v>8</v>
      </c>
      <c r="H351">
        <f>Table2[[#This Row],[mean_reward]]</f>
        <v>36.921525000000003</v>
      </c>
      <c r="I351">
        <f>Table2[[#This Row],[mean_stderr]]</f>
        <v>8.1110429410133804</v>
      </c>
      <c r="J351">
        <f>Table2[[#This Row],[min_reward_84]]</f>
        <v>28.810482058986622</v>
      </c>
    </row>
    <row r="352" spans="1:10" x14ac:dyDescent="0.2">
      <c r="A352">
        <f>Table2[[#This Row],[trial]]</f>
        <v>846</v>
      </c>
      <c r="B352">
        <f>Table2[[#This Row],[tsetlin_number_of_clauses]]</f>
        <v>6000</v>
      </c>
      <c r="C352">
        <f>Table2[[#This Row],[tsetlin_T]]</f>
        <v>20000000</v>
      </c>
      <c r="D352">
        <f>Table2[[#This Row],[tsetlin_states]]</f>
        <v>25</v>
      </c>
      <c r="E352">
        <f>Table2[[#This Row],[min_epsilon]]</f>
        <v>1E-3</v>
      </c>
      <c r="F352">
        <f>Table2[[#This Row],[epsilon_decay]]</f>
        <v>1.6000000000000001E-3</v>
      </c>
      <c r="G352">
        <f>Table2[[#This Row],[num_bins]]</f>
        <v>16</v>
      </c>
      <c r="H352">
        <f>Table2[[#This Row],[mean_reward]]</f>
        <v>35.023499999999999</v>
      </c>
      <c r="I352">
        <f>Table2[[#This Row],[mean_stderr]]</f>
        <v>6.2624539581997301</v>
      </c>
      <c r="J352">
        <f>Table2[[#This Row],[min_reward_84]]</f>
        <v>28.76104604180027</v>
      </c>
    </row>
    <row r="353" spans="1:10" x14ac:dyDescent="0.2">
      <c r="A353">
        <f>Table2[[#This Row],[trial]]</f>
        <v>835</v>
      </c>
      <c r="B353">
        <f>Table2[[#This Row],[tsetlin_number_of_clauses]]</f>
        <v>10000</v>
      </c>
      <c r="C353">
        <f>Table2[[#This Row],[tsetlin_T]]</f>
        <v>20000000</v>
      </c>
      <c r="D353">
        <f>Table2[[#This Row],[tsetlin_states]]</f>
        <v>8</v>
      </c>
      <c r="E353">
        <f>Table2[[#This Row],[min_epsilon]]</f>
        <v>1E-3</v>
      </c>
      <c r="F353">
        <f>Table2[[#This Row],[epsilon_decay]]</f>
        <v>1.6000000000000001E-3</v>
      </c>
      <c r="G353">
        <f>Table2[[#This Row],[num_bins]]</f>
        <v>16</v>
      </c>
      <c r="H353">
        <f>Table2[[#This Row],[mean_reward]]</f>
        <v>36.298699999999997</v>
      </c>
      <c r="I353">
        <f>Table2[[#This Row],[mean_stderr]]</f>
        <v>7.5585744172608003</v>
      </c>
      <c r="J353">
        <f>Table2[[#This Row],[min_reward_84]]</f>
        <v>28.740125582739196</v>
      </c>
    </row>
    <row r="354" spans="1:10" x14ac:dyDescent="0.2">
      <c r="A354">
        <f>Table2[[#This Row],[trial]]</f>
        <v>665</v>
      </c>
      <c r="B354">
        <f>Table2[[#This Row],[tsetlin_number_of_clauses]]</f>
        <v>14000</v>
      </c>
      <c r="C354">
        <f>Table2[[#This Row],[tsetlin_T]]</f>
        <v>5000000</v>
      </c>
      <c r="D354">
        <f>Table2[[#This Row],[tsetlin_states]]</f>
        <v>100</v>
      </c>
      <c r="E354">
        <f>Table2[[#This Row],[min_epsilon]]</f>
        <v>4.0000000000000001E-3</v>
      </c>
      <c r="F354">
        <f>Table2[[#This Row],[epsilon_decay]]</f>
        <v>8.0000000000000004E-4</v>
      </c>
      <c r="G354">
        <f>Table2[[#This Row],[num_bins]]</f>
        <v>16</v>
      </c>
      <c r="H354">
        <f>Table2[[#This Row],[mean_reward]]</f>
        <v>32.9</v>
      </c>
      <c r="I354">
        <f>Table2[[#This Row],[mean_stderr]]</f>
        <v>4.1786149663429102</v>
      </c>
      <c r="J354">
        <f>Table2[[#This Row],[min_reward_84]]</f>
        <v>28.721385033657089</v>
      </c>
    </row>
    <row r="355" spans="1:10" x14ac:dyDescent="0.2">
      <c r="A355">
        <f>Table2[[#This Row],[trial]]</f>
        <v>77</v>
      </c>
      <c r="B355">
        <f>Table2[[#This Row],[tsetlin_number_of_clauses]]</f>
        <v>14000</v>
      </c>
      <c r="C355">
        <f>Table2[[#This Row],[tsetlin_T]]</f>
        <v>5000000</v>
      </c>
      <c r="D355">
        <f>Table2[[#This Row],[tsetlin_states]]</f>
        <v>25</v>
      </c>
      <c r="E355">
        <f>Table2[[#This Row],[min_epsilon]]</f>
        <v>4.0000000000000001E-3</v>
      </c>
      <c r="F355">
        <f>Table2[[#This Row],[epsilon_decay]]</f>
        <v>4.0000000000000002E-4</v>
      </c>
      <c r="G355">
        <f>Table2[[#This Row],[num_bins]]</f>
        <v>8</v>
      </c>
      <c r="H355">
        <f>Table2[[#This Row],[mean_reward]]</f>
        <v>34.527574999999999</v>
      </c>
      <c r="I355">
        <f>Table2[[#This Row],[mean_stderr]]</f>
        <v>5.8274331315958898</v>
      </c>
      <c r="J355">
        <f>Table2[[#This Row],[min_reward_84]]</f>
        <v>28.70014186840411</v>
      </c>
    </row>
    <row r="356" spans="1:10" x14ac:dyDescent="0.2">
      <c r="A356">
        <f>Table2[[#This Row],[trial]]</f>
        <v>127</v>
      </c>
      <c r="B356">
        <f>Table2[[#This Row],[tsetlin_number_of_clauses]]</f>
        <v>10000</v>
      </c>
      <c r="C356">
        <f>Table2[[#This Row],[tsetlin_T]]</f>
        <v>20000000</v>
      </c>
      <c r="D356">
        <f>Table2[[#This Row],[tsetlin_states]]</f>
        <v>25</v>
      </c>
      <c r="E356">
        <f>Table2[[#This Row],[min_epsilon]]</f>
        <v>1E-3</v>
      </c>
      <c r="F356">
        <f>Table2[[#This Row],[epsilon_decay]]</f>
        <v>4.0000000000000002E-4</v>
      </c>
      <c r="G356">
        <f>Table2[[#This Row],[num_bins]]</f>
        <v>8</v>
      </c>
      <c r="H356">
        <f>Table2[[#This Row],[mean_reward]]</f>
        <v>35.285274999999999</v>
      </c>
      <c r="I356">
        <f>Table2[[#This Row],[mean_stderr]]</f>
        <v>6.6265560571970701</v>
      </c>
      <c r="J356">
        <f>Table2[[#This Row],[min_reward_84]]</f>
        <v>28.658718942802928</v>
      </c>
    </row>
    <row r="357" spans="1:10" x14ac:dyDescent="0.2">
      <c r="A357">
        <f>Table2[[#This Row],[trial]]</f>
        <v>562</v>
      </c>
      <c r="B357">
        <f>Table2[[#This Row],[tsetlin_number_of_clauses]]</f>
        <v>10000</v>
      </c>
      <c r="C357">
        <f>Table2[[#This Row],[tsetlin_T]]</f>
        <v>40000000</v>
      </c>
      <c r="D357">
        <f>Table2[[#This Row],[tsetlin_states]]</f>
        <v>25</v>
      </c>
      <c r="E357">
        <f>Table2[[#This Row],[min_epsilon]]</f>
        <v>1E-3</v>
      </c>
      <c r="F357">
        <f>Table2[[#This Row],[epsilon_decay]]</f>
        <v>4.0000000000000002E-4</v>
      </c>
      <c r="G357">
        <f>Table2[[#This Row],[num_bins]]</f>
        <v>16</v>
      </c>
      <c r="H357">
        <f>Table2[[#This Row],[mean_reward]]</f>
        <v>34.456024999999997</v>
      </c>
      <c r="I357">
        <f>Table2[[#This Row],[mean_stderr]]</f>
        <v>5.8469681885815401</v>
      </c>
      <c r="J357">
        <f>Table2[[#This Row],[min_reward_84]]</f>
        <v>28.609056811418455</v>
      </c>
    </row>
    <row r="358" spans="1:10" x14ac:dyDescent="0.2">
      <c r="A358">
        <f>Table2[[#This Row],[trial]]</f>
        <v>359</v>
      </c>
      <c r="B358">
        <f>Table2[[#This Row],[tsetlin_number_of_clauses]]</f>
        <v>14000</v>
      </c>
      <c r="C358">
        <f>Table2[[#This Row],[tsetlin_T]]</f>
        <v>40000000</v>
      </c>
      <c r="D358">
        <f>Table2[[#This Row],[tsetlin_states]]</f>
        <v>8</v>
      </c>
      <c r="E358">
        <f>Table2[[#This Row],[min_epsilon]]</f>
        <v>4.0000000000000001E-3</v>
      </c>
      <c r="F358">
        <f>Table2[[#This Row],[epsilon_decay]]</f>
        <v>1.6000000000000001E-3</v>
      </c>
      <c r="G358">
        <f>Table2[[#This Row],[num_bins]]</f>
        <v>8</v>
      </c>
      <c r="H358">
        <f>Table2[[#This Row],[mean_reward]]</f>
        <v>37.073</v>
      </c>
      <c r="I358">
        <f>Table2[[#This Row],[mean_stderr]]</f>
        <v>8.4661187417424593</v>
      </c>
      <c r="J358">
        <f>Table2[[#This Row],[min_reward_84]]</f>
        <v>28.606881258257541</v>
      </c>
    </row>
    <row r="359" spans="1:10" x14ac:dyDescent="0.2">
      <c r="A359">
        <f>Table2[[#This Row],[trial]]</f>
        <v>189</v>
      </c>
      <c r="B359">
        <f>Table2[[#This Row],[tsetlin_number_of_clauses]]</f>
        <v>6000</v>
      </c>
      <c r="C359">
        <f>Table2[[#This Row],[tsetlin_T]]</f>
        <v>40000000</v>
      </c>
      <c r="D359">
        <f>Table2[[#This Row],[tsetlin_states]]</f>
        <v>100</v>
      </c>
      <c r="E359">
        <f>Table2[[#This Row],[min_epsilon]]</f>
        <v>0.01</v>
      </c>
      <c r="F359">
        <f>Table2[[#This Row],[epsilon_decay]]</f>
        <v>8.0000000000000004E-4</v>
      </c>
      <c r="G359">
        <f>Table2[[#This Row],[num_bins]]</f>
        <v>8</v>
      </c>
      <c r="H359">
        <f>Table2[[#This Row],[mean_reward]]</f>
        <v>35.166799999999903</v>
      </c>
      <c r="I359">
        <f>Table2[[#This Row],[mean_stderr]]</f>
        <v>6.5917948896653096</v>
      </c>
      <c r="J359">
        <f>Table2[[#This Row],[min_reward_84]]</f>
        <v>28.575005110334594</v>
      </c>
    </row>
    <row r="360" spans="1:10" x14ac:dyDescent="0.2">
      <c r="A360">
        <f>Table2[[#This Row],[trial]]</f>
        <v>718</v>
      </c>
      <c r="B360">
        <f>Table2[[#This Row],[tsetlin_number_of_clauses]]</f>
        <v>10000</v>
      </c>
      <c r="C360">
        <f>Table2[[#This Row],[tsetlin_T]]</f>
        <v>40000000</v>
      </c>
      <c r="D360">
        <f>Table2[[#This Row],[tsetlin_states]]</f>
        <v>100</v>
      </c>
      <c r="E360">
        <f>Table2[[#This Row],[min_epsilon]]</f>
        <v>1E-3</v>
      </c>
      <c r="F360">
        <f>Table2[[#This Row],[epsilon_decay]]</f>
        <v>8.0000000000000004E-4</v>
      </c>
      <c r="G360">
        <f>Table2[[#This Row],[num_bins]]</f>
        <v>16</v>
      </c>
      <c r="H360">
        <f>Table2[[#This Row],[mean_reward]]</f>
        <v>33.943624999999997</v>
      </c>
      <c r="I360">
        <f>Table2[[#This Row],[mean_stderr]]</f>
        <v>5.3831357888797697</v>
      </c>
      <c r="J360">
        <f>Table2[[#This Row],[min_reward_84]]</f>
        <v>28.560489211120228</v>
      </c>
    </row>
    <row r="361" spans="1:10" x14ac:dyDescent="0.2">
      <c r="A361">
        <f>Table2[[#This Row],[trial]]</f>
        <v>486</v>
      </c>
      <c r="B361">
        <f>Table2[[#This Row],[tsetlin_number_of_clauses]]</f>
        <v>6000</v>
      </c>
      <c r="C361">
        <f>Table2[[#This Row],[tsetlin_T]]</f>
        <v>20000000</v>
      </c>
      <c r="D361">
        <f>Table2[[#This Row],[tsetlin_states]]</f>
        <v>4</v>
      </c>
      <c r="E361">
        <f>Table2[[#This Row],[min_epsilon]]</f>
        <v>4.0000000000000001E-3</v>
      </c>
      <c r="F361">
        <f>Table2[[#This Row],[epsilon_decay]]</f>
        <v>4.0000000000000002E-4</v>
      </c>
      <c r="G361">
        <f>Table2[[#This Row],[num_bins]]</f>
        <v>16</v>
      </c>
      <c r="H361">
        <f>Table2[[#This Row],[mean_reward]]</f>
        <v>35.102474999999998</v>
      </c>
      <c r="I361">
        <f>Table2[[#This Row],[mean_stderr]]</f>
        <v>6.5438030637215103</v>
      </c>
      <c r="J361">
        <f>Table2[[#This Row],[min_reward_84]]</f>
        <v>28.558671936278486</v>
      </c>
    </row>
    <row r="362" spans="1:10" x14ac:dyDescent="0.2">
      <c r="A362">
        <f>Table2[[#This Row],[trial]]</f>
        <v>222</v>
      </c>
      <c r="B362">
        <f>Table2[[#This Row],[tsetlin_number_of_clauses]]</f>
        <v>6000</v>
      </c>
      <c r="C362">
        <f>Table2[[#This Row],[tsetlin_T]]</f>
        <v>20000000</v>
      </c>
      <c r="D362">
        <f>Table2[[#This Row],[tsetlin_states]]</f>
        <v>25</v>
      </c>
      <c r="E362">
        <f>Table2[[#This Row],[min_epsilon]]</f>
        <v>4.0000000000000001E-3</v>
      </c>
      <c r="F362">
        <f>Table2[[#This Row],[epsilon_decay]]</f>
        <v>8.0000000000000004E-4</v>
      </c>
      <c r="G362">
        <f>Table2[[#This Row],[num_bins]]</f>
        <v>8</v>
      </c>
      <c r="H362">
        <f>Table2[[#This Row],[mean_reward]]</f>
        <v>36.958325000000002</v>
      </c>
      <c r="I362">
        <f>Table2[[#This Row],[mean_stderr]]</f>
        <v>8.4144906922448008</v>
      </c>
      <c r="J362">
        <f>Table2[[#This Row],[min_reward_84]]</f>
        <v>28.543834307755201</v>
      </c>
    </row>
    <row r="363" spans="1:10" x14ac:dyDescent="0.2">
      <c r="A363">
        <f>Table2[[#This Row],[trial]]</f>
        <v>466</v>
      </c>
      <c r="B363">
        <f>Table2[[#This Row],[tsetlin_number_of_clauses]]</f>
        <v>10000</v>
      </c>
      <c r="C363">
        <f>Table2[[#This Row],[tsetlin_T]]</f>
        <v>40000000</v>
      </c>
      <c r="D363">
        <f>Table2[[#This Row],[tsetlin_states]]</f>
        <v>25</v>
      </c>
      <c r="E363">
        <f>Table2[[#This Row],[min_epsilon]]</f>
        <v>0.01</v>
      </c>
      <c r="F363">
        <f>Table2[[#This Row],[epsilon_decay]]</f>
        <v>4.0000000000000002E-4</v>
      </c>
      <c r="G363">
        <f>Table2[[#This Row],[num_bins]]</f>
        <v>16</v>
      </c>
      <c r="H363">
        <f>Table2[[#This Row],[mean_reward]]</f>
        <v>34.453824999999902</v>
      </c>
      <c r="I363">
        <f>Table2[[#This Row],[mean_stderr]]</f>
        <v>5.9397352978299498</v>
      </c>
      <c r="J363">
        <f>Table2[[#This Row],[min_reward_84]]</f>
        <v>28.514089702169954</v>
      </c>
    </row>
    <row r="364" spans="1:10" x14ac:dyDescent="0.2">
      <c r="A364">
        <f>Table2[[#This Row],[trial]]</f>
        <v>153</v>
      </c>
      <c r="B364">
        <f>Table2[[#This Row],[tsetlin_number_of_clauses]]</f>
        <v>6000</v>
      </c>
      <c r="C364">
        <f>Table2[[#This Row],[tsetlin_T]]</f>
        <v>40000000</v>
      </c>
      <c r="D364">
        <f>Table2[[#This Row],[tsetlin_states]]</f>
        <v>4</v>
      </c>
      <c r="E364">
        <f>Table2[[#This Row],[min_epsilon]]</f>
        <v>0.01</v>
      </c>
      <c r="F364">
        <f>Table2[[#This Row],[epsilon_decay]]</f>
        <v>8.0000000000000004E-4</v>
      </c>
      <c r="G364">
        <f>Table2[[#This Row],[num_bins]]</f>
        <v>8</v>
      </c>
      <c r="H364">
        <f>Table2[[#This Row],[mean_reward]]</f>
        <v>35.025149999999996</v>
      </c>
      <c r="I364">
        <f>Table2[[#This Row],[mean_stderr]]</f>
        <v>6.5136137103771601</v>
      </c>
      <c r="J364">
        <f>Table2[[#This Row],[min_reward_84]]</f>
        <v>28.511536289622835</v>
      </c>
    </row>
    <row r="365" spans="1:10" x14ac:dyDescent="0.2">
      <c r="A365">
        <f>Table2[[#This Row],[trial]]</f>
        <v>616</v>
      </c>
      <c r="B365">
        <f>Table2[[#This Row],[tsetlin_number_of_clauses]]</f>
        <v>10000</v>
      </c>
      <c r="C365">
        <f>Table2[[#This Row],[tsetlin_T]]</f>
        <v>5000000</v>
      </c>
      <c r="D365">
        <f>Table2[[#This Row],[tsetlin_states]]</f>
        <v>100</v>
      </c>
      <c r="E365">
        <f>Table2[[#This Row],[min_epsilon]]</f>
        <v>0.01</v>
      </c>
      <c r="F365">
        <f>Table2[[#This Row],[epsilon_decay]]</f>
        <v>8.0000000000000004E-4</v>
      </c>
      <c r="G365">
        <f>Table2[[#This Row],[num_bins]]</f>
        <v>16</v>
      </c>
      <c r="H365">
        <f>Table2[[#This Row],[mean_reward]]</f>
        <v>35.256124999999997</v>
      </c>
      <c r="I365">
        <f>Table2[[#This Row],[mean_stderr]]</f>
        <v>6.7459055290343004</v>
      </c>
      <c r="J365">
        <f>Table2[[#This Row],[min_reward_84]]</f>
        <v>28.510219470965698</v>
      </c>
    </row>
    <row r="366" spans="1:10" x14ac:dyDescent="0.2">
      <c r="A366">
        <f>Table2[[#This Row],[trial]]</f>
        <v>631</v>
      </c>
      <c r="B366">
        <f>Table2[[#This Row],[tsetlin_number_of_clauses]]</f>
        <v>10000</v>
      </c>
      <c r="C366">
        <f>Table2[[#This Row],[tsetlin_T]]</f>
        <v>20000000</v>
      </c>
      <c r="D366">
        <f>Table2[[#This Row],[tsetlin_states]]</f>
        <v>4</v>
      </c>
      <c r="E366">
        <f>Table2[[#This Row],[min_epsilon]]</f>
        <v>4.0000000000000001E-3</v>
      </c>
      <c r="F366">
        <f>Table2[[#This Row],[epsilon_decay]]</f>
        <v>8.0000000000000004E-4</v>
      </c>
      <c r="G366">
        <f>Table2[[#This Row],[num_bins]]</f>
        <v>16</v>
      </c>
      <c r="H366">
        <f>Table2[[#This Row],[mean_reward]]</f>
        <v>34.277549999999998</v>
      </c>
      <c r="I366">
        <f>Table2[[#This Row],[mean_stderr]]</f>
        <v>5.7988605307879801</v>
      </c>
      <c r="J366">
        <f>Table2[[#This Row],[min_reward_84]]</f>
        <v>28.478689469212018</v>
      </c>
    </row>
    <row r="367" spans="1:10" x14ac:dyDescent="0.2">
      <c r="A367">
        <f>Table2[[#This Row],[trial]]</f>
        <v>507</v>
      </c>
      <c r="B367">
        <f>Table2[[#This Row],[tsetlin_number_of_clauses]]</f>
        <v>6000</v>
      </c>
      <c r="C367">
        <f>Table2[[#This Row],[tsetlin_T]]</f>
        <v>5000000</v>
      </c>
      <c r="D367">
        <f>Table2[[#This Row],[tsetlin_states]]</f>
        <v>25</v>
      </c>
      <c r="E367">
        <f>Table2[[#This Row],[min_epsilon]]</f>
        <v>4.0000000000000001E-3</v>
      </c>
      <c r="F367">
        <f>Table2[[#This Row],[epsilon_decay]]</f>
        <v>4.0000000000000002E-4</v>
      </c>
      <c r="G367">
        <f>Table2[[#This Row],[num_bins]]</f>
        <v>16</v>
      </c>
      <c r="H367">
        <f>Table2[[#This Row],[mean_reward]]</f>
        <v>33.924875</v>
      </c>
      <c r="I367">
        <f>Table2[[#This Row],[mean_stderr]]</f>
        <v>5.4735936532632996</v>
      </c>
      <c r="J367">
        <f>Table2[[#This Row],[min_reward_84]]</f>
        <v>28.4512813467367</v>
      </c>
    </row>
    <row r="368" spans="1:10" x14ac:dyDescent="0.2">
      <c r="A368">
        <f>Table2[[#This Row],[trial]]</f>
        <v>767</v>
      </c>
      <c r="B368">
        <f>Table2[[#This Row],[tsetlin_number_of_clauses]]</f>
        <v>14000</v>
      </c>
      <c r="C368">
        <f>Table2[[#This Row],[tsetlin_T]]</f>
        <v>40000000</v>
      </c>
      <c r="D368">
        <f>Table2[[#This Row],[tsetlin_states]]</f>
        <v>100</v>
      </c>
      <c r="E368">
        <f>Table2[[#This Row],[min_epsilon]]</f>
        <v>0.01</v>
      </c>
      <c r="F368">
        <f>Table2[[#This Row],[epsilon_decay]]</f>
        <v>1.6000000000000001E-3</v>
      </c>
      <c r="G368">
        <f>Table2[[#This Row],[num_bins]]</f>
        <v>16</v>
      </c>
      <c r="H368">
        <f>Table2[[#This Row],[mean_reward]]</f>
        <v>37.197299999999998</v>
      </c>
      <c r="I368">
        <f>Table2[[#This Row],[mean_stderr]]</f>
        <v>8.74628512819341</v>
      </c>
      <c r="J368">
        <f>Table2[[#This Row],[min_reward_84]]</f>
        <v>28.451014871806589</v>
      </c>
    </row>
    <row r="369" spans="1:10" x14ac:dyDescent="0.2">
      <c r="A369">
        <f>Table2[[#This Row],[trial]]</f>
        <v>784</v>
      </c>
      <c r="B369">
        <f>Table2[[#This Row],[tsetlin_number_of_clauses]]</f>
        <v>10000</v>
      </c>
      <c r="C369">
        <f>Table2[[#This Row],[tsetlin_T]]</f>
        <v>5000000</v>
      </c>
      <c r="D369">
        <f>Table2[[#This Row],[tsetlin_states]]</f>
        <v>8</v>
      </c>
      <c r="E369">
        <f>Table2[[#This Row],[min_epsilon]]</f>
        <v>4.0000000000000001E-3</v>
      </c>
      <c r="F369">
        <f>Table2[[#This Row],[epsilon_decay]]</f>
        <v>1.6000000000000001E-3</v>
      </c>
      <c r="G369">
        <f>Table2[[#This Row],[num_bins]]</f>
        <v>16</v>
      </c>
      <c r="H369">
        <f>Table2[[#This Row],[mean_reward]]</f>
        <v>33.816699999999997</v>
      </c>
      <c r="I369">
        <f>Table2[[#This Row],[mean_stderr]]</f>
        <v>5.4290896229999301</v>
      </c>
      <c r="J369">
        <f>Table2[[#This Row],[min_reward_84]]</f>
        <v>28.387610377000065</v>
      </c>
    </row>
    <row r="370" spans="1:10" x14ac:dyDescent="0.2">
      <c r="A370">
        <f>Table2[[#This Row],[trial]]</f>
        <v>224</v>
      </c>
      <c r="B370">
        <f>Table2[[#This Row],[tsetlin_number_of_clauses]]</f>
        <v>14000</v>
      </c>
      <c r="C370">
        <f>Table2[[#This Row],[tsetlin_T]]</f>
        <v>20000000</v>
      </c>
      <c r="D370">
        <f>Table2[[#This Row],[tsetlin_states]]</f>
        <v>25</v>
      </c>
      <c r="E370">
        <f>Table2[[#This Row],[min_epsilon]]</f>
        <v>4.0000000000000001E-3</v>
      </c>
      <c r="F370">
        <f>Table2[[#This Row],[epsilon_decay]]</f>
        <v>8.0000000000000004E-4</v>
      </c>
      <c r="G370">
        <f>Table2[[#This Row],[num_bins]]</f>
        <v>8</v>
      </c>
      <c r="H370">
        <f>Table2[[#This Row],[mean_reward]]</f>
        <v>36.629049999999999</v>
      </c>
      <c r="I370">
        <f>Table2[[#This Row],[mean_stderr]]</f>
        <v>8.2425839854851795</v>
      </c>
      <c r="J370">
        <f>Table2[[#This Row],[min_reward_84]]</f>
        <v>28.38646601451482</v>
      </c>
    </row>
    <row r="371" spans="1:10" x14ac:dyDescent="0.2">
      <c r="A371">
        <f>Table2[[#This Row],[trial]]</f>
        <v>226</v>
      </c>
      <c r="B371">
        <f>Table2[[#This Row],[tsetlin_number_of_clauses]]</f>
        <v>10000</v>
      </c>
      <c r="C371">
        <f>Table2[[#This Row],[tsetlin_T]]</f>
        <v>40000000</v>
      </c>
      <c r="D371">
        <f>Table2[[#This Row],[tsetlin_states]]</f>
        <v>25</v>
      </c>
      <c r="E371">
        <f>Table2[[#This Row],[min_epsilon]]</f>
        <v>4.0000000000000001E-3</v>
      </c>
      <c r="F371">
        <f>Table2[[#This Row],[epsilon_decay]]</f>
        <v>8.0000000000000004E-4</v>
      </c>
      <c r="G371">
        <f>Table2[[#This Row],[num_bins]]</f>
        <v>8</v>
      </c>
      <c r="H371">
        <f>Table2[[#This Row],[mean_reward]]</f>
        <v>35.135549999999903</v>
      </c>
      <c r="I371">
        <f>Table2[[#This Row],[mean_stderr]]</f>
        <v>6.7551376599009103</v>
      </c>
      <c r="J371">
        <f>Table2[[#This Row],[min_reward_84]]</f>
        <v>28.380412340098992</v>
      </c>
    </row>
    <row r="372" spans="1:10" x14ac:dyDescent="0.2">
      <c r="A372">
        <f>Table2[[#This Row],[trial]]</f>
        <v>785</v>
      </c>
      <c r="B372">
        <f>Table2[[#This Row],[tsetlin_number_of_clauses]]</f>
        <v>14000</v>
      </c>
      <c r="C372">
        <f>Table2[[#This Row],[tsetlin_T]]</f>
        <v>5000000</v>
      </c>
      <c r="D372">
        <f>Table2[[#This Row],[tsetlin_states]]</f>
        <v>8</v>
      </c>
      <c r="E372">
        <f>Table2[[#This Row],[min_epsilon]]</f>
        <v>4.0000000000000001E-3</v>
      </c>
      <c r="F372">
        <f>Table2[[#This Row],[epsilon_decay]]</f>
        <v>1.6000000000000001E-3</v>
      </c>
      <c r="G372">
        <f>Table2[[#This Row],[num_bins]]</f>
        <v>16</v>
      </c>
      <c r="H372">
        <f>Table2[[#This Row],[mean_reward]]</f>
        <v>34.176200000000001</v>
      </c>
      <c r="I372">
        <f>Table2[[#This Row],[mean_stderr]]</f>
        <v>5.8188616119373604</v>
      </c>
      <c r="J372">
        <f>Table2[[#This Row],[min_reward_84]]</f>
        <v>28.35733838806264</v>
      </c>
    </row>
    <row r="373" spans="1:10" x14ac:dyDescent="0.2">
      <c r="A373">
        <f>Table2[[#This Row],[trial]]</f>
        <v>43</v>
      </c>
      <c r="B373">
        <f>Table2[[#This Row],[tsetlin_number_of_clauses]]</f>
        <v>10000</v>
      </c>
      <c r="C373">
        <f>Table2[[#This Row],[tsetlin_T]]</f>
        <v>20000000</v>
      </c>
      <c r="D373">
        <f>Table2[[#This Row],[tsetlin_states]]</f>
        <v>100</v>
      </c>
      <c r="E373">
        <f>Table2[[#This Row],[min_epsilon]]</f>
        <v>0.01</v>
      </c>
      <c r="F373">
        <f>Table2[[#This Row],[epsilon_decay]]</f>
        <v>4.0000000000000002E-4</v>
      </c>
      <c r="G373">
        <f>Table2[[#This Row],[num_bins]]</f>
        <v>8</v>
      </c>
      <c r="H373">
        <f>Table2[[#This Row],[mean_reward]]</f>
        <v>36.797749999999901</v>
      </c>
      <c r="I373">
        <f>Table2[[#This Row],[mean_stderr]]</f>
        <v>8.4698680356140894</v>
      </c>
      <c r="J373">
        <f>Table2[[#This Row],[min_reward_84]]</f>
        <v>28.32788196438581</v>
      </c>
    </row>
    <row r="374" spans="1:10" x14ac:dyDescent="0.2">
      <c r="A374">
        <f>Table2[[#This Row],[trial]]</f>
        <v>246</v>
      </c>
      <c r="B374">
        <f>Table2[[#This Row],[tsetlin_number_of_clauses]]</f>
        <v>6000</v>
      </c>
      <c r="C374">
        <f>Table2[[#This Row],[tsetlin_T]]</f>
        <v>20000000</v>
      </c>
      <c r="D374">
        <f>Table2[[#This Row],[tsetlin_states]]</f>
        <v>4</v>
      </c>
      <c r="E374">
        <f>Table2[[#This Row],[min_epsilon]]</f>
        <v>1E-3</v>
      </c>
      <c r="F374">
        <f>Table2[[#This Row],[epsilon_decay]]</f>
        <v>8.0000000000000004E-4</v>
      </c>
      <c r="G374">
        <f>Table2[[#This Row],[num_bins]]</f>
        <v>8</v>
      </c>
      <c r="H374">
        <f>Table2[[#This Row],[mean_reward]]</f>
        <v>33.691775</v>
      </c>
      <c r="I374">
        <f>Table2[[#This Row],[mean_stderr]]</f>
        <v>5.3773822103363402</v>
      </c>
      <c r="J374">
        <f>Table2[[#This Row],[min_reward_84]]</f>
        <v>28.31439278966366</v>
      </c>
    </row>
    <row r="375" spans="1:10" x14ac:dyDescent="0.2">
      <c r="A375">
        <f>Table2[[#This Row],[trial]]</f>
        <v>107</v>
      </c>
      <c r="B375">
        <f>Table2[[#This Row],[tsetlin_number_of_clauses]]</f>
        <v>14000</v>
      </c>
      <c r="C375">
        <f>Table2[[#This Row],[tsetlin_T]]</f>
        <v>40000000</v>
      </c>
      <c r="D375">
        <f>Table2[[#This Row],[tsetlin_states]]</f>
        <v>4</v>
      </c>
      <c r="E375">
        <f>Table2[[#This Row],[min_epsilon]]</f>
        <v>1E-3</v>
      </c>
      <c r="F375">
        <f>Table2[[#This Row],[epsilon_decay]]</f>
        <v>4.0000000000000002E-4</v>
      </c>
      <c r="G375">
        <f>Table2[[#This Row],[num_bins]]</f>
        <v>8</v>
      </c>
      <c r="H375">
        <f>Table2[[#This Row],[mean_reward]]</f>
        <v>34.611525</v>
      </c>
      <c r="I375">
        <f>Table2[[#This Row],[mean_stderr]]</f>
        <v>6.3136501407765699</v>
      </c>
      <c r="J375">
        <f>Table2[[#This Row],[min_reward_84]]</f>
        <v>28.29787485922343</v>
      </c>
    </row>
    <row r="376" spans="1:10" x14ac:dyDescent="0.2">
      <c r="A376">
        <f>Table2[[#This Row],[trial]]</f>
        <v>365</v>
      </c>
      <c r="B376">
        <f>Table2[[#This Row],[tsetlin_number_of_clauses]]</f>
        <v>14000</v>
      </c>
      <c r="C376">
        <f>Table2[[#This Row],[tsetlin_T]]</f>
        <v>5000000</v>
      </c>
      <c r="D376">
        <f>Table2[[#This Row],[tsetlin_states]]</f>
        <v>25</v>
      </c>
      <c r="E376">
        <f>Table2[[#This Row],[min_epsilon]]</f>
        <v>4.0000000000000001E-3</v>
      </c>
      <c r="F376">
        <f>Table2[[#This Row],[epsilon_decay]]</f>
        <v>1.6000000000000001E-3</v>
      </c>
      <c r="G376">
        <f>Table2[[#This Row],[num_bins]]</f>
        <v>8</v>
      </c>
      <c r="H376">
        <f>Table2[[#This Row],[mean_reward]]</f>
        <v>34.794575000000002</v>
      </c>
      <c r="I376">
        <f>Table2[[#This Row],[mean_stderr]]</f>
        <v>6.4967582568739504</v>
      </c>
      <c r="J376">
        <f>Table2[[#This Row],[min_reward_84]]</f>
        <v>28.297816743126052</v>
      </c>
    </row>
    <row r="377" spans="1:10" x14ac:dyDescent="0.2">
      <c r="A377">
        <f>Table2[[#This Row],[trial]]</f>
        <v>563</v>
      </c>
      <c r="B377">
        <f>Table2[[#This Row],[tsetlin_number_of_clauses]]</f>
        <v>14000</v>
      </c>
      <c r="C377">
        <f>Table2[[#This Row],[tsetlin_T]]</f>
        <v>40000000</v>
      </c>
      <c r="D377">
        <f>Table2[[#This Row],[tsetlin_states]]</f>
        <v>25</v>
      </c>
      <c r="E377">
        <f>Table2[[#This Row],[min_epsilon]]</f>
        <v>1E-3</v>
      </c>
      <c r="F377">
        <f>Table2[[#This Row],[epsilon_decay]]</f>
        <v>4.0000000000000002E-4</v>
      </c>
      <c r="G377">
        <f>Table2[[#This Row],[num_bins]]</f>
        <v>16</v>
      </c>
      <c r="H377">
        <f>Table2[[#This Row],[mean_reward]]</f>
        <v>34.148424999999897</v>
      </c>
      <c r="I377">
        <f>Table2[[#This Row],[mean_stderr]]</f>
        <v>5.8946397783014701</v>
      </c>
      <c r="J377">
        <f>Table2[[#This Row],[min_reward_84]]</f>
        <v>28.253785221698426</v>
      </c>
    </row>
    <row r="378" spans="1:10" x14ac:dyDescent="0.2">
      <c r="A378">
        <f>Table2[[#This Row],[trial]]</f>
        <v>34</v>
      </c>
      <c r="B378">
        <f>Table2[[#This Row],[tsetlin_number_of_clauses]]</f>
        <v>10000</v>
      </c>
      <c r="C378">
        <f>Table2[[#This Row],[tsetlin_T]]</f>
        <v>40000000</v>
      </c>
      <c r="D378">
        <f>Table2[[#This Row],[tsetlin_states]]</f>
        <v>25</v>
      </c>
      <c r="E378">
        <f>Table2[[#This Row],[min_epsilon]]</f>
        <v>0.01</v>
      </c>
      <c r="F378">
        <f>Table2[[#This Row],[epsilon_decay]]</f>
        <v>4.0000000000000002E-4</v>
      </c>
      <c r="G378">
        <f>Table2[[#This Row],[num_bins]]</f>
        <v>8</v>
      </c>
      <c r="H378">
        <f>Table2[[#This Row],[mean_reward]]</f>
        <v>35.527474999999903</v>
      </c>
      <c r="I378">
        <f>Table2[[#This Row],[mean_stderr]]</f>
        <v>7.2839658831603504</v>
      </c>
      <c r="J378">
        <f>Table2[[#This Row],[min_reward_84]]</f>
        <v>28.243509116839554</v>
      </c>
    </row>
    <row r="379" spans="1:10" x14ac:dyDescent="0.2">
      <c r="A379">
        <f>Table2[[#This Row],[trial]]</f>
        <v>377</v>
      </c>
      <c r="B379">
        <f>Table2[[#This Row],[tsetlin_number_of_clauses]]</f>
        <v>14000</v>
      </c>
      <c r="C379">
        <f>Table2[[#This Row],[tsetlin_T]]</f>
        <v>5000000</v>
      </c>
      <c r="D379">
        <f>Table2[[#This Row],[tsetlin_states]]</f>
        <v>100</v>
      </c>
      <c r="E379">
        <f>Table2[[#This Row],[min_epsilon]]</f>
        <v>4.0000000000000001E-3</v>
      </c>
      <c r="F379">
        <f>Table2[[#This Row],[epsilon_decay]]</f>
        <v>1.6000000000000001E-3</v>
      </c>
      <c r="G379">
        <f>Table2[[#This Row],[num_bins]]</f>
        <v>8</v>
      </c>
      <c r="H379">
        <f>Table2[[#This Row],[mean_reward]]</f>
        <v>35.327100000000002</v>
      </c>
      <c r="I379">
        <f>Table2[[#This Row],[mean_stderr]]</f>
        <v>7.0941724260529302</v>
      </c>
      <c r="J379">
        <f>Table2[[#This Row],[min_reward_84]]</f>
        <v>28.232927573947073</v>
      </c>
    </row>
    <row r="380" spans="1:10" x14ac:dyDescent="0.2">
      <c r="A380">
        <f>Table2[[#This Row],[trial]]</f>
        <v>5</v>
      </c>
      <c r="B380">
        <f>Table2[[#This Row],[tsetlin_number_of_clauses]]</f>
        <v>14000</v>
      </c>
      <c r="C380">
        <f>Table2[[#This Row],[tsetlin_T]]</f>
        <v>5000000</v>
      </c>
      <c r="D380">
        <f>Table2[[#This Row],[tsetlin_states]]</f>
        <v>4</v>
      </c>
      <c r="E380">
        <f>Table2[[#This Row],[min_epsilon]]</f>
        <v>0.01</v>
      </c>
      <c r="F380">
        <f>Table2[[#This Row],[epsilon_decay]]</f>
        <v>4.0000000000000002E-4</v>
      </c>
      <c r="G380">
        <f>Table2[[#This Row],[num_bins]]</f>
        <v>8</v>
      </c>
      <c r="H380">
        <f>Table2[[#This Row],[mean_reward]]</f>
        <v>34.754024999999999</v>
      </c>
      <c r="I380">
        <f>Table2[[#This Row],[mean_stderr]]</f>
        <v>6.5236524867016001</v>
      </c>
      <c r="J380">
        <f>Table2[[#This Row],[min_reward_84]]</f>
        <v>28.230372513298398</v>
      </c>
    </row>
    <row r="381" spans="1:10" x14ac:dyDescent="0.2">
      <c r="A381">
        <f>Table2[[#This Row],[trial]]</f>
        <v>399</v>
      </c>
      <c r="B381">
        <f>Table2[[#This Row],[tsetlin_number_of_clauses]]</f>
        <v>6000</v>
      </c>
      <c r="C381">
        <f>Table2[[#This Row],[tsetlin_T]]</f>
        <v>5000000</v>
      </c>
      <c r="D381">
        <f>Table2[[#This Row],[tsetlin_states]]</f>
        <v>8</v>
      </c>
      <c r="E381">
        <f>Table2[[#This Row],[min_epsilon]]</f>
        <v>1E-3</v>
      </c>
      <c r="F381">
        <f>Table2[[#This Row],[epsilon_decay]]</f>
        <v>1.6000000000000001E-3</v>
      </c>
      <c r="G381">
        <f>Table2[[#This Row],[num_bins]]</f>
        <v>8</v>
      </c>
      <c r="H381">
        <f>Table2[[#This Row],[mean_reward]]</f>
        <v>33.188200000000002</v>
      </c>
      <c r="I381">
        <f>Table2[[#This Row],[mean_stderr]]</f>
        <v>4.9612836426104598</v>
      </c>
      <c r="J381">
        <f>Table2[[#This Row],[min_reward_84]]</f>
        <v>28.226916357389541</v>
      </c>
    </row>
    <row r="382" spans="1:10" x14ac:dyDescent="0.2">
      <c r="A382">
        <f>Table2[[#This Row],[trial]]</f>
        <v>859</v>
      </c>
      <c r="B382">
        <f>Table2[[#This Row],[tsetlin_number_of_clauses]]</f>
        <v>10000</v>
      </c>
      <c r="C382">
        <f>Table2[[#This Row],[tsetlin_T]]</f>
        <v>20000000</v>
      </c>
      <c r="D382">
        <f>Table2[[#This Row],[tsetlin_states]]</f>
        <v>100</v>
      </c>
      <c r="E382">
        <f>Table2[[#This Row],[min_epsilon]]</f>
        <v>1E-3</v>
      </c>
      <c r="F382">
        <f>Table2[[#This Row],[epsilon_decay]]</f>
        <v>1.6000000000000001E-3</v>
      </c>
      <c r="G382">
        <f>Table2[[#This Row],[num_bins]]</f>
        <v>16</v>
      </c>
      <c r="H382">
        <f>Table2[[#This Row],[mean_reward]]</f>
        <v>36.462924999999998</v>
      </c>
      <c r="I382">
        <f>Table2[[#This Row],[mean_stderr]]</f>
        <v>8.24226155037843</v>
      </c>
      <c r="J382">
        <f>Table2[[#This Row],[min_reward_84]]</f>
        <v>28.220663449621568</v>
      </c>
    </row>
    <row r="383" spans="1:10" x14ac:dyDescent="0.2">
      <c r="A383">
        <f>Table2[[#This Row],[trial]]</f>
        <v>201</v>
      </c>
      <c r="B383">
        <f>Table2[[#This Row],[tsetlin_number_of_clauses]]</f>
        <v>6000</v>
      </c>
      <c r="C383">
        <f>Table2[[#This Row],[tsetlin_T]]</f>
        <v>40000000</v>
      </c>
      <c r="D383">
        <f>Table2[[#This Row],[tsetlin_states]]</f>
        <v>4</v>
      </c>
      <c r="E383">
        <f>Table2[[#This Row],[min_epsilon]]</f>
        <v>4.0000000000000001E-3</v>
      </c>
      <c r="F383">
        <f>Table2[[#This Row],[epsilon_decay]]</f>
        <v>8.0000000000000004E-4</v>
      </c>
      <c r="G383">
        <f>Table2[[#This Row],[num_bins]]</f>
        <v>8</v>
      </c>
      <c r="H383">
        <f>Table2[[#This Row],[mean_reward]]</f>
        <v>33.81765</v>
      </c>
      <c r="I383">
        <f>Table2[[#This Row],[mean_stderr]]</f>
        <v>5.6036988865063497</v>
      </c>
      <c r="J383">
        <f>Table2[[#This Row],[min_reward_84]]</f>
        <v>28.21395111349365</v>
      </c>
    </row>
    <row r="384" spans="1:10" x14ac:dyDescent="0.2">
      <c r="A384">
        <f>Table2[[#This Row],[trial]]</f>
        <v>675</v>
      </c>
      <c r="B384">
        <f>Table2[[#This Row],[tsetlin_number_of_clauses]]</f>
        <v>6000</v>
      </c>
      <c r="C384">
        <f>Table2[[#This Row],[tsetlin_T]]</f>
        <v>5000000</v>
      </c>
      <c r="D384">
        <f>Table2[[#This Row],[tsetlin_states]]</f>
        <v>4</v>
      </c>
      <c r="E384">
        <f>Table2[[#This Row],[min_epsilon]]</f>
        <v>1E-3</v>
      </c>
      <c r="F384">
        <f>Table2[[#This Row],[epsilon_decay]]</f>
        <v>8.0000000000000004E-4</v>
      </c>
      <c r="G384">
        <f>Table2[[#This Row],[num_bins]]</f>
        <v>16</v>
      </c>
      <c r="H384">
        <f>Table2[[#This Row],[mean_reward]]</f>
        <v>34.525799999999997</v>
      </c>
      <c r="I384">
        <f>Table2[[#This Row],[mean_stderr]]</f>
        <v>6.3386170760370604</v>
      </c>
      <c r="J384">
        <f>Table2[[#This Row],[min_reward_84]]</f>
        <v>28.187182923962936</v>
      </c>
    </row>
    <row r="385" spans="1:10" x14ac:dyDescent="0.2">
      <c r="A385">
        <f>Table2[[#This Row],[trial]]</f>
        <v>257</v>
      </c>
      <c r="B385">
        <f>Table2[[#This Row],[tsetlin_number_of_clauses]]</f>
        <v>14000</v>
      </c>
      <c r="C385">
        <f>Table2[[#This Row],[tsetlin_T]]</f>
        <v>5000000</v>
      </c>
      <c r="D385">
        <f>Table2[[#This Row],[tsetlin_states]]</f>
        <v>8</v>
      </c>
      <c r="E385">
        <f>Table2[[#This Row],[min_epsilon]]</f>
        <v>1E-3</v>
      </c>
      <c r="F385">
        <f>Table2[[#This Row],[epsilon_decay]]</f>
        <v>8.0000000000000004E-4</v>
      </c>
      <c r="G385">
        <f>Table2[[#This Row],[num_bins]]</f>
        <v>8</v>
      </c>
      <c r="H385">
        <f>Table2[[#This Row],[mean_reward]]</f>
        <v>34.246974999999999</v>
      </c>
      <c r="I385">
        <f>Table2[[#This Row],[mean_stderr]]</f>
        <v>6.0773399466562701</v>
      </c>
      <c r="J385">
        <f>Table2[[#This Row],[min_reward_84]]</f>
        <v>28.169635053343729</v>
      </c>
    </row>
    <row r="386" spans="1:10" x14ac:dyDescent="0.2">
      <c r="A386">
        <f>Table2[[#This Row],[trial]]</f>
        <v>437</v>
      </c>
      <c r="B386">
        <f>Table2[[#This Row],[tsetlin_number_of_clauses]]</f>
        <v>14000</v>
      </c>
      <c r="C386">
        <f>Table2[[#This Row],[tsetlin_T]]</f>
        <v>5000000</v>
      </c>
      <c r="D386">
        <f>Table2[[#This Row],[tsetlin_states]]</f>
        <v>4</v>
      </c>
      <c r="E386">
        <f>Table2[[#This Row],[min_epsilon]]</f>
        <v>0.01</v>
      </c>
      <c r="F386">
        <f>Table2[[#This Row],[epsilon_decay]]</f>
        <v>4.0000000000000002E-4</v>
      </c>
      <c r="G386">
        <f>Table2[[#This Row],[num_bins]]</f>
        <v>16</v>
      </c>
      <c r="H386">
        <f>Table2[[#This Row],[mean_reward]]</f>
        <v>33.218299999999999</v>
      </c>
      <c r="I386">
        <f>Table2[[#This Row],[mean_stderr]]</f>
        <v>5.0689626790526701</v>
      </c>
      <c r="J386">
        <f>Table2[[#This Row],[min_reward_84]]</f>
        <v>28.149337320947328</v>
      </c>
    </row>
    <row r="387" spans="1:10" x14ac:dyDescent="0.2">
      <c r="A387">
        <f>Table2[[#This Row],[trial]]</f>
        <v>536</v>
      </c>
      <c r="B387">
        <f>Table2[[#This Row],[tsetlin_number_of_clauses]]</f>
        <v>14000</v>
      </c>
      <c r="C387">
        <f>Table2[[#This Row],[tsetlin_T]]</f>
        <v>20000000</v>
      </c>
      <c r="D387">
        <f>Table2[[#This Row],[tsetlin_states]]</f>
        <v>4</v>
      </c>
      <c r="E387">
        <f>Table2[[#This Row],[min_epsilon]]</f>
        <v>1E-3</v>
      </c>
      <c r="F387">
        <f>Table2[[#This Row],[epsilon_decay]]</f>
        <v>4.0000000000000002E-4</v>
      </c>
      <c r="G387">
        <f>Table2[[#This Row],[num_bins]]</f>
        <v>16</v>
      </c>
      <c r="H387">
        <f>Table2[[#This Row],[mean_reward]]</f>
        <v>33.895249999999997</v>
      </c>
      <c r="I387">
        <f>Table2[[#This Row],[mean_stderr]]</f>
        <v>5.7884178207939803</v>
      </c>
      <c r="J387">
        <f>Table2[[#This Row],[min_reward_84]]</f>
        <v>28.106832179206016</v>
      </c>
    </row>
    <row r="388" spans="1:10" x14ac:dyDescent="0.2">
      <c r="A388">
        <f>Table2[[#This Row],[trial]]</f>
        <v>594</v>
      </c>
      <c r="B388">
        <f>Table2[[#This Row],[tsetlin_number_of_clauses]]</f>
        <v>6000</v>
      </c>
      <c r="C388">
        <f>Table2[[#This Row],[tsetlin_T]]</f>
        <v>20000000</v>
      </c>
      <c r="D388">
        <f>Table2[[#This Row],[tsetlin_states]]</f>
        <v>8</v>
      </c>
      <c r="E388">
        <f>Table2[[#This Row],[min_epsilon]]</f>
        <v>0.01</v>
      </c>
      <c r="F388">
        <f>Table2[[#This Row],[epsilon_decay]]</f>
        <v>8.0000000000000004E-4</v>
      </c>
      <c r="G388">
        <f>Table2[[#This Row],[num_bins]]</f>
        <v>16</v>
      </c>
      <c r="H388">
        <f>Table2[[#This Row],[mean_reward]]</f>
        <v>32.471600000000002</v>
      </c>
      <c r="I388">
        <f>Table2[[#This Row],[mean_stderr]]</f>
        <v>4.4074516434386304</v>
      </c>
      <c r="J388">
        <f>Table2[[#This Row],[min_reward_84]]</f>
        <v>28.064148356561372</v>
      </c>
    </row>
    <row r="389" spans="1:10" x14ac:dyDescent="0.2">
      <c r="A389">
        <f>Table2[[#This Row],[trial]]</f>
        <v>279</v>
      </c>
      <c r="B389">
        <f>Table2[[#This Row],[tsetlin_number_of_clauses]]</f>
        <v>6000</v>
      </c>
      <c r="C389">
        <f>Table2[[#This Row],[tsetlin_T]]</f>
        <v>5000000</v>
      </c>
      <c r="D389">
        <f>Table2[[#This Row],[tsetlin_states]]</f>
        <v>100</v>
      </c>
      <c r="E389">
        <f>Table2[[#This Row],[min_epsilon]]</f>
        <v>1E-3</v>
      </c>
      <c r="F389">
        <f>Table2[[#This Row],[epsilon_decay]]</f>
        <v>8.0000000000000004E-4</v>
      </c>
      <c r="G389">
        <f>Table2[[#This Row],[num_bins]]</f>
        <v>8</v>
      </c>
      <c r="H389">
        <f>Table2[[#This Row],[mean_reward]]</f>
        <v>33.478825000000001</v>
      </c>
      <c r="I389">
        <f>Table2[[#This Row],[mean_stderr]]</f>
        <v>5.4599519525512399</v>
      </c>
      <c r="J389">
        <f>Table2[[#This Row],[min_reward_84]]</f>
        <v>28.018873047448761</v>
      </c>
    </row>
    <row r="390" spans="1:10" x14ac:dyDescent="0.2">
      <c r="A390">
        <f>Table2[[#This Row],[trial]]</f>
        <v>702</v>
      </c>
      <c r="B390">
        <f>Table2[[#This Row],[tsetlin_number_of_clauses]]</f>
        <v>6000</v>
      </c>
      <c r="C390">
        <f>Table2[[#This Row],[tsetlin_T]]</f>
        <v>20000000</v>
      </c>
      <c r="D390">
        <f>Table2[[#This Row],[tsetlin_states]]</f>
        <v>25</v>
      </c>
      <c r="E390">
        <f>Table2[[#This Row],[min_epsilon]]</f>
        <v>1E-3</v>
      </c>
      <c r="F390">
        <f>Table2[[#This Row],[epsilon_decay]]</f>
        <v>8.0000000000000004E-4</v>
      </c>
      <c r="G390">
        <f>Table2[[#This Row],[num_bins]]</f>
        <v>16</v>
      </c>
      <c r="H390">
        <f>Table2[[#This Row],[mean_reward]]</f>
        <v>34.889299999999899</v>
      </c>
      <c r="I390">
        <f>Table2[[#This Row],[mean_stderr]]</f>
        <v>6.8741178163443397</v>
      </c>
      <c r="J390">
        <f>Table2[[#This Row],[min_reward_84]]</f>
        <v>28.015182183655561</v>
      </c>
    </row>
    <row r="391" spans="1:10" x14ac:dyDescent="0.2">
      <c r="A391">
        <f>Table2[[#This Row],[trial]]</f>
        <v>657</v>
      </c>
      <c r="B391">
        <f>Table2[[#This Row],[tsetlin_number_of_clauses]]</f>
        <v>6000</v>
      </c>
      <c r="C391">
        <f>Table2[[#This Row],[tsetlin_T]]</f>
        <v>40000000</v>
      </c>
      <c r="D391">
        <f>Table2[[#This Row],[tsetlin_states]]</f>
        <v>25</v>
      </c>
      <c r="E391">
        <f>Table2[[#This Row],[min_epsilon]]</f>
        <v>4.0000000000000001E-3</v>
      </c>
      <c r="F391">
        <f>Table2[[#This Row],[epsilon_decay]]</f>
        <v>8.0000000000000004E-4</v>
      </c>
      <c r="G391">
        <f>Table2[[#This Row],[num_bins]]</f>
        <v>16</v>
      </c>
      <c r="H391">
        <f>Table2[[#This Row],[mean_reward]]</f>
        <v>33.882024999999999</v>
      </c>
      <c r="I391">
        <f>Table2[[#This Row],[mean_stderr]]</f>
        <v>5.8903963245412898</v>
      </c>
      <c r="J391">
        <f>Table2[[#This Row],[min_reward_84]]</f>
        <v>27.99162867545871</v>
      </c>
    </row>
    <row r="392" spans="1:10" x14ac:dyDescent="0.2">
      <c r="A392">
        <f>Table2[[#This Row],[trial]]</f>
        <v>693</v>
      </c>
      <c r="B392">
        <f>Table2[[#This Row],[tsetlin_number_of_clauses]]</f>
        <v>6000</v>
      </c>
      <c r="C392">
        <f>Table2[[#This Row],[tsetlin_T]]</f>
        <v>40000000</v>
      </c>
      <c r="D392">
        <f>Table2[[#This Row],[tsetlin_states]]</f>
        <v>8</v>
      </c>
      <c r="E392">
        <f>Table2[[#This Row],[min_epsilon]]</f>
        <v>1E-3</v>
      </c>
      <c r="F392">
        <f>Table2[[#This Row],[epsilon_decay]]</f>
        <v>8.0000000000000004E-4</v>
      </c>
      <c r="G392">
        <f>Table2[[#This Row],[num_bins]]</f>
        <v>16</v>
      </c>
      <c r="H392">
        <f>Table2[[#This Row],[mean_reward]]</f>
        <v>35.675150000000002</v>
      </c>
      <c r="I392">
        <f>Table2[[#This Row],[mean_stderr]]</f>
        <v>7.7118771833821196</v>
      </c>
      <c r="J392">
        <f>Table2[[#This Row],[min_reward_84]]</f>
        <v>27.963272816617881</v>
      </c>
    </row>
    <row r="393" spans="1:10" x14ac:dyDescent="0.2">
      <c r="A393">
        <f>Table2[[#This Row],[trial]]</f>
        <v>499</v>
      </c>
      <c r="B393">
        <f>Table2[[#This Row],[tsetlin_number_of_clauses]]</f>
        <v>10000</v>
      </c>
      <c r="C393">
        <f>Table2[[#This Row],[tsetlin_T]]</f>
        <v>20000000</v>
      </c>
      <c r="D393">
        <f>Table2[[#This Row],[tsetlin_states]]</f>
        <v>8</v>
      </c>
      <c r="E393">
        <f>Table2[[#This Row],[min_epsilon]]</f>
        <v>4.0000000000000001E-3</v>
      </c>
      <c r="F393">
        <f>Table2[[#This Row],[epsilon_decay]]</f>
        <v>4.0000000000000002E-4</v>
      </c>
      <c r="G393">
        <f>Table2[[#This Row],[num_bins]]</f>
        <v>16</v>
      </c>
      <c r="H393">
        <f>Table2[[#This Row],[mean_reward]]</f>
        <v>33.859524999999998</v>
      </c>
      <c r="I393">
        <f>Table2[[#This Row],[mean_stderr]]</f>
        <v>5.9084328367915502</v>
      </c>
      <c r="J393">
        <f>Table2[[#This Row],[min_reward_84]]</f>
        <v>27.951092163208447</v>
      </c>
    </row>
    <row r="394" spans="1:10" x14ac:dyDescent="0.2">
      <c r="A394">
        <f>Table2[[#This Row],[trial]]</f>
        <v>845</v>
      </c>
      <c r="B394">
        <f>Table2[[#This Row],[tsetlin_number_of_clauses]]</f>
        <v>14000</v>
      </c>
      <c r="C394">
        <f>Table2[[#This Row],[tsetlin_T]]</f>
        <v>5000000</v>
      </c>
      <c r="D394">
        <f>Table2[[#This Row],[tsetlin_states]]</f>
        <v>25</v>
      </c>
      <c r="E394">
        <f>Table2[[#This Row],[min_epsilon]]</f>
        <v>1E-3</v>
      </c>
      <c r="F394">
        <f>Table2[[#This Row],[epsilon_decay]]</f>
        <v>1.6000000000000001E-3</v>
      </c>
      <c r="G394">
        <f>Table2[[#This Row],[num_bins]]</f>
        <v>16</v>
      </c>
      <c r="H394">
        <f>Table2[[#This Row],[mean_reward]]</f>
        <v>33.209099999999999</v>
      </c>
      <c r="I394">
        <f>Table2[[#This Row],[mean_stderr]]</f>
        <v>5.2634598817976403</v>
      </c>
      <c r="J394">
        <f>Table2[[#This Row],[min_reward_84]]</f>
        <v>27.945640118202359</v>
      </c>
    </row>
    <row r="395" spans="1:10" x14ac:dyDescent="0.2">
      <c r="A395">
        <f>Table2[[#This Row],[trial]]</f>
        <v>605</v>
      </c>
      <c r="B395">
        <f>Table2[[#This Row],[tsetlin_number_of_clauses]]</f>
        <v>14000</v>
      </c>
      <c r="C395">
        <f>Table2[[#This Row],[tsetlin_T]]</f>
        <v>5000000</v>
      </c>
      <c r="D395">
        <f>Table2[[#This Row],[tsetlin_states]]</f>
        <v>25</v>
      </c>
      <c r="E395">
        <f>Table2[[#This Row],[min_epsilon]]</f>
        <v>0.01</v>
      </c>
      <c r="F395">
        <f>Table2[[#This Row],[epsilon_decay]]</f>
        <v>8.0000000000000004E-4</v>
      </c>
      <c r="G395">
        <f>Table2[[#This Row],[num_bins]]</f>
        <v>16</v>
      </c>
      <c r="H395">
        <f>Table2[[#This Row],[mean_reward]]</f>
        <v>32.645000000000003</v>
      </c>
      <c r="I395">
        <f>Table2[[#This Row],[mean_stderr]]</f>
        <v>4.8224821117999799</v>
      </c>
      <c r="J395">
        <f>Table2[[#This Row],[min_reward_84]]</f>
        <v>27.822517888200025</v>
      </c>
    </row>
    <row r="396" spans="1:10" x14ac:dyDescent="0.2">
      <c r="A396">
        <f>Table2[[#This Row],[trial]]</f>
        <v>515</v>
      </c>
      <c r="B396">
        <f>Table2[[#This Row],[tsetlin_number_of_clauses]]</f>
        <v>14000</v>
      </c>
      <c r="C396">
        <f>Table2[[#This Row],[tsetlin_T]]</f>
        <v>40000000</v>
      </c>
      <c r="D396">
        <f>Table2[[#This Row],[tsetlin_states]]</f>
        <v>25</v>
      </c>
      <c r="E396">
        <f>Table2[[#This Row],[min_epsilon]]</f>
        <v>4.0000000000000001E-3</v>
      </c>
      <c r="F396">
        <f>Table2[[#This Row],[epsilon_decay]]</f>
        <v>4.0000000000000002E-4</v>
      </c>
      <c r="G396">
        <f>Table2[[#This Row],[num_bins]]</f>
        <v>16</v>
      </c>
      <c r="H396">
        <f>Table2[[#This Row],[mean_reward]]</f>
        <v>32.768149999999999</v>
      </c>
      <c r="I396">
        <f>Table2[[#This Row],[mean_stderr]]</f>
        <v>4.9473306556518803</v>
      </c>
      <c r="J396">
        <f>Table2[[#This Row],[min_reward_84]]</f>
        <v>27.820819344348116</v>
      </c>
    </row>
    <row r="397" spans="1:10" x14ac:dyDescent="0.2">
      <c r="A397">
        <f>Table2[[#This Row],[trial]]</f>
        <v>522</v>
      </c>
      <c r="B397">
        <f>Table2[[#This Row],[tsetlin_number_of_clauses]]</f>
        <v>6000</v>
      </c>
      <c r="C397">
        <f>Table2[[#This Row],[tsetlin_T]]</f>
        <v>20000000</v>
      </c>
      <c r="D397">
        <f>Table2[[#This Row],[tsetlin_states]]</f>
        <v>100</v>
      </c>
      <c r="E397">
        <f>Table2[[#This Row],[min_epsilon]]</f>
        <v>4.0000000000000001E-3</v>
      </c>
      <c r="F397">
        <f>Table2[[#This Row],[epsilon_decay]]</f>
        <v>4.0000000000000002E-4</v>
      </c>
      <c r="G397">
        <f>Table2[[#This Row],[num_bins]]</f>
        <v>16</v>
      </c>
      <c r="H397">
        <f>Table2[[#This Row],[mean_reward]]</f>
        <v>35.582875000000001</v>
      </c>
      <c r="I397">
        <f>Table2[[#This Row],[mean_stderr]]</f>
        <v>7.7640383584047097</v>
      </c>
      <c r="J397">
        <f>Table2[[#This Row],[min_reward_84]]</f>
        <v>27.81883664159529</v>
      </c>
    </row>
    <row r="398" spans="1:10" x14ac:dyDescent="0.2">
      <c r="A398">
        <f>Table2[[#This Row],[trial]]</f>
        <v>595</v>
      </c>
      <c r="B398">
        <f>Table2[[#This Row],[tsetlin_number_of_clauses]]</f>
        <v>10000</v>
      </c>
      <c r="C398">
        <f>Table2[[#This Row],[tsetlin_T]]</f>
        <v>20000000</v>
      </c>
      <c r="D398">
        <f>Table2[[#This Row],[tsetlin_states]]</f>
        <v>8</v>
      </c>
      <c r="E398">
        <f>Table2[[#This Row],[min_epsilon]]</f>
        <v>0.01</v>
      </c>
      <c r="F398">
        <f>Table2[[#This Row],[epsilon_decay]]</f>
        <v>8.0000000000000004E-4</v>
      </c>
      <c r="G398">
        <f>Table2[[#This Row],[num_bins]]</f>
        <v>16</v>
      </c>
      <c r="H398">
        <f>Table2[[#This Row],[mean_reward]]</f>
        <v>34.860725000000002</v>
      </c>
      <c r="I398">
        <f>Table2[[#This Row],[mean_stderr]]</f>
        <v>7.0637290150569196</v>
      </c>
      <c r="J398">
        <f>Table2[[#This Row],[min_reward_84]]</f>
        <v>27.796995984943081</v>
      </c>
    </row>
    <row r="399" spans="1:10" x14ac:dyDescent="0.2">
      <c r="A399">
        <f>Table2[[#This Row],[trial]]</f>
        <v>443</v>
      </c>
      <c r="B399">
        <f>Table2[[#This Row],[tsetlin_number_of_clauses]]</f>
        <v>14000</v>
      </c>
      <c r="C399">
        <f>Table2[[#This Row],[tsetlin_T]]</f>
        <v>40000000</v>
      </c>
      <c r="D399">
        <f>Table2[[#This Row],[tsetlin_states]]</f>
        <v>4</v>
      </c>
      <c r="E399">
        <f>Table2[[#This Row],[min_epsilon]]</f>
        <v>0.01</v>
      </c>
      <c r="F399">
        <f>Table2[[#This Row],[epsilon_decay]]</f>
        <v>4.0000000000000002E-4</v>
      </c>
      <c r="G399">
        <f>Table2[[#This Row],[num_bins]]</f>
        <v>16</v>
      </c>
      <c r="H399">
        <f>Table2[[#This Row],[mean_reward]]</f>
        <v>33.567549999999997</v>
      </c>
      <c r="I399">
        <f>Table2[[#This Row],[mean_stderr]]</f>
        <v>5.7801195145408499</v>
      </c>
      <c r="J399">
        <f>Table2[[#This Row],[min_reward_84]]</f>
        <v>27.787430485459147</v>
      </c>
    </row>
    <row r="400" spans="1:10" x14ac:dyDescent="0.2">
      <c r="A400">
        <f>Table2[[#This Row],[trial]]</f>
        <v>579</v>
      </c>
      <c r="B400">
        <f>Table2[[#This Row],[tsetlin_number_of_clauses]]</f>
        <v>6000</v>
      </c>
      <c r="C400">
        <f>Table2[[#This Row],[tsetlin_T]]</f>
        <v>5000000</v>
      </c>
      <c r="D400">
        <f>Table2[[#This Row],[tsetlin_states]]</f>
        <v>4</v>
      </c>
      <c r="E400">
        <f>Table2[[#This Row],[min_epsilon]]</f>
        <v>0.01</v>
      </c>
      <c r="F400">
        <f>Table2[[#This Row],[epsilon_decay]]</f>
        <v>8.0000000000000004E-4</v>
      </c>
      <c r="G400">
        <f>Table2[[#This Row],[num_bins]]</f>
        <v>16</v>
      </c>
      <c r="H400">
        <f>Table2[[#This Row],[mean_reward]]</f>
        <v>32.711925000000001</v>
      </c>
      <c r="I400">
        <f>Table2[[#This Row],[mean_stderr]]</f>
        <v>4.9384678680247402</v>
      </c>
      <c r="J400">
        <f>Table2[[#This Row],[min_reward_84]]</f>
        <v>27.77345713197526</v>
      </c>
    </row>
    <row r="401" spans="1:10" x14ac:dyDescent="0.2">
      <c r="A401">
        <f>Table2[[#This Row],[trial]]</f>
        <v>188</v>
      </c>
      <c r="B401">
        <f>Table2[[#This Row],[tsetlin_number_of_clauses]]</f>
        <v>14000</v>
      </c>
      <c r="C401">
        <f>Table2[[#This Row],[tsetlin_T]]</f>
        <v>20000000</v>
      </c>
      <c r="D401">
        <f>Table2[[#This Row],[tsetlin_states]]</f>
        <v>100</v>
      </c>
      <c r="E401">
        <f>Table2[[#This Row],[min_epsilon]]</f>
        <v>0.01</v>
      </c>
      <c r="F401">
        <f>Table2[[#This Row],[epsilon_decay]]</f>
        <v>8.0000000000000004E-4</v>
      </c>
      <c r="G401">
        <f>Table2[[#This Row],[num_bins]]</f>
        <v>8</v>
      </c>
      <c r="H401">
        <f>Table2[[#This Row],[mean_reward]]</f>
        <v>36.610849999999999</v>
      </c>
      <c r="I401">
        <f>Table2[[#This Row],[mean_stderr]]</f>
        <v>8.8434645088134296</v>
      </c>
      <c r="J401">
        <f>Table2[[#This Row],[min_reward_84]]</f>
        <v>27.76738549118657</v>
      </c>
    </row>
    <row r="402" spans="1:10" x14ac:dyDescent="0.2">
      <c r="A402">
        <f>Table2[[#This Row],[trial]]</f>
        <v>586</v>
      </c>
      <c r="B402">
        <f>Table2[[#This Row],[tsetlin_number_of_clauses]]</f>
        <v>10000</v>
      </c>
      <c r="C402">
        <f>Table2[[#This Row],[tsetlin_T]]</f>
        <v>40000000</v>
      </c>
      <c r="D402">
        <f>Table2[[#This Row],[tsetlin_states]]</f>
        <v>4</v>
      </c>
      <c r="E402">
        <f>Table2[[#This Row],[min_epsilon]]</f>
        <v>0.01</v>
      </c>
      <c r="F402">
        <f>Table2[[#This Row],[epsilon_decay]]</f>
        <v>8.0000000000000004E-4</v>
      </c>
      <c r="G402">
        <f>Table2[[#This Row],[num_bins]]</f>
        <v>16</v>
      </c>
      <c r="H402">
        <f>Table2[[#This Row],[mean_reward]]</f>
        <v>33.971874999999997</v>
      </c>
      <c r="I402">
        <f>Table2[[#This Row],[mean_stderr]]</f>
        <v>6.2140235106798896</v>
      </c>
      <c r="J402">
        <f>Table2[[#This Row],[min_reward_84]]</f>
        <v>27.757851489320107</v>
      </c>
    </row>
    <row r="403" spans="1:10" x14ac:dyDescent="0.2">
      <c r="A403">
        <f>Table2[[#This Row],[trial]]</f>
        <v>534</v>
      </c>
      <c r="B403">
        <f>Table2[[#This Row],[tsetlin_number_of_clauses]]</f>
        <v>6000</v>
      </c>
      <c r="C403">
        <f>Table2[[#This Row],[tsetlin_T]]</f>
        <v>20000000</v>
      </c>
      <c r="D403">
        <f>Table2[[#This Row],[tsetlin_states]]</f>
        <v>4</v>
      </c>
      <c r="E403">
        <f>Table2[[#This Row],[min_epsilon]]</f>
        <v>1E-3</v>
      </c>
      <c r="F403">
        <f>Table2[[#This Row],[epsilon_decay]]</f>
        <v>4.0000000000000002E-4</v>
      </c>
      <c r="G403">
        <f>Table2[[#This Row],[num_bins]]</f>
        <v>16</v>
      </c>
      <c r="H403">
        <f>Table2[[#This Row],[mean_reward]]</f>
        <v>36.808950000000003</v>
      </c>
      <c r="I403">
        <f>Table2[[#This Row],[mean_stderr]]</f>
        <v>9.08178397412102</v>
      </c>
      <c r="J403">
        <f>Table2[[#This Row],[min_reward_84]]</f>
        <v>27.727166025878983</v>
      </c>
    </row>
    <row r="404" spans="1:10" x14ac:dyDescent="0.2">
      <c r="A404">
        <f>Table2[[#This Row],[trial]]</f>
        <v>795</v>
      </c>
      <c r="B404">
        <f>Table2[[#This Row],[tsetlin_number_of_clauses]]</f>
        <v>6000</v>
      </c>
      <c r="C404">
        <f>Table2[[#This Row],[tsetlin_T]]</f>
        <v>5000000</v>
      </c>
      <c r="D404">
        <f>Table2[[#This Row],[tsetlin_states]]</f>
        <v>25</v>
      </c>
      <c r="E404">
        <f>Table2[[#This Row],[min_epsilon]]</f>
        <v>4.0000000000000001E-3</v>
      </c>
      <c r="F404">
        <f>Table2[[#This Row],[epsilon_decay]]</f>
        <v>1.6000000000000001E-3</v>
      </c>
      <c r="G404">
        <f>Table2[[#This Row],[num_bins]]</f>
        <v>16</v>
      </c>
      <c r="H404">
        <f>Table2[[#This Row],[mean_reward]]</f>
        <v>35.787700000000001</v>
      </c>
      <c r="I404">
        <f>Table2[[#This Row],[mean_stderr]]</f>
        <v>8.0757402650344599</v>
      </c>
      <c r="J404">
        <f>Table2[[#This Row],[min_reward_84]]</f>
        <v>27.711959734965539</v>
      </c>
    </row>
    <row r="405" spans="1:10" x14ac:dyDescent="0.2">
      <c r="A405">
        <f>Table2[[#This Row],[trial]]</f>
        <v>186</v>
      </c>
      <c r="B405">
        <f>Table2[[#This Row],[tsetlin_number_of_clauses]]</f>
        <v>6000</v>
      </c>
      <c r="C405">
        <f>Table2[[#This Row],[tsetlin_T]]</f>
        <v>20000000</v>
      </c>
      <c r="D405">
        <f>Table2[[#This Row],[tsetlin_states]]</f>
        <v>100</v>
      </c>
      <c r="E405">
        <f>Table2[[#This Row],[min_epsilon]]</f>
        <v>0.01</v>
      </c>
      <c r="F405">
        <f>Table2[[#This Row],[epsilon_decay]]</f>
        <v>8.0000000000000004E-4</v>
      </c>
      <c r="G405">
        <f>Table2[[#This Row],[num_bins]]</f>
        <v>8</v>
      </c>
      <c r="H405">
        <f>Table2[[#This Row],[mean_reward]]</f>
        <v>35.971975</v>
      </c>
      <c r="I405">
        <f>Table2[[#This Row],[mean_stderr]]</f>
        <v>8.2821112823162597</v>
      </c>
      <c r="J405">
        <f>Table2[[#This Row],[min_reward_84]]</f>
        <v>27.689863717683743</v>
      </c>
    </row>
    <row r="406" spans="1:10" x14ac:dyDescent="0.2">
      <c r="A406">
        <f>Table2[[#This Row],[trial]]</f>
        <v>489</v>
      </c>
      <c r="B406">
        <f>Table2[[#This Row],[tsetlin_number_of_clauses]]</f>
        <v>6000</v>
      </c>
      <c r="C406">
        <f>Table2[[#This Row],[tsetlin_T]]</f>
        <v>40000000</v>
      </c>
      <c r="D406">
        <f>Table2[[#This Row],[tsetlin_states]]</f>
        <v>4</v>
      </c>
      <c r="E406">
        <f>Table2[[#This Row],[min_epsilon]]</f>
        <v>4.0000000000000001E-3</v>
      </c>
      <c r="F406">
        <f>Table2[[#This Row],[epsilon_decay]]</f>
        <v>4.0000000000000002E-4</v>
      </c>
      <c r="G406">
        <f>Table2[[#This Row],[num_bins]]</f>
        <v>16</v>
      </c>
      <c r="H406">
        <f>Table2[[#This Row],[mean_reward]]</f>
        <v>34.073650000000001</v>
      </c>
      <c r="I406">
        <f>Table2[[#This Row],[mean_stderr]]</f>
        <v>6.3879985598905797</v>
      </c>
      <c r="J406">
        <f>Table2[[#This Row],[min_reward_84]]</f>
        <v>27.685651440109421</v>
      </c>
    </row>
    <row r="407" spans="1:10" x14ac:dyDescent="0.2">
      <c r="A407">
        <f>Table2[[#This Row],[trial]]</f>
        <v>512</v>
      </c>
      <c r="B407">
        <f>Table2[[#This Row],[tsetlin_number_of_clauses]]</f>
        <v>14000</v>
      </c>
      <c r="C407">
        <f>Table2[[#This Row],[tsetlin_T]]</f>
        <v>20000000</v>
      </c>
      <c r="D407">
        <f>Table2[[#This Row],[tsetlin_states]]</f>
        <v>25</v>
      </c>
      <c r="E407">
        <f>Table2[[#This Row],[min_epsilon]]</f>
        <v>4.0000000000000001E-3</v>
      </c>
      <c r="F407">
        <f>Table2[[#This Row],[epsilon_decay]]</f>
        <v>4.0000000000000002E-4</v>
      </c>
      <c r="G407">
        <f>Table2[[#This Row],[num_bins]]</f>
        <v>16</v>
      </c>
      <c r="H407">
        <f>Table2[[#This Row],[mean_reward]]</f>
        <v>32.521700000000003</v>
      </c>
      <c r="I407">
        <f>Table2[[#This Row],[mean_stderr]]</f>
        <v>4.8638201679467201</v>
      </c>
      <c r="J407">
        <f>Table2[[#This Row],[min_reward_84]]</f>
        <v>27.657879832053283</v>
      </c>
    </row>
    <row r="408" spans="1:10" x14ac:dyDescent="0.2">
      <c r="A408">
        <f>Table2[[#This Row],[trial]]</f>
        <v>773</v>
      </c>
      <c r="B408">
        <f>Table2[[#This Row],[tsetlin_number_of_clauses]]</f>
        <v>14000</v>
      </c>
      <c r="C408">
        <f>Table2[[#This Row],[tsetlin_T]]</f>
        <v>5000000</v>
      </c>
      <c r="D408">
        <f>Table2[[#This Row],[tsetlin_states]]</f>
        <v>4</v>
      </c>
      <c r="E408">
        <f>Table2[[#This Row],[min_epsilon]]</f>
        <v>4.0000000000000001E-3</v>
      </c>
      <c r="F408">
        <f>Table2[[#This Row],[epsilon_decay]]</f>
        <v>1.6000000000000001E-3</v>
      </c>
      <c r="G408">
        <f>Table2[[#This Row],[num_bins]]</f>
        <v>16</v>
      </c>
      <c r="H408">
        <f>Table2[[#This Row],[mean_reward]]</f>
        <v>32.426899999999897</v>
      </c>
      <c r="I408">
        <f>Table2[[#This Row],[mean_stderr]]</f>
        <v>4.77630829877506</v>
      </c>
      <c r="J408">
        <f>Table2[[#This Row],[min_reward_84]]</f>
        <v>27.650591701224837</v>
      </c>
    </row>
    <row r="409" spans="1:10" x14ac:dyDescent="0.2">
      <c r="A409">
        <f>Table2[[#This Row],[trial]]</f>
        <v>137</v>
      </c>
      <c r="B409">
        <f>Table2[[#This Row],[tsetlin_number_of_clauses]]</f>
        <v>14000</v>
      </c>
      <c r="C409">
        <f>Table2[[#This Row],[tsetlin_T]]</f>
        <v>5000000</v>
      </c>
      <c r="D409">
        <f>Table2[[#This Row],[tsetlin_states]]</f>
        <v>100</v>
      </c>
      <c r="E409">
        <f>Table2[[#This Row],[min_epsilon]]</f>
        <v>1E-3</v>
      </c>
      <c r="F409">
        <f>Table2[[#This Row],[epsilon_decay]]</f>
        <v>4.0000000000000002E-4</v>
      </c>
      <c r="G409">
        <f>Table2[[#This Row],[num_bins]]</f>
        <v>8</v>
      </c>
      <c r="H409">
        <f>Table2[[#This Row],[mean_reward]]</f>
        <v>33.333975000000002</v>
      </c>
      <c r="I409">
        <f>Table2[[#This Row],[mean_stderr]]</f>
        <v>5.73001594967696</v>
      </c>
      <c r="J409">
        <f>Table2[[#This Row],[min_reward_84]]</f>
        <v>27.603959050323041</v>
      </c>
    </row>
    <row r="410" spans="1:10" x14ac:dyDescent="0.2">
      <c r="A410">
        <f>Table2[[#This Row],[trial]]</f>
        <v>836</v>
      </c>
      <c r="B410">
        <f>Table2[[#This Row],[tsetlin_number_of_clauses]]</f>
        <v>14000</v>
      </c>
      <c r="C410">
        <f>Table2[[#This Row],[tsetlin_T]]</f>
        <v>20000000</v>
      </c>
      <c r="D410">
        <f>Table2[[#This Row],[tsetlin_states]]</f>
        <v>8</v>
      </c>
      <c r="E410">
        <f>Table2[[#This Row],[min_epsilon]]</f>
        <v>1E-3</v>
      </c>
      <c r="F410">
        <f>Table2[[#This Row],[epsilon_decay]]</f>
        <v>1.6000000000000001E-3</v>
      </c>
      <c r="G410">
        <f>Table2[[#This Row],[num_bins]]</f>
        <v>16</v>
      </c>
      <c r="H410">
        <f>Table2[[#This Row],[mean_reward]]</f>
        <v>36.238599999999998</v>
      </c>
      <c r="I410">
        <f>Table2[[#This Row],[mean_stderr]]</f>
        <v>8.6485125703424899</v>
      </c>
      <c r="J410">
        <f>Table2[[#This Row],[min_reward_84]]</f>
        <v>27.590087429657508</v>
      </c>
    </row>
    <row r="411" spans="1:10" x14ac:dyDescent="0.2">
      <c r="A411">
        <f>Table2[[#This Row],[trial]]</f>
        <v>776</v>
      </c>
      <c r="B411">
        <f>Table2[[#This Row],[tsetlin_number_of_clauses]]</f>
        <v>14000</v>
      </c>
      <c r="C411">
        <f>Table2[[#This Row],[tsetlin_T]]</f>
        <v>20000000</v>
      </c>
      <c r="D411">
        <f>Table2[[#This Row],[tsetlin_states]]</f>
        <v>4</v>
      </c>
      <c r="E411">
        <f>Table2[[#This Row],[min_epsilon]]</f>
        <v>4.0000000000000001E-3</v>
      </c>
      <c r="F411">
        <f>Table2[[#This Row],[epsilon_decay]]</f>
        <v>1.6000000000000001E-3</v>
      </c>
      <c r="G411">
        <f>Table2[[#This Row],[num_bins]]</f>
        <v>16</v>
      </c>
      <c r="H411">
        <f>Table2[[#This Row],[mean_reward]]</f>
        <v>34.088974999999998</v>
      </c>
      <c r="I411">
        <f>Table2[[#This Row],[mean_stderr]]</f>
        <v>6.5046353903580298</v>
      </c>
      <c r="J411">
        <f>Table2[[#This Row],[min_reward_84]]</f>
        <v>27.584339609641969</v>
      </c>
    </row>
    <row r="412" spans="1:10" x14ac:dyDescent="0.2">
      <c r="A412">
        <f>Table2[[#This Row],[trial]]</f>
        <v>772</v>
      </c>
      <c r="B412">
        <f>Table2[[#This Row],[tsetlin_number_of_clauses]]</f>
        <v>10000</v>
      </c>
      <c r="C412">
        <f>Table2[[#This Row],[tsetlin_T]]</f>
        <v>5000000</v>
      </c>
      <c r="D412">
        <f>Table2[[#This Row],[tsetlin_states]]</f>
        <v>4</v>
      </c>
      <c r="E412">
        <f>Table2[[#This Row],[min_epsilon]]</f>
        <v>4.0000000000000001E-3</v>
      </c>
      <c r="F412">
        <f>Table2[[#This Row],[epsilon_decay]]</f>
        <v>1.6000000000000001E-3</v>
      </c>
      <c r="G412">
        <f>Table2[[#This Row],[num_bins]]</f>
        <v>16</v>
      </c>
      <c r="H412">
        <f>Table2[[#This Row],[mean_reward]]</f>
        <v>34.127949999999998</v>
      </c>
      <c r="I412">
        <f>Table2[[#This Row],[mean_stderr]]</f>
        <v>6.5569068658388803</v>
      </c>
      <c r="J412">
        <f>Table2[[#This Row],[min_reward_84]]</f>
        <v>27.571043134161119</v>
      </c>
    </row>
    <row r="413" spans="1:10" x14ac:dyDescent="0.2">
      <c r="A413">
        <f>Table2[[#This Row],[trial]]</f>
        <v>549</v>
      </c>
      <c r="B413">
        <f>Table2[[#This Row],[tsetlin_number_of_clauses]]</f>
        <v>6000</v>
      </c>
      <c r="C413">
        <f>Table2[[#This Row],[tsetlin_T]]</f>
        <v>40000000</v>
      </c>
      <c r="D413">
        <f>Table2[[#This Row],[tsetlin_states]]</f>
        <v>8</v>
      </c>
      <c r="E413">
        <f>Table2[[#This Row],[min_epsilon]]</f>
        <v>1E-3</v>
      </c>
      <c r="F413">
        <f>Table2[[#This Row],[epsilon_decay]]</f>
        <v>4.0000000000000002E-4</v>
      </c>
      <c r="G413">
        <f>Table2[[#This Row],[num_bins]]</f>
        <v>16</v>
      </c>
      <c r="H413">
        <f>Table2[[#This Row],[mean_reward]]</f>
        <v>34.359250000000003</v>
      </c>
      <c r="I413">
        <f>Table2[[#This Row],[mean_stderr]]</f>
        <v>6.7882987600830802</v>
      </c>
      <c r="J413">
        <f>Table2[[#This Row],[min_reward_84]]</f>
        <v>27.570951239916923</v>
      </c>
    </row>
    <row r="414" spans="1:10" x14ac:dyDescent="0.2">
      <c r="A414">
        <f>Table2[[#This Row],[trial]]</f>
        <v>619</v>
      </c>
      <c r="B414">
        <f>Table2[[#This Row],[tsetlin_number_of_clauses]]</f>
        <v>10000</v>
      </c>
      <c r="C414">
        <f>Table2[[#This Row],[tsetlin_T]]</f>
        <v>20000000</v>
      </c>
      <c r="D414">
        <f>Table2[[#This Row],[tsetlin_states]]</f>
        <v>100</v>
      </c>
      <c r="E414">
        <f>Table2[[#This Row],[min_epsilon]]</f>
        <v>0.01</v>
      </c>
      <c r="F414">
        <f>Table2[[#This Row],[epsilon_decay]]</f>
        <v>8.0000000000000004E-4</v>
      </c>
      <c r="G414">
        <f>Table2[[#This Row],[num_bins]]</f>
        <v>16</v>
      </c>
      <c r="H414">
        <f>Table2[[#This Row],[mean_reward]]</f>
        <v>33.511899999999997</v>
      </c>
      <c r="I414">
        <f>Table2[[#This Row],[mean_stderr]]</f>
        <v>5.9620700681902603</v>
      </c>
      <c r="J414">
        <f>Table2[[#This Row],[min_reward_84]]</f>
        <v>27.549829931809736</v>
      </c>
    </row>
    <row r="415" spans="1:10" x14ac:dyDescent="0.2">
      <c r="A415">
        <f>Table2[[#This Row],[trial]]</f>
        <v>310</v>
      </c>
      <c r="B415">
        <f>Table2[[#This Row],[tsetlin_number_of_clauses]]</f>
        <v>10000</v>
      </c>
      <c r="C415">
        <f>Table2[[#This Row],[tsetlin_T]]</f>
        <v>40000000</v>
      </c>
      <c r="D415">
        <f>Table2[[#This Row],[tsetlin_states]]</f>
        <v>8</v>
      </c>
      <c r="E415">
        <f>Table2[[#This Row],[min_epsilon]]</f>
        <v>0.01</v>
      </c>
      <c r="F415">
        <f>Table2[[#This Row],[epsilon_decay]]</f>
        <v>1.6000000000000001E-3</v>
      </c>
      <c r="G415">
        <f>Table2[[#This Row],[num_bins]]</f>
        <v>8</v>
      </c>
      <c r="H415">
        <f>Table2[[#This Row],[mean_reward]]</f>
        <v>36.316499999999998</v>
      </c>
      <c r="I415">
        <f>Table2[[#This Row],[mean_stderr]]</f>
        <v>8.7743199807141394</v>
      </c>
      <c r="J415">
        <f>Table2[[#This Row],[min_reward_84]]</f>
        <v>27.542180019285858</v>
      </c>
    </row>
    <row r="416" spans="1:10" x14ac:dyDescent="0.2">
      <c r="A416">
        <f>Table2[[#This Row],[trial]]</f>
        <v>299</v>
      </c>
      <c r="B416">
        <f>Table2[[#This Row],[tsetlin_number_of_clauses]]</f>
        <v>14000</v>
      </c>
      <c r="C416">
        <f>Table2[[#This Row],[tsetlin_T]]</f>
        <v>40000000</v>
      </c>
      <c r="D416">
        <f>Table2[[#This Row],[tsetlin_states]]</f>
        <v>4</v>
      </c>
      <c r="E416">
        <f>Table2[[#This Row],[min_epsilon]]</f>
        <v>0.01</v>
      </c>
      <c r="F416">
        <f>Table2[[#This Row],[epsilon_decay]]</f>
        <v>1.6000000000000001E-3</v>
      </c>
      <c r="G416">
        <f>Table2[[#This Row],[num_bins]]</f>
        <v>8</v>
      </c>
      <c r="H416">
        <f>Table2[[#This Row],[mean_reward]]</f>
        <v>33.497950000000003</v>
      </c>
      <c r="I416">
        <f>Table2[[#This Row],[mean_stderr]]</f>
        <v>6.0057137780614704</v>
      </c>
      <c r="J416">
        <f>Table2[[#This Row],[min_reward_84]]</f>
        <v>27.492236221938533</v>
      </c>
    </row>
    <row r="417" spans="1:10" x14ac:dyDescent="0.2">
      <c r="A417">
        <f>Table2[[#This Row],[trial]]</f>
        <v>88</v>
      </c>
      <c r="B417">
        <f>Table2[[#This Row],[tsetlin_number_of_clauses]]</f>
        <v>10000</v>
      </c>
      <c r="C417">
        <f>Table2[[#This Row],[tsetlin_T]]</f>
        <v>5000000</v>
      </c>
      <c r="D417">
        <f>Table2[[#This Row],[tsetlin_states]]</f>
        <v>100</v>
      </c>
      <c r="E417">
        <f>Table2[[#This Row],[min_epsilon]]</f>
        <v>4.0000000000000001E-3</v>
      </c>
      <c r="F417">
        <f>Table2[[#This Row],[epsilon_decay]]</f>
        <v>4.0000000000000002E-4</v>
      </c>
      <c r="G417">
        <f>Table2[[#This Row],[num_bins]]</f>
        <v>8</v>
      </c>
      <c r="H417">
        <f>Table2[[#This Row],[mean_reward]]</f>
        <v>33.360924999999902</v>
      </c>
      <c r="I417">
        <f>Table2[[#This Row],[mean_stderr]]</f>
        <v>5.8802738886395698</v>
      </c>
      <c r="J417">
        <f>Table2[[#This Row],[min_reward_84]]</f>
        <v>27.480651111360331</v>
      </c>
    </row>
    <row r="418" spans="1:10" x14ac:dyDescent="0.2">
      <c r="A418">
        <f>Table2[[#This Row],[trial]]</f>
        <v>275</v>
      </c>
      <c r="B418">
        <f>Table2[[#This Row],[tsetlin_number_of_clauses]]</f>
        <v>14000</v>
      </c>
      <c r="C418">
        <f>Table2[[#This Row],[tsetlin_T]]</f>
        <v>40000000</v>
      </c>
      <c r="D418">
        <f>Table2[[#This Row],[tsetlin_states]]</f>
        <v>25</v>
      </c>
      <c r="E418">
        <f>Table2[[#This Row],[min_epsilon]]</f>
        <v>1E-3</v>
      </c>
      <c r="F418">
        <f>Table2[[#This Row],[epsilon_decay]]</f>
        <v>8.0000000000000004E-4</v>
      </c>
      <c r="G418">
        <f>Table2[[#This Row],[num_bins]]</f>
        <v>8</v>
      </c>
      <c r="H418">
        <f>Table2[[#This Row],[mean_reward]]</f>
        <v>32.887999999999998</v>
      </c>
      <c r="I418">
        <f>Table2[[#This Row],[mean_stderr]]</f>
        <v>5.44244453886202</v>
      </c>
      <c r="J418">
        <f>Table2[[#This Row],[min_reward_84]]</f>
        <v>27.445555461137978</v>
      </c>
    </row>
    <row r="419" spans="1:10" x14ac:dyDescent="0.2">
      <c r="A419">
        <f>Table2[[#This Row],[trial]]</f>
        <v>260</v>
      </c>
      <c r="B419">
        <f>Table2[[#This Row],[tsetlin_number_of_clauses]]</f>
        <v>14000</v>
      </c>
      <c r="C419">
        <f>Table2[[#This Row],[tsetlin_T]]</f>
        <v>20000000</v>
      </c>
      <c r="D419">
        <f>Table2[[#This Row],[tsetlin_states]]</f>
        <v>8</v>
      </c>
      <c r="E419">
        <f>Table2[[#This Row],[min_epsilon]]</f>
        <v>1E-3</v>
      </c>
      <c r="F419">
        <f>Table2[[#This Row],[epsilon_decay]]</f>
        <v>8.0000000000000004E-4</v>
      </c>
      <c r="G419">
        <f>Table2[[#This Row],[num_bins]]</f>
        <v>8</v>
      </c>
      <c r="H419">
        <f>Table2[[#This Row],[mean_reward]]</f>
        <v>36.08905</v>
      </c>
      <c r="I419">
        <f>Table2[[#This Row],[mean_stderr]]</f>
        <v>8.6510325747246597</v>
      </c>
      <c r="J419">
        <f>Table2[[#This Row],[min_reward_84]]</f>
        <v>27.438017425275341</v>
      </c>
    </row>
    <row r="420" spans="1:10" x14ac:dyDescent="0.2">
      <c r="A420">
        <f>Table2[[#This Row],[trial]]</f>
        <v>117</v>
      </c>
      <c r="B420">
        <f>Table2[[#This Row],[tsetlin_number_of_clauses]]</f>
        <v>6000</v>
      </c>
      <c r="C420">
        <f>Table2[[#This Row],[tsetlin_T]]</f>
        <v>40000000</v>
      </c>
      <c r="D420">
        <f>Table2[[#This Row],[tsetlin_states]]</f>
        <v>8</v>
      </c>
      <c r="E420">
        <f>Table2[[#This Row],[min_epsilon]]</f>
        <v>1E-3</v>
      </c>
      <c r="F420">
        <f>Table2[[#This Row],[epsilon_decay]]</f>
        <v>4.0000000000000002E-4</v>
      </c>
      <c r="G420">
        <f>Table2[[#This Row],[num_bins]]</f>
        <v>8</v>
      </c>
      <c r="H420">
        <f>Table2[[#This Row],[mean_reward]]</f>
        <v>33.351950000000002</v>
      </c>
      <c r="I420">
        <f>Table2[[#This Row],[mean_stderr]]</f>
        <v>5.9323548036586704</v>
      </c>
      <c r="J420">
        <f>Table2[[#This Row],[min_reward_84]]</f>
        <v>27.419595196341334</v>
      </c>
    </row>
    <row r="421" spans="1:10" x14ac:dyDescent="0.2">
      <c r="A421">
        <f>Table2[[#This Row],[trial]]</f>
        <v>438</v>
      </c>
      <c r="B421">
        <f>Table2[[#This Row],[tsetlin_number_of_clauses]]</f>
        <v>6000</v>
      </c>
      <c r="C421">
        <f>Table2[[#This Row],[tsetlin_T]]</f>
        <v>20000000</v>
      </c>
      <c r="D421">
        <f>Table2[[#This Row],[tsetlin_states]]</f>
        <v>4</v>
      </c>
      <c r="E421">
        <f>Table2[[#This Row],[min_epsilon]]</f>
        <v>0.01</v>
      </c>
      <c r="F421">
        <f>Table2[[#This Row],[epsilon_decay]]</f>
        <v>4.0000000000000002E-4</v>
      </c>
      <c r="G421">
        <f>Table2[[#This Row],[num_bins]]</f>
        <v>16</v>
      </c>
      <c r="H421">
        <f>Table2[[#This Row],[mean_reward]]</f>
        <v>34.363124999999997</v>
      </c>
      <c r="I421">
        <f>Table2[[#This Row],[mean_stderr]]</f>
        <v>6.9586054279960896</v>
      </c>
      <c r="J421">
        <f>Table2[[#This Row],[min_reward_84]]</f>
        <v>27.404519572003906</v>
      </c>
    </row>
    <row r="422" spans="1:10" x14ac:dyDescent="0.2">
      <c r="A422">
        <f>Table2[[#This Row],[trial]]</f>
        <v>659</v>
      </c>
      <c r="B422">
        <f>Table2[[#This Row],[tsetlin_number_of_clauses]]</f>
        <v>14000</v>
      </c>
      <c r="C422">
        <f>Table2[[#This Row],[tsetlin_T]]</f>
        <v>40000000</v>
      </c>
      <c r="D422">
        <f>Table2[[#This Row],[tsetlin_states]]</f>
        <v>25</v>
      </c>
      <c r="E422">
        <f>Table2[[#This Row],[min_epsilon]]</f>
        <v>4.0000000000000001E-3</v>
      </c>
      <c r="F422">
        <f>Table2[[#This Row],[epsilon_decay]]</f>
        <v>8.0000000000000004E-4</v>
      </c>
      <c r="G422">
        <f>Table2[[#This Row],[num_bins]]</f>
        <v>16</v>
      </c>
      <c r="H422">
        <f>Table2[[#This Row],[mean_reward]]</f>
        <v>31.953175000000002</v>
      </c>
      <c r="I422">
        <f>Table2[[#This Row],[mean_stderr]]</f>
        <v>4.5692240890838196</v>
      </c>
      <c r="J422">
        <f>Table2[[#This Row],[min_reward_84]]</f>
        <v>27.383950910916184</v>
      </c>
    </row>
    <row r="423" spans="1:10" x14ac:dyDescent="0.2">
      <c r="A423">
        <f>Table2[[#This Row],[trial]]</f>
        <v>729</v>
      </c>
      <c r="B423">
        <f>Table2[[#This Row],[tsetlin_number_of_clauses]]</f>
        <v>6000</v>
      </c>
      <c r="C423">
        <f>Table2[[#This Row],[tsetlin_T]]</f>
        <v>40000000</v>
      </c>
      <c r="D423">
        <f>Table2[[#This Row],[tsetlin_states]]</f>
        <v>4</v>
      </c>
      <c r="E423">
        <f>Table2[[#This Row],[min_epsilon]]</f>
        <v>0.01</v>
      </c>
      <c r="F423">
        <f>Table2[[#This Row],[epsilon_decay]]</f>
        <v>1.6000000000000001E-3</v>
      </c>
      <c r="G423">
        <f>Table2[[#This Row],[num_bins]]</f>
        <v>16</v>
      </c>
      <c r="H423">
        <f>Table2[[#This Row],[mean_reward]]</f>
        <v>32.624299999999998</v>
      </c>
      <c r="I423">
        <f>Table2[[#This Row],[mean_stderr]]</f>
        <v>5.2529465824450297</v>
      </c>
      <c r="J423">
        <f>Table2[[#This Row],[min_reward_84]]</f>
        <v>27.371353417554968</v>
      </c>
    </row>
    <row r="424" spans="1:10" x14ac:dyDescent="0.2">
      <c r="A424">
        <f>Table2[[#This Row],[trial]]</f>
        <v>523</v>
      </c>
      <c r="B424">
        <f>Table2[[#This Row],[tsetlin_number_of_clauses]]</f>
        <v>10000</v>
      </c>
      <c r="C424">
        <f>Table2[[#This Row],[tsetlin_T]]</f>
        <v>20000000</v>
      </c>
      <c r="D424">
        <f>Table2[[#This Row],[tsetlin_states]]</f>
        <v>100</v>
      </c>
      <c r="E424">
        <f>Table2[[#This Row],[min_epsilon]]</f>
        <v>4.0000000000000001E-3</v>
      </c>
      <c r="F424">
        <f>Table2[[#This Row],[epsilon_decay]]</f>
        <v>4.0000000000000002E-4</v>
      </c>
      <c r="G424">
        <f>Table2[[#This Row],[num_bins]]</f>
        <v>16</v>
      </c>
      <c r="H424">
        <f>Table2[[#This Row],[mean_reward]]</f>
        <v>32.870624999999997</v>
      </c>
      <c r="I424">
        <f>Table2[[#This Row],[mean_stderr]]</f>
        <v>5.5018910187572896</v>
      </c>
      <c r="J424">
        <f>Table2[[#This Row],[min_reward_84]]</f>
        <v>27.368733981242706</v>
      </c>
    </row>
    <row r="425" spans="1:10" x14ac:dyDescent="0.2">
      <c r="A425">
        <f>Table2[[#This Row],[trial]]</f>
        <v>174</v>
      </c>
      <c r="B425">
        <f>Table2[[#This Row],[tsetlin_number_of_clauses]]</f>
        <v>6000</v>
      </c>
      <c r="C425">
        <f>Table2[[#This Row],[tsetlin_T]]</f>
        <v>20000000</v>
      </c>
      <c r="D425">
        <f>Table2[[#This Row],[tsetlin_states]]</f>
        <v>25</v>
      </c>
      <c r="E425">
        <f>Table2[[#This Row],[min_epsilon]]</f>
        <v>0.01</v>
      </c>
      <c r="F425">
        <f>Table2[[#This Row],[epsilon_decay]]</f>
        <v>8.0000000000000004E-4</v>
      </c>
      <c r="G425">
        <f>Table2[[#This Row],[num_bins]]</f>
        <v>8</v>
      </c>
      <c r="H425">
        <f>Table2[[#This Row],[mean_reward]]</f>
        <v>32.941274999999997</v>
      </c>
      <c r="I425">
        <f>Table2[[#This Row],[mean_stderr]]</f>
        <v>5.5900006988635997</v>
      </c>
      <c r="J425">
        <f>Table2[[#This Row],[min_reward_84]]</f>
        <v>27.351274301136399</v>
      </c>
    </row>
    <row r="426" spans="1:10" x14ac:dyDescent="0.2">
      <c r="A426">
        <f>Table2[[#This Row],[trial]]</f>
        <v>628</v>
      </c>
      <c r="B426">
        <f>Table2[[#This Row],[tsetlin_number_of_clauses]]</f>
        <v>10000</v>
      </c>
      <c r="C426">
        <f>Table2[[#This Row],[tsetlin_T]]</f>
        <v>5000000</v>
      </c>
      <c r="D426">
        <f>Table2[[#This Row],[tsetlin_states]]</f>
        <v>4</v>
      </c>
      <c r="E426">
        <f>Table2[[#This Row],[min_epsilon]]</f>
        <v>4.0000000000000001E-3</v>
      </c>
      <c r="F426">
        <f>Table2[[#This Row],[epsilon_decay]]</f>
        <v>8.0000000000000004E-4</v>
      </c>
      <c r="G426">
        <f>Table2[[#This Row],[num_bins]]</f>
        <v>16</v>
      </c>
      <c r="H426">
        <f>Table2[[#This Row],[mean_reward]]</f>
        <v>34.183824999999999</v>
      </c>
      <c r="I426">
        <f>Table2[[#This Row],[mean_stderr]]</f>
        <v>6.8552069549944097</v>
      </c>
      <c r="J426">
        <f>Table2[[#This Row],[min_reward_84]]</f>
        <v>27.328618045005591</v>
      </c>
    </row>
    <row r="427" spans="1:10" x14ac:dyDescent="0.2">
      <c r="A427">
        <f>Table2[[#This Row],[trial]]</f>
        <v>173</v>
      </c>
      <c r="B427">
        <f>Table2[[#This Row],[tsetlin_number_of_clauses]]</f>
        <v>14000</v>
      </c>
      <c r="C427">
        <f>Table2[[#This Row],[tsetlin_T]]</f>
        <v>5000000</v>
      </c>
      <c r="D427">
        <f>Table2[[#This Row],[tsetlin_states]]</f>
        <v>25</v>
      </c>
      <c r="E427">
        <f>Table2[[#This Row],[min_epsilon]]</f>
        <v>0.01</v>
      </c>
      <c r="F427">
        <f>Table2[[#This Row],[epsilon_decay]]</f>
        <v>8.0000000000000004E-4</v>
      </c>
      <c r="G427">
        <f>Table2[[#This Row],[num_bins]]</f>
        <v>8</v>
      </c>
      <c r="H427">
        <f>Table2[[#This Row],[mean_reward]]</f>
        <v>34.290349999999997</v>
      </c>
      <c r="I427">
        <f>Table2[[#This Row],[mean_stderr]]</f>
        <v>6.9648993793994398</v>
      </c>
      <c r="J427">
        <f>Table2[[#This Row],[min_reward_84]]</f>
        <v>27.325450620600556</v>
      </c>
    </row>
    <row r="428" spans="1:10" x14ac:dyDescent="0.2">
      <c r="A428">
        <f>Table2[[#This Row],[trial]]</f>
        <v>837</v>
      </c>
      <c r="B428">
        <f>Table2[[#This Row],[tsetlin_number_of_clauses]]</f>
        <v>6000</v>
      </c>
      <c r="C428">
        <f>Table2[[#This Row],[tsetlin_T]]</f>
        <v>40000000</v>
      </c>
      <c r="D428">
        <f>Table2[[#This Row],[tsetlin_states]]</f>
        <v>8</v>
      </c>
      <c r="E428">
        <f>Table2[[#This Row],[min_epsilon]]</f>
        <v>1E-3</v>
      </c>
      <c r="F428">
        <f>Table2[[#This Row],[epsilon_decay]]</f>
        <v>1.6000000000000001E-3</v>
      </c>
      <c r="G428">
        <f>Table2[[#This Row],[num_bins]]</f>
        <v>16</v>
      </c>
      <c r="H428">
        <f>Table2[[#This Row],[mean_reward]]</f>
        <v>37.710475000000002</v>
      </c>
      <c r="I428">
        <f>Table2[[#This Row],[mean_stderr]]</f>
        <v>10.3925945323085</v>
      </c>
      <c r="J428">
        <f>Table2[[#This Row],[min_reward_84]]</f>
        <v>27.317880467691502</v>
      </c>
    </row>
    <row r="429" spans="1:10" x14ac:dyDescent="0.2">
      <c r="A429">
        <f>Table2[[#This Row],[trial]]</f>
        <v>22</v>
      </c>
      <c r="B429">
        <f>Table2[[#This Row],[tsetlin_number_of_clauses]]</f>
        <v>10000</v>
      </c>
      <c r="C429">
        <f>Table2[[#This Row],[tsetlin_T]]</f>
        <v>40000000</v>
      </c>
      <c r="D429">
        <f>Table2[[#This Row],[tsetlin_states]]</f>
        <v>8</v>
      </c>
      <c r="E429">
        <f>Table2[[#This Row],[min_epsilon]]</f>
        <v>0.01</v>
      </c>
      <c r="F429">
        <f>Table2[[#This Row],[epsilon_decay]]</f>
        <v>4.0000000000000002E-4</v>
      </c>
      <c r="G429">
        <f>Table2[[#This Row],[num_bins]]</f>
        <v>8</v>
      </c>
      <c r="H429">
        <f>Table2[[#This Row],[mean_reward]]</f>
        <v>33.732725000000002</v>
      </c>
      <c r="I429">
        <f>Table2[[#This Row],[mean_stderr]]</f>
        <v>6.4175117482094102</v>
      </c>
      <c r="J429">
        <f>Table2[[#This Row],[min_reward_84]]</f>
        <v>27.315213251790592</v>
      </c>
    </row>
    <row r="430" spans="1:10" x14ac:dyDescent="0.2">
      <c r="A430">
        <f>Table2[[#This Row],[trial]]</f>
        <v>318</v>
      </c>
      <c r="B430">
        <f>Table2[[#This Row],[tsetlin_number_of_clauses]]</f>
        <v>6000</v>
      </c>
      <c r="C430">
        <f>Table2[[#This Row],[tsetlin_T]]</f>
        <v>20000000</v>
      </c>
      <c r="D430">
        <f>Table2[[#This Row],[tsetlin_states]]</f>
        <v>25</v>
      </c>
      <c r="E430">
        <f>Table2[[#This Row],[min_epsilon]]</f>
        <v>0.01</v>
      </c>
      <c r="F430">
        <f>Table2[[#This Row],[epsilon_decay]]</f>
        <v>1.6000000000000001E-3</v>
      </c>
      <c r="G430">
        <f>Table2[[#This Row],[num_bins]]</f>
        <v>8</v>
      </c>
      <c r="H430">
        <f>Table2[[#This Row],[mean_reward]]</f>
        <v>37.160899999999998</v>
      </c>
      <c r="I430">
        <f>Table2[[#This Row],[mean_stderr]]</f>
        <v>9.8469693263156692</v>
      </c>
      <c r="J430">
        <f>Table2[[#This Row],[min_reward_84]]</f>
        <v>27.313930673684329</v>
      </c>
    </row>
    <row r="431" spans="1:10" x14ac:dyDescent="0.2">
      <c r="A431">
        <f>Table2[[#This Row],[trial]]</f>
        <v>551</v>
      </c>
      <c r="B431">
        <f>Table2[[#This Row],[tsetlin_number_of_clauses]]</f>
        <v>14000</v>
      </c>
      <c r="C431">
        <f>Table2[[#This Row],[tsetlin_T]]</f>
        <v>40000000</v>
      </c>
      <c r="D431">
        <f>Table2[[#This Row],[tsetlin_states]]</f>
        <v>8</v>
      </c>
      <c r="E431">
        <f>Table2[[#This Row],[min_epsilon]]</f>
        <v>1E-3</v>
      </c>
      <c r="F431">
        <f>Table2[[#This Row],[epsilon_decay]]</f>
        <v>4.0000000000000002E-4</v>
      </c>
      <c r="G431">
        <f>Table2[[#This Row],[num_bins]]</f>
        <v>16</v>
      </c>
      <c r="H431">
        <f>Table2[[#This Row],[mean_reward]]</f>
        <v>34.614975000000001</v>
      </c>
      <c r="I431">
        <f>Table2[[#This Row],[mean_stderr]]</f>
        <v>7.3099891835700204</v>
      </c>
      <c r="J431">
        <f>Table2[[#This Row],[min_reward_84]]</f>
        <v>27.30498581642998</v>
      </c>
    </row>
    <row r="432" spans="1:10" x14ac:dyDescent="0.2">
      <c r="A432">
        <f>Table2[[#This Row],[trial]]</f>
        <v>343</v>
      </c>
      <c r="B432">
        <f>Table2[[#This Row],[tsetlin_number_of_clauses]]</f>
        <v>10000</v>
      </c>
      <c r="C432">
        <f>Table2[[#This Row],[tsetlin_T]]</f>
        <v>20000000</v>
      </c>
      <c r="D432">
        <f>Table2[[#This Row],[tsetlin_states]]</f>
        <v>4</v>
      </c>
      <c r="E432">
        <f>Table2[[#This Row],[min_epsilon]]</f>
        <v>4.0000000000000001E-3</v>
      </c>
      <c r="F432">
        <f>Table2[[#This Row],[epsilon_decay]]</f>
        <v>1.6000000000000001E-3</v>
      </c>
      <c r="G432">
        <f>Table2[[#This Row],[num_bins]]</f>
        <v>8</v>
      </c>
      <c r="H432">
        <f>Table2[[#This Row],[mean_reward]]</f>
        <v>32.295274999999997</v>
      </c>
      <c r="I432">
        <f>Table2[[#This Row],[mean_stderr]]</f>
        <v>5.0261196054445598</v>
      </c>
      <c r="J432">
        <f>Table2[[#This Row],[min_reward_84]]</f>
        <v>27.269155394555437</v>
      </c>
    </row>
    <row r="433" spans="1:10" x14ac:dyDescent="0.2">
      <c r="A433">
        <f>Table2[[#This Row],[trial]]</f>
        <v>400</v>
      </c>
      <c r="B433">
        <f>Table2[[#This Row],[tsetlin_number_of_clauses]]</f>
        <v>10000</v>
      </c>
      <c r="C433">
        <f>Table2[[#This Row],[tsetlin_T]]</f>
        <v>5000000</v>
      </c>
      <c r="D433">
        <f>Table2[[#This Row],[tsetlin_states]]</f>
        <v>8</v>
      </c>
      <c r="E433">
        <f>Table2[[#This Row],[min_epsilon]]</f>
        <v>1E-3</v>
      </c>
      <c r="F433">
        <f>Table2[[#This Row],[epsilon_decay]]</f>
        <v>1.6000000000000001E-3</v>
      </c>
      <c r="G433">
        <f>Table2[[#This Row],[num_bins]]</f>
        <v>8</v>
      </c>
      <c r="H433">
        <f>Table2[[#This Row],[mean_reward]]</f>
        <v>33.869875</v>
      </c>
      <c r="I433">
        <f>Table2[[#This Row],[mean_stderr]]</f>
        <v>6.6167931474556099</v>
      </c>
      <c r="J433">
        <f>Table2[[#This Row],[min_reward_84]]</f>
        <v>27.253081852544391</v>
      </c>
    </row>
    <row r="434" spans="1:10" x14ac:dyDescent="0.2">
      <c r="A434">
        <f>Table2[[#This Row],[trial]]</f>
        <v>803</v>
      </c>
      <c r="B434">
        <f>Table2[[#This Row],[tsetlin_number_of_clauses]]</f>
        <v>14000</v>
      </c>
      <c r="C434">
        <f>Table2[[#This Row],[tsetlin_T]]</f>
        <v>40000000</v>
      </c>
      <c r="D434">
        <f>Table2[[#This Row],[tsetlin_states]]</f>
        <v>25</v>
      </c>
      <c r="E434">
        <f>Table2[[#This Row],[min_epsilon]]</f>
        <v>4.0000000000000001E-3</v>
      </c>
      <c r="F434">
        <f>Table2[[#This Row],[epsilon_decay]]</f>
        <v>1.6000000000000001E-3</v>
      </c>
      <c r="G434">
        <f>Table2[[#This Row],[num_bins]]</f>
        <v>16</v>
      </c>
      <c r="H434">
        <f>Table2[[#This Row],[mean_reward]]</f>
        <v>36.080299999999902</v>
      </c>
      <c r="I434">
        <f>Table2[[#This Row],[mean_stderr]]</f>
        <v>8.8365533917861896</v>
      </c>
      <c r="J434">
        <f>Table2[[#This Row],[min_reward_84]]</f>
        <v>27.243746608213712</v>
      </c>
    </row>
    <row r="435" spans="1:10" x14ac:dyDescent="0.2">
      <c r="A435">
        <f>Table2[[#This Row],[trial]]</f>
        <v>403</v>
      </c>
      <c r="B435">
        <f>Table2[[#This Row],[tsetlin_number_of_clauses]]</f>
        <v>10000</v>
      </c>
      <c r="C435">
        <f>Table2[[#This Row],[tsetlin_T]]</f>
        <v>20000000</v>
      </c>
      <c r="D435">
        <f>Table2[[#This Row],[tsetlin_states]]</f>
        <v>8</v>
      </c>
      <c r="E435">
        <f>Table2[[#This Row],[min_epsilon]]</f>
        <v>1E-3</v>
      </c>
      <c r="F435">
        <f>Table2[[#This Row],[epsilon_decay]]</f>
        <v>1.6000000000000001E-3</v>
      </c>
      <c r="G435">
        <f>Table2[[#This Row],[num_bins]]</f>
        <v>8</v>
      </c>
      <c r="H435">
        <f>Table2[[#This Row],[mean_reward]]</f>
        <v>34.789549999999998</v>
      </c>
      <c r="I435">
        <f>Table2[[#This Row],[mean_stderr]]</f>
        <v>7.5460279110402002</v>
      </c>
      <c r="J435">
        <f>Table2[[#This Row],[min_reward_84]]</f>
        <v>27.2435220889598</v>
      </c>
    </row>
    <row r="436" spans="1:10" x14ac:dyDescent="0.2">
      <c r="A436">
        <f>Table2[[#This Row],[trial]]</f>
        <v>790</v>
      </c>
      <c r="B436">
        <f>Table2[[#This Row],[tsetlin_number_of_clauses]]</f>
        <v>10000</v>
      </c>
      <c r="C436">
        <f>Table2[[#This Row],[tsetlin_T]]</f>
        <v>40000000</v>
      </c>
      <c r="D436">
        <f>Table2[[#This Row],[tsetlin_states]]</f>
        <v>8</v>
      </c>
      <c r="E436">
        <f>Table2[[#This Row],[min_epsilon]]</f>
        <v>4.0000000000000001E-3</v>
      </c>
      <c r="F436">
        <f>Table2[[#This Row],[epsilon_decay]]</f>
        <v>1.6000000000000001E-3</v>
      </c>
      <c r="G436">
        <f>Table2[[#This Row],[num_bins]]</f>
        <v>16</v>
      </c>
      <c r="H436">
        <f>Table2[[#This Row],[mean_reward]]</f>
        <v>32.159374999999997</v>
      </c>
      <c r="I436">
        <f>Table2[[#This Row],[mean_stderr]]</f>
        <v>4.9356689920242696</v>
      </c>
      <c r="J436">
        <f>Table2[[#This Row],[min_reward_84]]</f>
        <v>27.223706007975728</v>
      </c>
    </row>
    <row r="437" spans="1:10" x14ac:dyDescent="0.2">
      <c r="A437">
        <f>Table2[[#This Row],[trial]]</f>
        <v>40</v>
      </c>
      <c r="B437">
        <f>Table2[[#This Row],[tsetlin_number_of_clauses]]</f>
        <v>10000</v>
      </c>
      <c r="C437">
        <f>Table2[[#This Row],[tsetlin_T]]</f>
        <v>5000000</v>
      </c>
      <c r="D437">
        <f>Table2[[#This Row],[tsetlin_states]]</f>
        <v>100</v>
      </c>
      <c r="E437">
        <f>Table2[[#This Row],[min_epsilon]]</f>
        <v>0.01</v>
      </c>
      <c r="F437">
        <f>Table2[[#This Row],[epsilon_decay]]</f>
        <v>4.0000000000000002E-4</v>
      </c>
      <c r="G437">
        <f>Table2[[#This Row],[num_bins]]</f>
        <v>8</v>
      </c>
      <c r="H437">
        <f>Table2[[#This Row],[mean_reward]]</f>
        <v>34.05115</v>
      </c>
      <c r="I437">
        <f>Table2[[#This Row],[mean_stderr]]</f>
        <v>6.8465929496303</v>
      </c>
      <c r="J437">
        <f>Table2[[#This Row],[min_reward_84]]</f>
        <v>27.204557050369701</v>
      </c>
    </row>
    <row r="438" spans="1:10" x14ac:dyDescent="0.2">
      <c r="A438">
        <f>Table2[[#This Row],[trial]]</f>
        <v>462</v>
      </c>
      <c r="B438">
        <f>Table2[[#This Row],[tsetlin_number_of_clauses]]</f>
        <v>6000</v>
      </c>
      <c r="C438">
        <f>Table2[[#This Row],[tsetlin_T]]</f>
        <v>20000000</v>
      </c>
      <c r="D438">
        <f>Table2[[#This Row],[tsetlin_states]]</f>
        <v>25</v>
      </c>
      <c r="E438">
        <f>Table2[[#This Row],[min_epsilon]]</f>
        <v>0.01</v>
      </c>
      <c r="F438">
        <f>Table2[[#This Row],[epsilon_decay]]</f>
        <v>4.0000000000000002E-4</v>
      </c>
      <c r="G438">
        <f>Table2[[#This Row],[num_bins]]</f>
        <v>16</v>
      </c>
      <c r="H438">
        <f>Table2[[#This Row],[mean_reward]]</f>
        <v>32.248849999999997</v>
      </c>
      <c r="I438">
        <f>Table2[[#This Row],[mean_stderr]]</f>
        <v>5.0497130143924904</v>
      </c>
      <c r="J438">
        <f>Table2[[#This Row],[min_reward_84]]</f>
        <v>27.199136985607506</v>
      </c>
    </row>
    <row r="439" spans="1:10" x14ac:dyDescent="0.2">
      <c r="A439">
        <f>Table2[[#This Row],[trial]]</f>
        <v>606</v>
      </c>
      <c r="B439">
        <f>Table2[[#This Row],[tsetlin_number_of_clauses]]</f>
        <v>6000</v>
      </c>
      <c r="C439">
        <f>Table2[[#This Row],[tsetlin_T]]</f>
        <v>20000000</v>
      </c>
      <c r="D439">
        <f>Table2[[#This Row],[tsetlin_states]]</f>
        <v>25</v>
      </c>
      <c r="E439">
        <f>Table2[[#This Row],[min_epsilon]]</f>
        <v>0.01</v>
      </c>
      <c r="F439">
        <f>Table2[[#This Row],[epsilon_decay]]</f>
        <v>8.0000000000000004E-4</v>
      </c>
      <c r="G439">
        <f>Table2[[#This Row],[num_bins]]</f>
        <v>16</v>
      </c>
      <c r="H439">
        <f>Table2[[#This Row],[mean_reward]]</f>
        <v>35.561250000000001</v>
      </c>
      <c r="I439">
        <f>Table2[[#This Row],[mean_stderr]]</f>
        <v>8.3764956765229694</v>
      </c>
      <c r="J439">
        <f>Table2[[#This Row],[min_reward_84]]</f>
        <v>27.18475432347703</v>
      </c>
    </row>
    <row r="440" spans="1:10" x14ac:dyDescent="0.2">
      <c r="A440">
        <f>Table2[[#This Row],[trial]]</f>
        <v>452</v>
      </c>
      <c r="B440">
        <f>Table2[[#This Row],[tsetlin_number_of_clauses]]</f>
        <v>14000</v>
      </c>
      <c r="C440">
        <f>Table2[[#This Row],[tsetlin_T]]</f>
        <v>20000000</v>
      </c>
      <c r="D440">
        <f>Table2[[#This Row],[tsetlin_states]]</f>
        <v>8</v>
      </c>
      <c r="E440">
        <f>Table2[[#This Row],[min_epsilon]]</f>
        <v>0.01</v>
      </c>
      <c r="F440">
        <f>Table2[[#This Row],[epsilon_decay]]</f>
        <v>4.0000000000000002E-4</v>
      </c>
      <c r="G440">
        <f>Table2[[#This Row],[num_bins]]</f>
        <v>16</v>
      </c>
      <c r="H440">
        <f>Table2[[#This Row],[mean_reward]]</f>
        <v>31.4816</v>
      </c>
      <c r="I440">
        <f>Table2[[#This Row],[mean_stderr]]</f>
        <v>4.30808637508804</v>
      </c>
      <c r="J440">
        <f>Table2[[#This Row],[min_reward_84]]</f>
        <v>27.173513624911962</v>
      </c>
    </row>
    <row r="441" spans="1:10" x14ac:dyDescent="0.2">
      <c r="A441">
        <f>Table2[[#This Row],[trial]]</f>
        <v>667</v>
      </c>
      <c r="B441">
        <f>Table2[[#This Row],[tsetlin_number_of_clauses]]</f>
        <v>10000</v>
      </c>
      <c r="C441">
        <f>Table2[[#This Row],[tsetlin_T]]</f>
        <v>20000000</v>
      </c>
      <c r="D441">
        <f>Table2[[#This Row],[tsetlin_states]]</f>
        <v>100</v>
      </c>
      <c r="E441">
        <f>Table2[[#This Row],[min_epsilon]]</f>
        <v>4.0000000000000001E-3</v>
      </c>
      <c r="F441">
        <f>Table2[[#This Row],[epsilon_decay]]</f>
        <v>8.0000000000000004E-4</v>
      </c>
      <c r="G441">
        <f>Table2[[#This Row],[num_bins]]</f>
        <v>16</v>
      </c>
      <c r="H441">
        <f>Table2[[#This Row],[mean_reward]]</f>
        <v>34.211999999999897</v>
      </c>
      <c r="I441">
        <f>Table2[[#This Row],[mean_stderr]]</f>
        <v>7.0505655016972897</v>
      </c>
      <c r="J441">
        <f>Table2[[#This Row],[min_reward_84]]</f>
        <v>27.161434498302608</v>
      </c>
    </row>
    <row r="442" spans="1:10" x14ac:dyDescent="0.2">
      <c r="A442">
        <f>Table2[[#This Row],[trial]]</f>
        <v>273</v>
      </c>
      <c r="B442">
        <f>Table2[[#This Row],[tsetlin_number_of_clauses]]</f>
        <v>6000</v>
      </c>
      <c r="C442">
        <f>Table2[[#This Row],[tsetlin_T]]</f>
        <v>40000000</v>
      </c>
      <c r="D442">
        <f>Table2[[#This Row],[tsetlin_states]]</f>
        <v>25</v>
      </c>
      <c r="E442">
        <f>Table2[[#This Row],[min_epsilon]]</f>
        <v>1E-3</v>
      </c>
      <c r="F442">
        <f>Table2[[#This Row],[epsilon_decay]]</f>
        <v>8.0000000000000004E-4</v>
      </c>
      <c r="G442">
        <f>Table2[[#This Row],[num_bins]]</f>
        <v>8</v>
      </c>
      <c r="H442">
        <f>Table2[[#This Row],[mean_reward]]</f>
        <v>33.949449999999999</v>
      </c>
      <c r="I442">
        <f>Table2[[#This Row],[mean_stderr]]</f>
        <v>6.8243788033956001</v>
      </c>
      <c r="J442">
        <f>Table2[[#This Row],[min_reward_84]]</f>
        <v>27.125071196604399</v>
      </c>
    </row>
    <row r="443" spans="1:10" x14ac:dyDescent="0.2">
      <c r="A443">
        <f>Table2[[#This Row],[trial]]</f>
        <v>141</v>
      </c>
      <c r="B443">
        <f>Table2[[#This Row],[tsetlin_number_of_clauses]]</f>
        <v>6000</v>
      </c>
      <c r="C443">
        <f>Table2[[#This Row],[tsetlin_T]]</f>
        <v>40000000</v>
      </c>
      <c r="D443">
        <f>Table2[[#This Row],[tsetlin_states]]</f>
        <v>100</v>
      </c>
      <c r="E443">
        <f>Table2[[#This Row],[min_epsilon]]</f>
        <v>1E-3</v>
      </c>
      <c r="F443">
        <f>Table2[[#This Row],[epsilon_decay]]</f>
        <v>4.0000000000000002E-4</v>
      </c>
      <c r="G443">
        <f>Table2[[#This Row],[num_bins]]</f>
        <v>8</v>
      </c>
      <c r="H443">
        <f>Table2[[#This Row],[mean_reward]]</f>
        <v>33.552549999999997</v>
      </c>
      <c r="I443">
        <f>Table2[[#This Row],[mean_stderr]]</f>
        <v>6.4344173793157298</v>
      </c>
      <c r="J443">
        <f>Table2[[#This Row],[min_reward_84]]</f>
        <v>27.118132620684268</v>
      </c>
    </row>
    <row r="444" spans="1:10" x14ac:dyDescent="0.2">
      <c r="A444">
        <f>Table2[[#This Row],[trial]]</f>
        <v>18</v>
      </c>
      <c r="B444">
        <f>Table2[[#This Row],[tsetlin_number_of_clauses]]</f>
        <v>6000</v>
      </c>
      <c r="C444">
        <f>Table2[[#This Row],[tsetlin_T]]</f>
        <v>20000000</v>
      </c>
      <c r="D444">
        <f>Table2[[#This Row],[tsetlin_states]]</f>
        <v>8</v>
      </c>
      <c r="E444">
        <f>Table2[[#This Row],[min_epsilon]]</f>
        <v>0.01</v>
      </c>
      <c r="F444">
        <f>Table2[[#This Row],[epsilon_decay]]</f>
        <v>4.0000000000000002E-4</v>
      </c>
      <c r="G444">
        <f>Table2[[#This Row],[num_bins]]</f>
        <v>8</v>
      </c>
      <c r="H444">
        <f>Table2[[#This Row],[mean_reward]]</f>
        <v>33.710749999999997</v>
      </c>
      <c r="I444">
        <f>Table2[[#This Row],[mean_stderr]]</f>
        <v>6.6149857906868199</v>
      </c>
      <c r="J444">
        <f>Table2[[#This Row],[min_reward_84]]</f>
        <v>27.095764209313177</v>
      </c>
    </row>
    <row r="445" spans="1:10" x14ac:dyDescent="0.2">
      <c r="A445">
        <f>Table2[[#This Row],[trial]]</f>
        <v>250</v>
      </c>
      <c r="B445">
        <f>Table2[[#This Row],[tsetlin_number_of_clauses]]</f>
        <v>10000</v>
      </c>
      <c r="C445">
        <f>Table2[[#This Row],[tsetlin_T]]</f>
        <v>40000000</v>
      </c>
      <c r="D445">
        <f>Table2[[#This Row],[tsetlin_states]]</f>
        <v>4</v>
      </c>
      <c r="E445">
        <f>Table2[[#This Row],[min_epsilon]]</f>
        <v>1E-3</v>
      </c>
      <c r="F445">
        <f>Table2[[#This Row],[epsilon_decay]]</f>
        <v>8.0000000000000004E-4</v>
      </c>
      <c r="G445">
        <f>Table2[[#This Row],[num_bins]]</f>
        <v>8</v>
      </c>
      <c r="H445">
        <f>Table2[[#This Row],[mean_reward]]</f>
        <v>33.976274999999902</v>
      </c>
      <c r="I445">
        <f>Table2[[#This Row],[mean_stderr]]</f>
        <v>6.8943763717209201</v>
      </c>
      <c r="J445">
        <f>Table2[[#This Row],[min_reward_84]]</f>
        <v>27.081898628278982</v>
      </c>
    </row>
    <row r="446" spans="1:10" x14ac:dyDescent="0.2">
      <c r="A446">
        <f>Table2[[#This Row],[trial]]</f>
        <v>184</v>
      </c>
      <c r="B446">
        <f>Table2[[#This Row],[tsetlin_number_of_clauses]]</f>
        <v>10000</v>
      </c>
      <c r="C446">
        <f>Table2[[#This Row],[tsetlin_T]]</f>
        <v>5000000</v>
      </c>
      <c r="D446">
        <f>Table2[[#This Row],[tsetlin_states]]</f>
        <v>100</v>
      </c>
      <c r="E446">
        <f>Table2[[#This Row],[min_epsilon]]</f>
        <v>0.01</v>
      </c>
      <c r="F446">
        <f>Table2[[#This Row],[epsilon_decay]]</f>
        <v>8.0000000000000004E-4</v>
      </c>
      <c r="G446">
        <f>Table2[[#This Row],[num_bins]]</f>
        <v>8</v>
      </c>
      <c r="H446">
        <f>Table2[[#This Row],[mean_reward]]</f>
        <v>32.127825000000001</v>
      </c>
      <c r="I446">
        <f>Table2[[#This Row],[mean_stderr]]</f>
        <v>5.0462640984548397</v>
      </c>
      <c r="J446">
        <f>Table2[[#This Row],[min_reward_84]]</f>
        <v>27.08156090154516</v>
      </c>
    </row>
    <row r="447" spans="1:10" x14ac:dyDescent="0.2">
      <c r="A447">
        <f>Table2[[#This Row],[trial]]</f>
        <v>342</v>
      </c>
      <c r="B447">
        <f>Table2[[#This Row],[tsetlin_number_of_clauses]]</f>
        <v>6000</v>
      </c>
      <c r="C447">
        <f>Table2[[#This Row],[tsetlin_T]]</f>
        <v>20000000</v>
      </c>
      <c r="D447">
        <f>Table2[[#This Row],[tsetlin_states]]</f>
        <v>4</v>
      </c>
      <c r="E447">
        <f>Table2[[#This Row],[min_epsilon]]</f>
        <v>4.0000000000000001E-3</v>
      </c>
      <c r="F447">
        <f>Table2[[#This Row],[epsilon_decay]]</f>
        <v>1.6000000000000001E-3</v>
      </c>
      <c r="G447">
        <f>Table2[[#This Row],[num_bins]]</f>
        <v>8</v>
      </c>
      <c r="H447">
        <f>Table2[[#This Row],[mean_reward]]</f>
        <v>33.476999999999997</v>
      </c>
      <c r="I447">
        <f>Table2[[#This Row],[mean_stderr]]</f>
        <v>6.39567815247098</v>
      </c>
      <c r="J447">
        <f>Table2[[#This Row],[min_reward_84]]</f>
        <v>27.081321847529018</v>
      </c>
    </row>
    <row r="448" spans="1:10" x14ac:dyDescent="0.2">
      <c r="A448">
        <f>Table2[[#This Row],[trial]]</f>
        <v>308</v>
      </c>
      <c r="B448">
        <f>Table2[[#This Row],[tsetlin_number_of_clauses]]</f>
        <v>14000</v>
      </c>
      <c r="C448">
        <f>Table2[[#This Row],[tsetlin_T]]</f>
        <v>20000000</v>
      </c>
      <c r="D448">
        <f>Table2[[#This Row],[tsetlin_states]]</f>
        <v>8</v>
      </c>
      <c r="E448">
        <f>Table2[[#This Row],[min_epsilon]]</f>
        <v>0.01</v>
      </c>
      <c r="F448">
        <f>Table2[[#This Row],[epsilon_decay]]</f>
        <v>1.6000000000000001E-3</v>
      </c>
      <c r="G448">
        <f>Table2[[#This Row],[num_bins]]</f>
        <v>8</v>
      </c>
      <c r="H448">
        <f>Table2[[#This Row],[mean_reward]]</f>
        <v>34.302349999999997</v>
      </c>
      <c r="I448">
        <f>Table2[[#This Row],[mean_stderr]]</f>
        <v>7.2474388883750001</v>
      </c>
      <c r="J448">
        <f>Table2[[#This Row],[min_reward_84]]</f>
        <v>27.054911111624996</v>
      </c>
    </row>
    <row r="449" spans="1:10" x14ac:dyDescent="0.2">
      <c r="A449">
        <f>Table2[[#This Row],[trial]]</f>
        <v>711</v>
      </c>
      <c r="B449">
        <f>Table2[[#This Row],[tsetlin_number_of_clauses]]</f>
        <v>6000</v>
      </c>
      <c r="C449">
        <f>Table2[[#This Row],[tsetlin_T]]</f>
        <v>5000000</v>
      </c>
      <c r="D449">
        <f>Table2[[#This Row],[tsetlin_states]]</f>
        <v>100</v>
      </c>
      <c r="E449">
        <f>Table2[[#This Row],[min_epsilon]]</f>
        <v>1E-3</v>
      </c>
      <c r="F449">
        <f>Table2[[#This Row],[epsilon_decay]]</f>
        <v>8.0000000000000004E-4</v>
      </c>
      <c r="G449">
        <f>Table2[[#This Row],[num_bins]]</f>
        <v>16</v>
      </c>
      <c r="H449">
        <f>Table2[[#This Row],[mean_reward]]</f>
        <v>31.026624999999999</v>
      </c>
      <c r="I449">
        <f>Table2[[#This Row],[mean_stderr]]</f>
        <v>3.9968319262936198</v>
      </c>
      <c r="J449">
        <f>Table2[[#This Row],[min_reward_84]]</f>
        <v>27.029793073706379</v>
      </c>
    </row>
    <row r="450" spans="1:10" x14ac:dyDescent="0.2">
      <c r="A450">
        <f>Table2[[#This Row],[trial]]</f>
        <v>387</v>
      </c>
      <c r="B450">
        <f>Table2[[#This Row],[tsetlin_number_of_clauses]]</f>
        <v>6000</v>
      </c>
      <c r="C450">
        <f>Table2[[#This Row],[tsetlin_T]]</f>
        <v>5000000</v>
      </c>
      <c r="D450">
        <f>Table2[[#This Row],[tsetlin_states]]</f>
        <v>4</v>
      </c>
      <c r="E450">
        <f>Table2[[#This Row],[min_epsilon]]</f>
        <v>1E-3</v>
      </c>
      <c r="F450">
        <f>Table2[[#This Row],[epsilon_decay]]</f>
        <v>1.6000000000000001E-3</v>
      </c>
      <c r="G450">
        <f>Table2[[#This Row],[num_bins]]</f>
        <v>8</v>
      </c>
      <c r="H450">
        <f>Table2[[#This Row],[mean_reward]]</f>
        <v>35.355150000000002</v>
      </c>
      <c r="I450">
        <f>Table2[[#This Row],[mean_stderr]]</f>
        <v>8.3442459183182809</v>
      </c>
      <c r="J450">
        <f>Table2[[#This Row],[min_reward_84]]</f>
        <v>27.010904081681723</v>
      </c>
    </row>
    <row r="451" spans="1:10" x14ac:dyDescent="0.2">
      <c r="A451">
        <f>Table2[[#This Row],[trial]]</f>
        <v>557</v>
      </c>
      <c r="B451">
        <f>Table2[[#This Row],[tsetlin_number_of_clauses]]</f>
        <v>14000</v>
      </c>
      <c r="C451">
        <f>Table2[[#This Row],[tsetlin_T]]</f>
        <v>5000000</v>
      </c>
      <c r="D451">
        <f>Table2[[#This Row],[tsetlin_states]]</f>
        <v>25</v>
      </c>
      <c r="E451">
        <f>Table2[[#This Row],[min_epsilon]]</f>
        <v>1E-3</v>
      </c>
      <c r="F451">
        <f>Table2[[#This Row],[epsilon_decay]]</f>
        <v>4.0000000000000002E-4</v>
      </c>
      <c r="G451">
        <f>Table2[[#This Row],[num_bins]]</f>
        <v>16</v>
      </c>
      <c r="H451">
        <f>Table2[[#This Row],[mean_reward]]</f>
        <v>31.928000000000001</v>
      </c>
      <c r="I451">
        <f>Table2[[#This Row],[mean_stderr]]</f>
        <v>4.9241800030624701</v>
      </c>
      <c r="J451">
        <f>Table2[[#This Row],[min_reward_84]]</f>
        <v>27.00381999693753</v>
      </c>
    </row>
    <row r="452" spans="1:10" x14ac:dyDescent="0.2">
      <c r="A452">
        <f>Table2[[#This Row],[trial]]</f>
        <v>111</v>
      </c>
      <c r="B452">
        <f>Table2[[#This Row],[tsetlin_number_of_clauses]]</f>
        <v>6000</v>
      </c>
      <c r="C452">
        <f>Table2[[#This Row],[tsetlin_T]]</f>
        <v>5000000</v>
      </c>
      <c r="D452">
        <f>Table2[[#This Row],[tsetlin_states]]</f>
        <v>8</v>
      </c>
      <c r="E452">
        <f>Table2[[#This Row],[min_epsilon]]</f>
        <v>1E-3</v>
      </c>
      <c r="F452">
        <f>Table2[[#This Row],[epsilon_decay]]</f>
        <v>4.0000000000000002E-4</v>
      </c>
      <c r="G452">
        <f>Table2[[#This Row],[num_bins]]</f>
        <v>8</v>
      </c>
      <c r="H452">
        <f>Table2[[#This Row],[mean_reward]]</f>
        <v>33.165275000000001</v>
      </c>
      <c r="I452">
        <f>Table2[[#This Row],[mean_stderr]]</f>
        <v>6.1855196876312402</v>
      </c>
      <c r="J452">
        <f>Table2[[#This Row],[min_reward_84]]</f>
        <v>26.979755312368759</v>
      </c>
    </row>
    <row r="453" spans="1:10" x14ac:dyDescent="0.2">
      <c r="A453">
        <f>Table2[[#This Row],[trial]]</f>
        <v>546</v>
      </c>
      <c r="B453">
        <f>Table2[[#This Row],[tsetlin_number_of_clauses]]</f>
        <v>6000</v>
      </c>
      <c r="C453">
        <f>Table2[[#This Row],[tsetlin_T]]</f>
        <v>20000000</v>
      </c>
      <c r="D453">
        <f>Table2[[#This Row],[tsetlin_states]]</f>
        <v>8</v>
      </c>
      <c r="E453">
        <f>Table2[[#This Row],[min_epsilon]]</f>
        <v>1E-3</v>
      </c>
      <c r="F453">
        <f>Table2[[#This Row],[epsilon_decay]]</f>
        <v>4.0000000000000002E-4</v>
      </c>
      <c r="G453">
        <f>Table2[[#This Row],[num_bins]]</f>
        <v>16</v>
      </c>
      <c r="H453">
        <f>Table2[[#This Row],[mean_reward]]</f>
        <v>33.358649999999997</v>
      </c>
      <c r="I453">
        <f>Table2[[#This Row],[mean_stderr]]</f>
        <v>6.3909625803389103</v>
      </c>
      <c r="J453">
        <f>Table2[[#This Row],[min_reward_84]]</f>
        <v>26.967687419661086</v>
      </c>
    </row>
    <row r="454" spans="1:10" x14ac:dyDescent="0.2">
      <c r="A454">
        <f>Table2[[#This Row],[trial]]</f>
        <v>370</v>
      </c>
      <c r="B454">
        <f>Table2[[#This Row],[tsetlin_number_of_clauses]]</f>
        <v>10000</v>
      </c>
      <c r="C454">
        <f>Table2[[#This Row],[tsetlin_T]]</f>
        <v>40000000</v>
      </c>
      <c r="D454">
        <f>Table2[[#This Row],[tsetlin_states]]</f>
        <v>25</v>
      </c>
      <c r="E454">
        <f>Table2[[#This Row],[min_epsilon]]</f>
        <v>4.0000000000000001E-3</v>
      </c>
      <c r="F454">
        <f>Table2[[#This Row],[epsilon_decay]]</f>
        <v>1.6000000000000001E-3</v>
      </c>
      <c r="G454">
        <f>Table2[[#This Row],[num_bins]]</f>
        <v>8</v>
      </c>
      <c r="H454">
        <f>Table2[[#This Row],[mean_reward]]</f>
        <v>32.864075</v>
      </c>
      <c r="I454">
        <f>Table2[[#This Row],[mean_stderr]]</f>
        <v>5.8999883659746004</v>
      </c>
      <c r="J454">
        <f>Table2[[#This Row],[min_reward_84]]</f>
        <v>26.964086634025399</v>
      </c>
    </row>
    <row r="455" spans="1:10" x14ac:dyDescent="0.2">
      <c r="A455">
        <f>Table2[[#This Row],[trial]]</f>
        <v>791</v>
      </c>
      <c r="B455">
        <f>Table2[[#This Row],[tsetlin_number_of_clauses]]</f>
        <v>14000</v>
      </c>
      <c r="C455">
        <f>Table2[[#This Row],[tsetlin_T]]</f>
        <v>40000000</v>
      </c>
      <c r="D455">
        <f>Table2[[#This Row],[tsetlin_states]]</f>
        <v>8</v>
      </c>
      <c r="E455">
        <f>Table2[[#This Row],[min_epsilon]]</f>
        <v>4.0000000000000001E-3</v>
      </c>
      <c r="F455">
        <f>Table2[[#This Row],[epsilon_decay]]</f>
        <v>1.6000000000000001E-3</v>
      </c>
      <c r="G455">
        <f>Table2[[#This Row],[num_bins]]</f>
        <v>16</v>
      </c>
      <c r="H455">
        <f>Table2[[#This Row],[mean_reward]]</f>
        <v>32.271749999999997</v>
      </c>
      <c r="I455">
        <f>Table2[[#This Row],[mean_stderr]]</f>
        <v>5.3403963195737596</v>
      </c>
      <c r="J455">
        <f>Table2[[#This Row],[min_reward_84]]</f>
        <v>26.931353680426238</v>
      </c>
    </row>
    <row r="456" spans="1:10" x14ac:dyDescent="0.2">
      <c r="A456">
        <f>Table2[[#This Row],[trial]]</f>
        <v>404</v>
      </c>
      <c r="B456">
        <f>Table2[[#This Row],[tsetlin_number_of_clauses]]</f>
        <v>14000</v>
      </c>
      <c r="C456">
        <f>Table2[[#This Row],[tsetlin_T]]</f>
        <v>20000000</v>
      </c>
      <c r="D456">
        <f>Table2[[#This Row],[tsetlin_states]]</f>
        <v>8</v>
      </c>
      <c r="E456">
        <f>Table2[[#This Row],[min_epsilon]]</f>
        <v>1E-3</v>
      </c>
      <c r="F456">
        <f>Table2[[#This Row],[epsilon_decay]]</f>
        <v>1.6000000000000001E-3</v>
      </c>
      <c r="G456">
        <f>Table2[[#This Row],[num_bins]]</f>
        <v>8</v>
      </c>
      <c r="H456">
        <f>Table2[[#This Row],[mean_reward]]</f>
        <v>36.259049999999903</v>
      </c>
      <c r="I456">
        <f>Table2[[#This Row],[mean_stderr]]</f>
        <v>9.3342697021390908</v>
      </c>
      <c r="J456">
        <f>Table2[[#This Row],[min_reward_84]]</f>
        <v>26.924780297860814</v>
      </c>
    </row>
    <row r="457" spans="1:10" x14ac:dyDescent="0.2">
      <c r="A457">
        <f>Table2[[#This Row],[trial]]</f>
        <v>801</v>
      </c>
      <c r="B457">
        <f>Table2[[#This Row],[tsetlin_number_of_clauses]]</f>
        <v>6000</v>
      </c>
      <c r="C457">
        <f>Table2[[#This Row],[tsetlin_T]]</f>
        <v>40000000</v>
      </c>
      <c r="D457">
        <f>Table2[[#This Row],[tsetlin_states]]</f>
        <v>25</v>
      </c>
      <c r="E457">
        <f>Table2[[#This Row],[min_epsilon]]</f>
        <v>4.0000000000000001E-3</v>
      </c>
      <c r="F457">
        <f>Table2[[#This Row],[epsilon_decay]]</f>
        <v>1.6000000000000001E-3</v>
      </c>
      <c r="G457">
        <f>Table2[[#This Row],[num_bins]]</f>
        <v>16</v>
      </c>
      <c r="H457">
        <f>Table2[[#This Row],[mean_reward]]</f>
        <v>33.792949999999998</v>
      </c>
      <c r="I457">
        <f>Table2[[#This Row],[mean_stderr]]</f>
        <v>6.8830004576182997</v>
      </c>
      <c r="J457">
        <f>Table2[[#This Row],[min_reward_84]]</f>
        <v>26.909949542381696</v>
      </c>
    </row>
    <row r="458" spans="1:10" x14ac:dyDescent="0.2">
      <c r="A458">
        <f>Table2[[#This Row],[trial]]</f>
        <v>44</v>
      </c>
      <c r="B458">
        <f>Table2[[#This Row],[tsetlin_number_of_clauses]]</f>
        <v>14000</v>
      </c>
      <c r="C458">
        <f>Table2[[#This Row],[tsetlin_T]]</f>
        <v>20000000</v>
      </c>
      <c r="D458">
        <f>Table2[[#This Row],[tsetlin_states]]</f>
        <v>100</v>
      </c>
      <c r="E458">
        <f>Table2[[#This Row],[min_epsilon]]</f>
        <v>0.01</v>
      </c>
      <c r="F458">
        <f>Table2[[#This Row],[epsilon_decay]]</f>
        <v>4.0000000000000002E-4</v>
      </c>
      <c r="G458">
        <f>Table2[[#This Row],[num_bins]]</f>
        <v>8</v>
      </c>
      <c r="H458">
        <f>Table2[[#This Row],[mean_reward]]</f>
        <v>32.996499999999997</v>
      </c>
      <c r="I458">
        <f>Table2[[#This Row],[mean_stderr]]</f>
        <v>6.0952066633747402</v>
      </c>
      <c r="J458">
        <f>Table2[[#This Row],[min_reward_84]]</f>
        <v>26.901293336625258</v>
      </c>
    </row>
    <row r="459" spans="1:10" x14ac:dyDescent="0.2">
      <c r="A459">
        <f>Table2[[#This Row],[trial]]</f>
        <v>439</v>
      </c>
      <c r="B459">
        <f>Table2[[#This Row],[tsetlin_number_of_clauses]]</f>
        <v>10000</v>
      </c>
      <c r="C459">
        <f>Table2[[#This Row],[tsetlin_T]]</f>
        <v>20000000</v>
      </c>
      <c r="D459">
        <f>Table2[[#This Row],[tsetlin_states]]</f>
        <v>4</v>
      </c>
      <c r="E459">
        <f>Table2[[#This Row],[min_epsilon]]</f>
        <v>0.01</v>
      </c>
      <c r="F459">
        <f>Table2[[#This Row],[epsilon_decay]]</f>
        <v>4.0000000000000002E-4</v>
      </c>
      <c r="G459">
        <f>Table2[[#This Row],[num_bins]]</f>
        <v>16</v>
      </c>
      <c r="H459">
        <f>Table2[[#This Row],[mean_reward]]</f>
        <v>31.295749999999899</v>
      </c>
      <c r="I459">
        <f>Table2[[#This Row],[mean_stderr]]</f>
        <v>4.4363130445651899</v>
      </c>
      <c r="J459">
        <f>Table2[[#This Row],[min_reward_84]]</f>
        <v>26.85943695543471</v>
      </c>
    </row>
    <row r="460" spans="1:10" x14ac:dyDescent="0.2">
      <c r="A460">
        <f>Table2[[#This Row],[trial]]</f>
        <v>501</v>
      </c>
      <c r="B460">
        <f>Table2[[#This Row],[tsetlin_number_of_clauses]]</f>
        <v>6000</v>
      </c>
      <c r="C460">
        <f>Table2[[#This Row],[tsetlin_T]]</f>
        <v>40000000</v>
      </c>
      <c r="D460">
        <f>Table2[[#This Row],[tsetlin_states]]</f>
        <v>8</v>
      </c>
      <c r="E460">
        <f>Table2[[#This Row],[min_epsilon]]</f>
        <v>4.0000000000000001E-3</v>
      </c>
      <c r="F460">
        <f>Table2[[#This Row],[epsilon_decay]]</f>
        <v>4.0000000000000002E-4</v>
      </c>
      <c r="G460">
        <f>Table2[[#This Row],[num_bins]]</f>
        <v>16</v>
      </c>
      <c r="H460">
        <f>Table2[[#This Row],[mean_reward]]</f>
        <v>31.266424999999899</v>
      </c>
      <c r="I460">
        <f>Table2[[#This Row],[mean_stderr]]</f>
        <v>4.4273462798874998</v>
      </c>
      <c r="J460">
        <f>Table2[[#This Row],[min_reward_84]]</f>
        <v>26.839078720112397</v>
      </c>
    </row>
    <row r="461" spans="1:10" x14ac:dyDescent="0.2">
      <c r="A461">
        <f>Table2[[#This Row],[trial]]</f>
        <v>797</v>
      </c>
      <c r="B461">
        <f>Table2[[#This Row],[tsetlin_number_of_clauses]]</f>
        <v>14000</v>
      </c>
      <c r="C461">
        <f>Table2[[#This Row],[tsetlin_T]]</f>
        <v>5000000</v>
      </c>
      <c r="D461">
        <f>Table2[[#This Row],[tsetlin_states]]</f>
        <v>25</v>
      </c>
      <c r="E461">
        <f>Table2[[#This Row],[min_epsilon]]</f>
        <v>4.0000000000000001E-3</v>
      </c>
      <c r="F461">
        <f>Table2[[#This Row],[epsilon_decay]]</f>
        <v>1.6000000000000001E-3</v>
      </c>
      <c r="G461">
        <f>Table2[[#This Row],[num_bins]]</f>
        <v>16</v>
      </c>
      <c r="H461">
        <f>Table2[[#This Row],[mean_reward]]</f>
        <v>32.422399999999897</v>
      </c>
      <c r="I461">
        <f>Table2[[#This Row],[mean_stderr]]</f>
        <v>5.6301023822199703</v>
      </c>
      <c r="J461">
        <f>Table2[[#This Row],[min_reward_84]]</f>
        <v>26.792297617779926</v>
      </c>
    </row>
    <row r="462" spans="1:10" x14ac:dyDescent="0.2">
      <c r="A462">
        <f>Table2[[#This Row],[trial]]</f>
        <v>130</v>
      </c>
      <c r="B462">
        <f>Table2[[#This Row],[tsetlin_number_of_clauses]]</f>
        <v>10000</v>
      </c>
      <c r="C462">
        <f>Table2[[#This Row],[tsetlin_T]]</f>
        <v>40000000</v>
      </c>
      <c r="D462">
        <f>Table2[[#This Row],[tsetlin_states]]</f>
        <v>25</v>
      </c>
      <c r="E462">
        <f>Table2[[#This Row],[min_epsilon]]</f>
        <v>1E-3</v>
      </c>
      <c r="F462">
        <f>Table2[[#This Row],[epsilon_decay]]</f>
        <v>4.0000000000000002E-4</v>
      </c>
      <c r="G462">
        <f>Table2[[#This Row],[num_bins]]</f>
        <v>8</v>
      </c>
      <c r="H462">
        <f>Table2[[#This Row],[mean_reward]]</f>
        <v>33.903700000000001</v>
      </c>
      <c r="I462">
        <f>Table2[[#This Row],[mean_stderr]]</f>
        <v>7.11248183052267</v>
      </c>
      <c r="J462">
        <f>Table2[[#This Row],[min_reward_84]]</f>
        <v>26.791218169477332</v>
      </c>
    </row>
    <row r="463" spans="1:10" x14ac:dyDescent="0.2">
      <c r="A463">
        <f>Table2[[#This Row],[trial]]</f>
        <v>491</v>
      </c>
      <c r="B463">
        <f>Table2[[#This Row],[tsetlin_number_of_clauses]]</f>
        <v>14000</v>
      </c>
      <c r="C463">
        <f>Table2[[#This Row],[tsetlin_T]]</f>
        <v>40000000</v>
      </c>
      <c r="D463">
        <f>Table2[[#This Row],[tsetlin_states]]</f>
        <v>4</v>
      </c>
      <c r="E463">
        <f>Table2[[#This Row],[min_epsilon]]</f>
        <v>4.0000000000000001E-3</v>
      </c>
      <c r="F463">
        <f>Table2[[#This Row],[epsilon_decay]]</f>
        <v>4.0000000000000002E-4</v>
      </c>
      <c r="G463">
        <f>Table2[[#This Row],[num_bins]]</f>
        <v>16</v>
      </c>
      <c r="H463">
        <f>Table2[[#This Row],[mean_reward]]</f>
        <v>31.97935</v>
      </c>
      <c r="I463">
        <f>Table2[[#This Row],[mean_stderr]]</f>
        <v>5.1923551257925604</v>
      </c>
      <c r="J463">
        <f>Table2[[#This Row],[min_reward_84]]</f>
        <v>26.786994874207441</v>
      </c>
    </row>
    <row r="464" spans="1:10" x14ac:dyDescent="0.2">
      <c r="A464">
        <f>Table2[[#This Row],[trial]]</f>
        <v>687</v>
      </c>
      <c r="B464">
        <f>Table2[[#This Row],[tsetlin_number_of_clauses]]</f>
        <v>6000</v>
      </c>
      <c r="C464">
        <f>Table2[[#This Row],[tsetlin_T]]</f>
        <v>5000000</v>
      </c>
      <c r="D464">
        <f>Table2[[#This Row],[tsetlin_states]]</f>
        <v>8</v>
      </c>
      <c r="E464">
        <f>Table2[[#This Row],[min_epsilon]]</f>
        <v>1E-3</v>
      </c>
      <c r="F464">
        <f>Table2[[#This Row],[epsilon_decay]]</f>
        <v>8.0000000000000004E-4</v>
      </c>
      <c r="G464">
        <f>Table2[[#This Row],[num_bins]]</f>
        <v>16</v>
      </c>
      <c r="H464">
        <f>Table2[[#This Row],[mean_reward]]</f>
        <v>31.700900000000001</v>
      </c>
      <c r="I464">
        <f>Table2[[#This Row],[mean_stderr]]</f>
        <v>4.9389991692934201</v>
      </c>
      <c r="J464">
        <f>Table2[[#This Row],[min_reward_84]]</f>
        <v>26.76190083070658</v>
      </c>
    </row>
    <row r="465" spans="1:10" x14ac:dyDescent="0.2">
      <c r="A465">
        <f>Table2[[#This Row],[trial]]</f>
        <v>832</v>
      </c>
      <c r="B465">
        <f>Table2[[#This Row],[tsetlin_number_of_clauses]]</f>
        <v>10000</v>
      </c>
      <c r="C465">
        <f>Table2[[#This Row],[tsetlin_T]]</f>
        <v>5000000</v>
      </c>
      <c r="D465">
        <f>Table2[[#This Row],[tsetlin_states]]</f>
        <v>8</v>
      </c>
      <c r="E465">
        <f>Table2[[#This Row],[min_epsilon]]</f>
        <v>1E-3</v>
      </c>
      <c r="F465">
        <f>Table2[[#This Row],[epsilon_decay]]</f>
        <v>1.6000000000000001E-3</v>
      </c>
      <c r="G465">
        <f>Table2[[#This Row],[num_bins]]</f>
        <v>16</v>
      </c>
      <c r="H465">
        <f>Table2[[#This Row],[mean_reward]]</f>
        <v>32.660074999999999</v>
      </c>
      <c r="I465">
        <f>Table2[[#This Row],[mean_stderr]]</f>
        <v>5.90779746583683</v>
      </c>
      <c r="J465">
        <f>Table2[[#This Row],[min_reward_84]]</f>
        <v>26.75227753416317</v>
      </c>
    </row>
    <row r="466" spans="1:10" x14ac:dyDescent="0.2">
      <c r="A466">
        <f>Table2[[#This Row],[trial]]</f>
        <v>304</v>
      </c>
      <c r="B466">
        <f>Table2[[#This Row],[tsetlin_number_of_clauses]]</f>
        <v>10000</v>
      </c>
      <c r="C466">
        <f>Table2[[#This Row],[tsetlin_T]]</f>
        <v>5000000</v>
      </c>
      <c r="D466">
        <f>Table2[[#This Row],[tsetlin_states]]</f>
        <v>8</v>
      </c>
      <c r="E466">
        <f>Table2[[#This Row],[min_epsilon]]</f>
        <v>0.01</v>
      </c>
      <c r="F466">
        <f>Table2[[#This Row],[epsilon_decay]]</f>
        <v>1.6000000000000001E-3</v>
      </c>
      <c r="G466">
        <f>Table2[[#This Row],[num_bins]]</f>
        <v>8</v>
      </c>
      <c r="H466">
        <f>Table2[[#This Row],[mean_reward]]</f>
        <v>33.601974999999896</v>
      </c>
      <c r="I466">
        <f>Table2[[#This Row],[mean_stderr]]</f>
        <v>6.8648172840322603</v>
      </c>
      <c r="J466">
        <f>Table2[[#This Row],[min_reward_84]]</f>
        <v>26.737157715967637</v>
      </c>
    </row>
    <row r="467" spans="1:10" x14ac:dyDescent="0.2">
      <c r="A467">
        <f>Table2[[#This Row],[trial]]</f>
        <v>175</v>
      </c>
      <c r="B467">
        <f>Table2[[#This Row],[tsetlin_number_of_clauses]]</f>
        <v>10000</v>
      </c>
      <c r="C467">
        <f>Table2[[#This Row],[tsetlin_T]]</f>
        <v>20000000</v>
      </c>
      <c r="D467">
        <f>Table2[[#This Row],[tsetlin_states]]</f>
        <v>25</v>
      </c>
      <c r="E467">
        <f>Table2[[#This Row],[min_epsilon]]</f>
        <v>0.01</v>
      </c>
      <c r="F467">
        <f>Table2[[#This Row],[epsilon_decay]]</f>
        <v>8.0000000000000004E-4</v>
      </c>
      <c r="G467">
        <f>Table2[[#This Row],[num_bins]]</f>
        <v>8</v>
      </c>
      <c r="H467">
        <f>Table2[[#This Row],[mean_reward]]</f>
        <v>32.762524999999997</v>
      </c>
      <c r="I467">
        <f>Table2[[#This Row],[mean_stderr]]</f>
        <v>6.0273596276708004</v>
      </c>
      <c r="J467">
        <f>Table2[[#This Row],[min_reward_84]]</f>
        <v>26.735165372329195</v>
      </c>
    </row>
    <row r="468" spans="1:10" x14ac:dyDescent="0.2">
      <c r="A468">
        <f>Table2[[#This Row],[trial]]</f>
        <v>550</v>
      </c>
      <c r="B468">
        <f>Table2[[#This Row],[tsetlin_number_of_clauses]]</f>
        <v>10000</v>
      </c>
      <c r="C468">
        <f>Table2[[#This Row],[tsetlin_T]]</f>
        <v>40000000</v>
      </c>
      <c r="D468">
        <f>Table2[[#This Row],[tsetlin_states]]</f>
        <v>8</v>
      </c>
      <c r="E468">
        <f>Table2[[#This Row],[min_epsilon]]</f>
        <v>1E-3</v>
      </c>
      <c r="F468">
        <f>Table2[[#This Row],[epsilon_decay]]</f>
        <v>4.0000000000000002E-4</v>
      </c>
      <c r="G468">
        <f>Table2[[#This Row],[num_bins]]</f>
        <v>16</v>
      </c>
      <c r="H468">
        <f>Table2[[#This Row],[mean_reward]]</f>
        <v>33.611799999999903</v>
      </c>
      <c r="I468">
        <f>Table2[[#This Row],[mean_stderr]]</f>
        <v>6.8899559456327797</v>
      </c>
      <c r="J468">
        <f>Table2[[#This Row],[min_reward_84]]</f>
        <v>26.721844054367125</v>
      </c>
    </row>
    <row r="469" spans="1:10" x14ac:dyDescent="0.2">
      <c r="A469">
        <f>Table2[[#This Row],[trial]]</f>
        <v>538</v>
      </c>
      <c r="B469">
        <f>Table2[[#This Row],[tsetlin_number_of_clauses]]</f>
        <v>10000</v>
      </c>
      <c r="C469">
        <f>Table2[[#This Row],[tsetlin_T]]</f>
        <v>40000000</v>
      </c>
      <c r="D469">
        <f>Table2[[#This Row],[tsetlin_states]]</f>
        <v>4</v>
      </c>
      <c r="E469">
        <f>Table2[[#This Row],[min_epsilon]]</f>
        <v>1E-3</v>
      </c>
      <c r="F469">
        <f>Table2[[#This Row],[epsilon_decay]]</f>
        <v>4.0000000000000002E-4</v>
      </c>
      <c r="G469">
        <f>Table2[[#This Row],[num_bins]]</f>
        <v>16</v>
      </c>
      <c r="H469">
        <f>Table2[[#This Row],[mean_reward]]</f>
        <v>32.221775000000001</v>
      </c>
      <c r="I469">
        <f>Table2[[#This Row],[mean_stderr]]</f>
        <v>5.5027706285911098</v>
      </c>
      <c r="J469">
        <f>Table2[[#This Row],[min_reward_84]]</f>
        <v>26.719004371408893</v>
      </c>
    </row>
    <row r="470" spans="1:10" x14ac:dyDescent="0.2">
      <c r="A470">
        <f>Table2[[#This Row],[trial]]</f>
        <v>796</v>
      </c>
      <c r="B470">
        <f>Table2[[#This Row],[tsetlin_number_of_clauses]]</f>
        <v>10000</v>
      </c>
      <c r="C470">
        <f>Table2[[#This Row],[tsetlin_T]]</f>
        <v>5000000</v>
      </c>
      <c r="D470">
        <f>Table2[[#This Row],[tsetlin_states]]</f>
        <v>25</v>
      </c>
      <c r="E470">
        <f>Table2[[#This Row],[min_epsilon]]</f>
        <v>4.0000000000000001E-3</v>
      </c>
      <c r="F470">
        <f>Table2[[#This Row],[epsilon_decay]]</f>
        <v>1.6000000000000001E-3</v>
      </c>
      <c r="G470">
        <f>Table2[[#This Row],[num_bins]]</f>
        <v>16</v>
      </c>
      <c r="H470">
        <f>Table2[[#This Row],[mean_reward]]</f>
        <v>32.441875000000003</v>
      </c>
      <c r="I470">
        <f>Table2[[#This Row],[mean_stderr]]</f>
        <v>5.74124614925715</v>
      </c>
      <c r="J470">
        <f>Table2[[#This Row],[min_reward_84]]</f>
        <v>26.700628850742852</v>
      </c>
    </row>
    <row r="471" spans="1:10" x14ac:dyDescent="0.2">
      <c r="A471">
        <f>Table2[[#This Row],[trial]]</f>
        <v>532</v>
      </c>
      <c r="B471">
        <f>Table2[[#This Row],[tsetlin_number_of_clauses]]</f>
        <v>10000</v>
      </c>
      <c r="C471">
        <f>Table2[[#This Row],[tsetlin_T]]</f>
        <v>5000000</v>
      </c>
      <c r="D471">
        <f>Table2[[#This Row],[tsetlin_states]]</f>
        <v>4</v>
      </c>
      <c r="E471">
        <f>Table2[[#This Row],[min_epsilon]]</f>
        <v>1E-3</v>
      </c>
      <c r="F471">
        <f>Table2[[#This Row],[epsilon_decay]]</f>
        <v>4.0000000000000002E-4</v>
      </c>
      <c r="G471">
        <f>Table2[[#This Row],[num_bins]]</f>
        <v>16</v>
      </c>
      <c r="H471">
        <f>Table2[[#This Row],[mean_reward]]</f>
        <v>33.012675000000002</v>
      </c>
      <c r="I471">
        <f>Table2[[#This Row],[mean_stderr]]</f>
        <v>6.3142601712691597</v>
      </c>
      <c r="J471">
        <f>Table2[[#This Row],[min_reward_84]]</f>
        <v>26.69841482873084</v>
      </c>
    </row>
    <row r="472" spans="1:10" x14ac:dyDescent="0.2">
      <c r="A472">
        <f>Table2[[#This Row],[trial]]</f>
        <v>232</v>
      </c>
      <c r="B472">
        <f>Table2[[#This Row],[tsetlin_number_of_clauses]]</f>
        <v>10000</v>
      </c>
      <c r="C472">
        <f>Table2[[#This Row],[tsetlin_T]]</f>
        <v>5000000</v>
      </c>
      <c r="D472">
        <f>Table2[[#This Row],[tsetlin_states]]</f>
        <v>100</v>
      </c>
      <c r="E472">
        <f>Table2[[#This Row],[min_epsilon]]</f>
        <v>4.0000000000000001E-3</v>
      </c>
      <c r="F472">
        <f>Table2[[#This Row],[epsilon_decay]]</f>
        <v>8.0000000000000004E-4</v>
      </c>
      <c r="G472">
        <f>Table2[[#This Row],[num_bins]]</f>
        <v>8</v>
      </c>
      <c r="H472">
        <f>Table2[[#This Row],[mean_reward]]</f>
        <v>33.942324999999997</v>
      </c>
      <c r="I472">
        <f>Table2[[#This Row],[mean_stderr]]</f>
        <v>7.2778672331045096</v>
      </c>
      <c r="J472">
        <f>Table2[[#This Row],[min_reward_84]]</f>
        <v>26.664457766895488</v>
      </c>
    </row>
    <row r="473" spans="1:10" x14ac:dyDescent="0.2">
      <c r="A473">
        <f>Table2[[#This Row],[trial]]</f>
        <v>812</v>
      </c>
      <c r="B473">
        <f>Table2[[#This Row],[tsetlin_number_of_clauses]]</f>
        <v>14000</v>
      </c>
      <c r="C473">
        <f>Table2[[#This Row],[tsetlin_T]]</f>
        <v>20000000</v>
      </c>
      <c r="D473">
        <f>Table2[[#This Row],[tsetlin_states]]</f>
        <v>100</v>
      </c>
      <c r="E473">
        <f>Table2[[#This Row],[min_epsilon]]</f>
        <v>4.0000000000000001E-3</v>
      </c>
      <c r="F473">
        <f>Table2[[#This Row],[epsilon_decay]]</f>
        <v>1.6000000000000001E-3</v>
      </c>
      <c r="G473">
        <f>Table2[[#This Row],[num_bins]]</f>
        <v>16</v>
      </c>
      <c r="H473">
        <f>Table2[[#This Row],[mean_reward]]</f>
        <v>31.269424999999998</v>
      </c>
      <c r="I473">
        <f>Table2[[#This Row],[mean_stderr]]</f>
        <v>4.6158165214595996</v>
      </c>
      <c r="J473">
        <f>Table2[[#This Row],[min_reward_84]]</f>
        <v>26.653608478540399</v>
      </c>
    </row>
    <row r="474" spans="1:10" x14ac:dyDescent="0.2">
      <c r="A474">
        <f>Table2[[#This Row],[trial]]</f>
        <v>341</v>
      </c>
      <c r="B474">
        <f>Table2[[#This Row],[tsetlin_number_of_clauses]]</f>
        <v>14000</v>
      </c>
      <c r="C474">
        <f>Table2[[#This Row],[tsetlin_T]]</f>
        <v>5000000</v>
      </c>
      <c r="D474">
        <f>Table2[[#This Row],[tsetlin_states]]</f>
        <v>4</v>
      </c>
      <c r="E474">
        <f>Table2[[#This Row],[min_epsilon]]</f>
        <v>4.0000000000000001E-3</v>
      </c>
      <c r="F474">
        <f>Table2[[#This Row],[epsilon_decay]]</f>
        <v>1.6000000000000001E-3</v>
      </c>
      <c r="G474">
        <f>Table2[[#This Row],[num_bins]]</f>
        <v>8</v>
      </c>
      <c r="H474">
        <f>Table2[[#This Row],[mean_reward]]</f>
        <v>34.063124999999999</v>
      </c>
      <c r="I474">
        <f>Table2[[#This Row],[mean_stderr]]</f>
        <v>7.4117179018640504</v>
      </c>
      <c r="J474">
        <f>Table2[[#This Row],[min_reward_84]]</f>
        <v>26.651407098135948</v>
      </c>
    </row>
    <row r="475" spans="1:10" x14ac:dyDescent="0.2">
      <c r="A475">
        <f>Table2[[#This Row],[trial]]</f>
        <v>771</v>
      </c>
      <c r="B475">
        <f>Table2[[#This Row],[tsetlin_number_of_clauses]]</f>
        <v>6000</v>
      </c>
      <c r="C475">
        <f>Table2[[#This Row],[tsetlin_T]]</f>
        <v>5000000</v>
      </c>
      <c r="D475">
        <f>Table2[[#This Row],[tsetlin_states]]</f>
        <v>4</v>
      </c>
      <c r="E475">
        <f>Table2[[#This Row],[min_epsilon]]</f>
        <v>4.0000000000000001E-3</v>
      </c>
      <c r="F475">
        <f>Table2[[#This Row],[epsilon_decay]]</f>
        <v>1.6000000000000001E-3</v>
      </c>
      <c r="G475">
        <f>Table2[[#This Row],[num_bins]]</f>
        <v>16</v>
      </c>
      <c r="H475">
        <f>Table2[[#This Row],[mean_reward]]</f>
        <v>31.914874999999999</v>
      </c>
      <c r="I475">
        <f>Table2[[#This Row],[mean_stderr]]</f>
        <v>5.2743028963022898</v>
      </c>
      <c r="J475">
        <f>Table2[[#This Row],[min_reward_84]]</f>
        <v>26.640572103697707</v>
      </c>
    </row>
    <row r="476" spans="1:10" x14ac:dyDescent="0.2">
      <c r="A476">
        <f>Table2[[#This Row],[trial]]</f>
        <v>148</v>
      </c>
      <c r="B476">
        <f>Table2[[#This Row],[tsetlin_number_of_clauses]]</f>
        <v>10000</v>
      </c>
      <c r="C476">
        <f>Table2[[#This Row],[tsetlin_T]]</f>
        <v>5000000</v>
      </c>
      <c r="D476">
        <f>Table2[[#This Row],[tsetlin_states]]</f>
        <v>4</v>
      </c>
      <c r="E476">
        <f>Table2[[#This Row],[min_epsilon]]</f>
        <v>0.01</v>
      </c>
      <c r="F476">
        <f>Table2[[#This Row],[epsilon_decay]]</f>
        <v>8.0000000000000004E-4</v>
      </c>
      <c r="G476">
        <f>Table2[[#This Row],[num_bins]]</f>
        <v>8</v>
      </c>
      <c r="H476">
        <f>Table2[[#This Row],[mean_reward]]</f>
        <v>31.93215</v>
      </c>
      <c r="I476">
        <f>Table2[[#This Row],[mean_stderr]]</f>
        <v>5.3174153944655398</v>
      </c>
      <c r="J476">
        <f>Table2[[#This Row],[min_reward_84]]</f>
        <v>26.614734605534458</v>
      </c>
    </row>
    <row r="477" spans="1:10" x14ac:dyDescent="0.2">
      <c r="A477">
        <f>Table2[[#This Row],[trial]]</f>
        <v>128</v>
      </c>
      <c r="B477">
        <f>Table2[[#This Row],[tsetlin_number_of_clauses]]</f>
        <v>14000</v>
      </c>
      <c r="C477">
        <f>Table2[[#This Row],[tsetlin_T]]</f>
        <v>20000000</v>
      </c>
      <c r="D477">
        <f>Table2[[#This Row],[tsetlin_states]]</f>
        <v>25</v>
      </c>
      <c r="E477">
        <f>Table2[[#This Row],[min_epsilon]]</f>
        <v>1E-3</v>
      </c>
      <c r="F477">
        <f>Table2[[#This Row],[epsilon_decay]]</f>
        <v>4.0000000000000002E-4</v>
      </c>
      <c r="G477">
        <f>Table2[[#This Row],[num_bins]]</f>
        <v>8</v>
      </c>
      <c r="H477">
        <f>Table2[[#This Row],[mean_reward]]</f>
        <v>32.122349999999997</v>
      </c>
      <c r="I477">
        <f>Table2[[#This Row],[mean_stderr]]</f>
        <v>5.52341255706878</v>
      </c>
      <c r="J477">
        <f>Table2[[#This Row],[min_reward_84]]</f>
        <v>26.598937442931216</v>
      </c>
    </row>
    <row r="478" spans="1:10" x14ac:dyDescent="0.2">
      <c r="A478">
        <f>Table2[[#This Row],[trial]]</f>
        <v>316</v>
      </c>
      <c r="B478">
        <f>Table2[[#This Row],[tsetlin_number_of_clauses]]</f>
        <v>10000</v>
      </c>
      <c r="C478">
        <f>Table2[[#This Row],[tsetlin_T]]</f>
        <v>5000000</v>
      </c>
      <c r="D478">
        <f>Table2[[#This Row],[tsetlin_states]]</f>
        <v>25</v>
      </c>
      <c r="E478">
        <f>Table2[[#This Row],[min_epsilon]]</f>
        <v>0.01</v>
      </c>
      <c r="F478">
        <f>Table2[[#This Row],[epsilon_decay]]</f>
        <v>1.6000000000000001E-3</v>
      </c>
      <c r="G478">
        <f>Table2[[#This Row],[num_bins]]</f>
        <v>8</v>
      </c>
      <c r="H478">
        <f>Table2[[#This Row],[mean_reward]]</f>
        <v>33.891325000000002</v>
      </c>
      <c r="I478">
        <f>Table2[[#This Row],[mean_stderr]]</f>
        <v>7.3216599397491899</v>
      </c>
      <c r="J478">
        <f>Table2[[#This Row],[min_reward_84]]</f>
        <v>26.569665060250813</v>
      </c>
    </row>
    <row r="479" spans="1:10" x14ac:dyDescent="0.2">
      <c r="A479">
        <f>Table2[[#This Row],[trial]]</f>
        <v>328</v>
      </c>
      <c r="B479">
        <f>Table2[[#This Row],[tsetlin_number_of_clauses]]</f>
        <v>10000</v>
      </c>
      <c r="C479">
        <f>Table2[[#This Row],[tsetlin_T]]</f>
        <v>5000000</v>
      </c>
      <c r="D479">
        <f>Table2[[#This Row],[tsetlin_states]]</f>
        <v>100</v>
      </c>
      <c r="E479">
        <f>Table2[[#This Row],[min_epsilon]]</f>
        <v>0.01</v>
      </c>
      <c r="F479">
        <f>Table2[[#This Row],[epsilon_decay]]</f>
        <v>1.6000000000000001E-3</v>
      </c>
      <c r="G479">
        <f>Table2[[#This Row],[num_bins]]</f>
        <v>8</v>
      </c>
      <c r="H479">
        <f>Table2[[#This Row],[mean_reward]]</f>
        <v>31.613275000000002</v>
      </c>
      <c r="I479">
        <f>Table2[[#This Row],[mean_stderr]]</f>
        <v>5.0710295434287103</v>
      </c>
      <c r="J479">
        <f>Table2[[#This Row],[min_reward_84]]</f>
        <v>26.54224545657129</v>
      </c>
    </row>
    <row r="480" spans="1:10" x14ac:dyDescent="0.2">
      <c r="A480">
        <f>Table2[[#This Row],[trial]]</f>
        <v>472</v>
      </c>
      <c r="B480">
        <f>Table2[[#This Row],[tsetlin_number_of_clauses]]</f>
        <v>10000</v>
      </c>
      <c r="C480">
        <f>Table2[[#This Row],[tsetlin_T]]</f>
        <v>5000000</v>
      </c>
      <c r="D480">
        <f>Table2[[#This Row],[tsetlin_states]]</f>
        <v>100</v>
      </c>
      <c r="E480">
        <f>Table2[[#This Row],[min_epsilon]]</f>
        <v>0.01</v>
      </c>
      <c r="F480">
        <f>Table2[[#This Row],[epsilon_decay]]</f>
        <v>4.0000000000000002E-4</v>
      </c>
      <c r="G480">
        <f>Table2[[#This Row],[num_bins]]</f>
        <v>16</v>
      </c>
      <c r="H480">
        <f>Table2[[#This Row],[mean_reward]]</f>
        <v>31.653099999999998</v>
      </c>
      <c r="I480">
        <f>Table2[[#This Row],[mean_stderr]]</f>
        <v>5.1214718651108804</v>
      </c>
      <c r="J480">
        <f>Table2[[#This Row],[min_reward_84]]</f>
        <v>26.531628134889118</v>
      </c>
    </row>
    <row r="481" spans="1:10" x14ac:dyDescent="0.2">
      <c r="A481">
        <f>Table2[[#This Row],[trial]]</f>
        <v>490</v>
      </c>
      <c r="B481">
        <f>Table2[[#This Row],[tsetlin_number_of_clauses]]</f>
        <v>10000</v>
      </c>
      <c r="C481">
        <f>Table2[[#This Row],[tsetlin_T]]</f>
        <v>40000000</v>
      </c>
      <c r="D481">
        <f>Table2[[#This Row],[tsetlin_states]]</f>
        <v>4</v>
      </c>
      <c r="E481">
        <f>Table2[[#This Row],[min_epsilon]]</f>
        <v>4.0000000000000001E-3</v>
      </c>
      <c r="F481">
        <f>Table2[[#This Row],[epsilon_decay]]</f>
        <v>4.0000000000000002E-4</v>
      </c>
      <c r="G481">
        <f>Table2[[#This Row],[num_bins]]</f>
        <v>16</v>
      </c>
      <c r="H481">
        <f>Table2[[#This Row],[mean_reward]]</f>
        <v>32.945274999999903</v>
      </c>
      <c r="I481">
        <f>Table2[[#This Row],[mean_stderr]]</f>
        <v>6.4187739073785801</v>
      </c>
      <c r="J481">
        <f>Table2[[#This Row],[min_reward_84]]</f>
        <v>26.526501092621324</v>
      </c>
    </row>
    <row r="482" spans="1:10" x14ac:dyDescent="0.2">
      <c r="A482">
        <f>Table2[[#This Row],[trial]]</f>
        <v>543</v>
      </c>
      <c r="B482">
        <f>Table2[[#This Row],[tsetlin_number_of_clauses]]</f>
        <v>6000</v>
      </c>
      <c r="C482">
        <f>Table2[[#This Row],[tsetlin_T]]</f>
        <v>5000000</v>
      </c>
      <c r="D482">
        <f>Table2[[#This Row],[tsetlin_states]]</f>
        <v>8</v>
      </c>
      <c r="E482">
        <f>Table2[[#This Row],[min_epsilon]]</f>
        <v>1E-3</v>
      </c>
      <c r="F482">
        <f>Table2[[#This Row],[epsilon_decay]]</f>
        <v>4.0000000000000002E-4</v>
      </c>
      <c r="G482">
        <f>Table2[[#This Row],[num_bins]]</f>
        <v>16</v>
      </c>
      <c r="H482">
        <f>Table2[[#This Row],[mean_reward]]</f>
        <v>32.151350000000001</v>
      </c>
      <c r="I482">
        <f>Table2[[#This Row],[mean_stderr]]</f>
        <v>5.6309033764529097</v>
      </c>
      <c r="J482">
        <f>Table2[[#This Row],[min_reward_84]]</f>
        <v>26.520446623547091</v>
      </c>
    </row>
    <row r="483" spans="1:10" x14ac:dyDescent="0.2">
      <c r="A483">
        <f>Table2[[#This Row],[trial]]</f>
        <v>9</v>
      </c>
      <c r="B483">
        <f>Table2[[#This Row],[tsetlin_number_of_clauses]]</f>
        <v>6000</v>
      </c>
      <c r="C483">
        <f>Table2[[#This Row],[tsetlin_T]]</f>
        <v>40000000</v>
      </c>
      <c r="D483">
        <f>Table2[[#This Row],[tsetlin_states]]</f>
        <v>4</v>
      </c>
      <c r="E483">
        <f>Table2[[#This Row],[min_epsilon]]</f>
        <v>0.01</v>
      </c>
      <c r="F483">
        <f>Table2[[#This Row],[epsilon_decay]]</f>
        <v>4.0000000000000002E-4</v>
      </c>
      <c r="G483">
        <f>Table2[[#This Row],[num_bins]]</f>
        <v>8</v>
      </c>
      <c r="H483">
        <f>Table2[[#This Row],[mean_reward]]</f>
        <v>33.928350000000002</v>
      </c>
      <c r="I483">
        <f>Table2[[#This Row],[mean_stderr]]</f>
        <v>7.4160991718700799</v>
      </c>
      <c r="J483">
        <f>Table2[[#This Row],[min_reward_84]]</f>
        <v>26.512250828129922</v>
      </c>
    </row>
    <row r="484" spans="1:10" x14ac:dyDescent="0.2">
      <c r="A484">
        <f>Table2[[#This Row],[trial]]</f>
        <v>388</v>
      </c>
      <c r="B484">
        <f>Table2[[#This Row],[tsetlin_number_of_clauses]]</f>
        <v>10000</v>
      </c>
      <c r="C484">
        <f>Table2[[#This Row],[tsetlin_T]]</f>
        <v>5000000</v>
      </c>
      <c r="D484">
        <f>Table2[[#This Row],[tsetlin_states]]</f>
        <v>4</v>
      </c>
      <c r="E484">
        <f>Table2[[#This Row],[min_epsilon]]</f>
        <v>1E-3</v>
      </c>
      <c r="F484">
        <f>Table2[[#This Row],[epsilon_decay]]</f>
        <v>1.6000000000000001E-3</v>
      </c>
      <c r="G484">
        <f>Table2[[#This Row],[num_bins]]</f>
        <v>8</v>
      </c>
      <c r="H484">
        <f>Table2[[#This Row],[mean_reward]]</f>
        <v>32.018549999999998</v>
      </c>
      <c r="I484">
        <f>Table2[[#This Row],[mean_stderr]]</f>
        <v>5.5455310042269499</v>
      </c>
      <c r="J484">
        <f>Table2[[#This Row],[min_reward_84]]</f>
        <v>26.473018995773046</v>
      </c>
    </row>
    <row r="485" spans="1:10" x14ac:dyDescent="0.2">
      <c r="A485">
        <f>Table2[[#This Row],[trial]]</f>
        <v>860</v>
      </c>
      <c r="B485">
        <f>Table2[[#This Row],[tsetlin_number_of_clauses]]</f>
        <v>14000</v>
      </c>
      <c r="C485">
        <f>Table2[[#This Row],[tsetlin_T]]</f>
        <v>20000000</v>
      </c>
      <c r="D485">
        <f>Table2[[#This Row],[tsetlin_states]]</f>
        <v>100</v>
      </c>
      <c r="E485">
        <f>Table2[[#This Row],[min_epsilon]]</f>
        <v>1E-3</v>
      </c>
      <c r="F485">
        <f>Table2[[#This Row],[epsilon_decay]]</f>
        <v>1.6000000000000001E-3</v>
      </c>
      <c r="G485">
        <f>Table2[[#This Row],[num_bins]]</f>
        <v>16</v>
      </c>
      <c r="H485">
        <f>Table2[[#This Row],[mean_reward]]</f>
        <v>32.195149999999998</v>
      </c>
      <c r="I485">
        <f>Table2[[#This Row],[mean_stderr]]</f>
        <v>5.7223050902517798</v>
      </c>
      <c r="J485">
        <f>Table2[[#This Row],[min_reward_84]]</f>
        <v>26.472844909748218</v>
      </c>
    </row>
    <row r="486" spans="1:10" x14ac:dyDescent="0.2">
      <c r="A486">
        <f>Table2[[#This Row],[trial]]</f>
        <v>558</v>
      </c>
      <c r="B486">
        <f>Table2[[#This Row],[tsetlin_number_of_clauses]]</f>
        <v>6000</v>
      </c>
      <c r="C486">
        <f>Table2[[#This Row],[tsetlin_T]]</f>
        <v>20000000</v>
      </c>
      <c r="D486">
        <f>Table2[[#This Row],[tsetlin_states]]</f>
        <v>25</v>
      </c>
      <c r="E486">
        <f>Table2[[#This Row],[min_epsilon]]</f>
        <v>1E-3</v>
      </c>
      <c r="F486">
        <f>Table2[[#This Row],[epsilon_decay]]</f>
        <v>4.0000000000000002E-4</v>
      </c>
      <c r="G486">
        <f>Table2[[#This Row],[num_bins]]</f>
        <v>16</v>
      </c>
      <c r="H486">
        <f>Table2[[#This Row],[mean_reward]]</f>
        <v>31.679475</v>
      </c>
      <c r="I486">
        <f>Table2[[#This Row],[mean_stderr]]</f>
        <v>5.2635732196669496</v>
      </c>
      <c r="J486">
        <f>Table2[[#This Row],[min_reward_84]]</f>
        <v>26.415901780333051</v>
      </c>
    </row>
    <row r="487" spans="1:10" x14ac:dyDescent="0.2">
      <c r="A487">
        <f>Table2[[#This Row],[trial]]</f>
        <v>747</v>
      </c>
      <c r="B487">
        <f>Table2[[#This Row],[tsetlin_number_of_clauses]]</f>
        <v>6000</v>
      </c>
      <c r="C487">
        <f>Table2[[#This Row],[tsetlin_T]]</f>
        <v>5000000</v>
      </c>
      <c r="D487">
        <f>Table2[[#This Row],[tsetlin_states]]</f>
        <v>25</v>
      </c>
      <c r="E487">
        <f>Table2[[#This Row],[min_epsilon]]</f>
        <v>0.01</v>
      </c>
      <c r="F487">
        <f>Table2[[#This Row],[epsilon_decay]]</f>
        <v>1.6000000000000001E-3</v>
      </c>
      <c r="G487">
        <f>Table2[[#This Row],[num_bins]]</f>
        <v>16</v>
      </c>
      <c r="H487">
        <f>Table2[[#This Row],[mean_reward]]</f>
        <v>32.251449999999998</v>
      </c>
      <c r="I487">
        <f>Table2[[#This Row],[mean_stderr]]</f>
        <v>5.8357560424405301</v>
      </c>
      <c r="J487">
        <f>Table2[[#This Row],[min_reward_84]]</f>
        <v>26.415693957559469</v>
      </c>
    </row>
    <row r="488" spans="1:10" x14ac:dyDescent="0.2">
      <c r="A488">
        <f>Table2[[#This Row],[trial]]</f>
        <v>416</v>
      </c>
      <c r="B488">
        <f>Table2[[#This Row],[tsetlin_number_of_clauses]]</f>
        <v>14000</v>
      </c>
      <c r="C488">
        <f>Table2[[#This Row],[tsetlin_T]]</f>
        <v>20000000</v>
      </c>
      <c r="D488">
        <f>Table2[[#This Row],[tsetlin_states]]</f>
        <v>25</v>
      </c>
      <c r="E488">
        <f>Table2[[#This Row],[min_epsilon]]</f>
        <v>1E-3</v>
      </c>
      <c r="F488">
        <f>Table2[[#This Row],[epsilon_decay]]</f>
        <v>1.6000000000000001E-3</v>
      </c>
      <c r="G488">
        <f>Table2[[#This Row],[num_bins]]</f>
        <v>8</v>
      </c>
      <c r="H488">
        <f>Table2[[#This Row],[mean_reward]]</f>
        <v>33.750300000000003</v>
      </c>
      <c r="I488">
        <f>Table2[[#This Row],[mean_stderr]]</f>
        <v>7.3766049446456803</v>
      </c>
      <c r="J488">
        <f>Table2[[#This Row],[min_reward_84]]</f>
        <v>26.373695055354322</v>
      </c>
    </row>
    <row r="489" spans="1:10" x14ac:dyDescent="0.2">
      <c r="A489">
        <f>Table2[[#This Row],[trial]]</f>
        <v>663</v>
      </c>
      <c r="B489">
        <f>Table2[[#This Row],[tsetlin_number_of_clauses]]</f>
        <v>6000</v>
      </c>
      <c r="C489">
        <f>Table2[[#This Row],[tsetlin_T]]</f>
        <v>5000000</v>
      </c>
      <c r="D489">
        <f>Table2[[#This Row],[tsetlin_states]]</f>
        <v>100</v>
      </c>
      <c r="E489">
        <f>Table2[[#This Row],[min_epsilon]]</f>
        <v>4.0000000000000001E-3</v>
      </c>
      <c r="F489">
        <f>Table2[[#This Row],[epsilon_decay]]</f>
        <v>8.0000000000000004E-4</v>
      </c>
      <c r="G489">
        <f>Table2[[#This Row],[num_bins]]</f>
        <v>16</v>
      </c>
      <c r="H489">
        <f>Table2[[#This Row],[mean_reward]]</f>
        <v>31.647649999999999</v>
      </c>
      <c r="I489">
        <f>Table2[[#This Row],[mean_stderr]]</f>
        <v>5.2901412779638104</v>
      </c>
      <c r="J489">
        <f>Table2[[#This Row],[min_reward_84]]</f>
        <v>26.357508722036187</v>
      </c>
    </row>
    <row r="490" spans="1:10" x14ac:dyDescent="0.2">
      <c r="A490">
        <f>Table2[[#This Row],[trial]]</f>
        <v>213</v>
      </c>
      <c r="B490">
        <f>Table2[[#This Row],[tsetlin_number_of_clauses]]</f>
        <v>6000</v>
      </c>
      <c r="C490">
        <f>Table2[[#This Row],[tsetlin_T]]</f>
        <v>40000000</v>
      </c>
      <c r="D490">
        <f>Table2[[#This Row],[tsetlin_states]]</f>
        <v>8</v>
      </c>
      <c r="E490">
        <f>Table2[[#This Row],[min_epsilon]]</f>
        <v>4.0000000000000001E-3</v>
      </c>
      <c r="F490">
        <f>Table2[[#This Row],[epsilon_decay]]</f>
        <v>8.0000000000000004E-4</v>
      </c>
      <c r="G490">
        <f>Table2[[#This Row],[num_bins]]</f>
        <v>8</v>
      </c>
      <c r="H490">
        <f>Table2[[#This Row],[mean_reward]]</f>
        <v>31.454124999999902</v>
      </c>
      <c r="I490">
        <f>Table2[[#This Row],[mean_stderr]]</f>
        <v>5.1277570997352004</v>
      </c>
      <c r="J490">
        <f>Table2[[#This Row],[min_reward_84]]</f>
        <v>26.3263679002647</v>
      </c>
    </row>
    <row r="491" spans="1:10" x14ac:dyDescent="0.2">
      <c r="A491">
        <f>Table2[[#This Row],[trial]]</f>
        <v>327</v>
      </c>
      <c r="B491">
        <f>Table2[[#This Row],[tsetlin_number_of_clauses]]</f>
        <v>6000</v>
      </c>
      <c r="C491">
        <f>Table2[[#This Row],[tsetlin_T]]</f>
        <v>5000000</v>
      </c>
      <c r="D491">
        <f>Table2[[#This Row],[tsetlin_states]]</f>
        <v>100</v>
      </c>
      <c r="E491">
        <f>Table2[[#This Row],[min_epsilon]]</f>
        <v>0.01</v>
      </c>
      <c r="F491">
        <f>Table2[[#This Row],[epsilon_decay]]</f>
        <v>1.6000000000000001E-3</v>
      </c>
      <c r="G491">
        <f>Table2[[#This Row],[num_bins]]</f>
        <v>8</v>
      </c>
      <c r="H491">
        <f>Table2[[#This Row],[mean_reward]]</f>
        <v>32.049225</v>
      </c>
      <c r="I491">
        <f>Table2[[#This Row],[mean_stderr]]</f>
        <v>5.72473756138469</v>
      </c>
      <c r="J491">
        <f>Table2[[#This Row],[min_reward_84]]</f>
        <v>26.324487438615311</v>
      </c>
    </row>
    <row r="492" spans="1:10" x14ac:dyDescent="0.2">
      <c r="A492">
        <f>Table2[[#This Row],[trial]]</f>
        <v>453</v>
      </c>
      <c r="B492">
        <f>Table2[[#This Row],[tsetlin_number_of_clauses]]</f>
        <v>6000</v>
      </c>
      <c r="C492">
        <f>Table2[[#This Row],[tsetlin_T]]</f>
        <v>40000000</v>
      </c>
      <c r="D492">
        <f>Table2[[#This Row],[tsetlin_states]]</f>
        <v>8</v>
      </c>
      <c r="E492">
        <f>Table2[[#This Row],[min_epsilon]]</f>
        <v>0.01</v>
      </c>
      <c r="F492">
        <f>Table2[[#This Row],[epsilon_decay]]</f>
        <v>4.0000000000000002E-4</v>
      </c>
      <c r="G492">
        <f>Table2[[#This Row],[num_bins]]</f>
        <v>16</v>
      </c>
      <c r="H492">
        <f>Table2[[#This Row],[mean_reward]]</f>
        <v>31.234324999999998</v>
      </c>
      <c r="I492">
        <f>Table2[[#This Row],[mean_stderr]]</f>
        <v>4.9580286096504098</v>
      </c>
      <c r="J492">
        <f>Table2[[#This Row],[min_reward_84]]</f>
        <v>26.276296390349589</v>
      </c>
    </row>
    <row r="493" spans="1:10" x14ac:dyDescent="0.2">
      <c r="A493">
        <f>Table2[[#This Row],[trial]]</f>
        <v>581</v>
      </c>
      <c r="B493">
        <f>Table2[[#This Row],[tsetlin_number_of_clauses]]</f>
        <v>14000</v>
      </c>
      <c r="C493">
        <f>Table2[[#This Row],[tsetlin_T]]</f>
        <v>5000000</v>
      </c>
      <c r="D493">
        <f>Table2[[#This Row],[tsetlin_states]]</f>
        <v>4</v>
      </c>
      <c r="E493">
        <f>Table2[[#This Row],[min_epsilon]]</f>
        <v>0.01</v>
      </c>
      <c r="F493">
        <f>Table2[[#This Row],[epsilon_decay]]</f>
        <v>8.0000000000000004E-4</v>
      </c>
      <c r="G493">
        <f>Table2[[#This Row],[num_bins]]</f>
        <v>16</v>
      </c>
      <c r="H493">
        <f>Table2[[#This Row],[mean_reward]]</f>
        <v>30.929349999999999</v>
      </c>
      <c r="I493">
        <f>Table2[[#This Row],[mean_stderr]]</f>
        <v>4.6725362934346597</v>
      </c>
      <c r="J493">
        <f>Table2[[#This Row],[min_reward_84]]</f>
        <v>26.256813706565339</v>
      </c>
    </row>
    <row r="494" spans="1:10" x14ac:dyDescent="0.2">
      <c r="A494">
        <f>Table2[[#This Row],[trial]]</f>
        <v>521</v>
      </c>
      <c r="B494">
        <f>Table2[[#This Row],[tsetlin_number_of_clauses]]</f>
        <v>14000</v>
      </c>
      <c r="C494">
        <f>Table2[[#This Row],[tsetlin_T]]</f>
        <v>5000000</v>
      </c>
      <c r="D494">
        <f>Table2[[#This Row],[tsetlin_states]]</f>
        <v>100</v>
      </c>
      <c r="E494">
        <f>Table2[[#This Row],[min_epsilon]]</f>
        <v>4.0000000000000001E-3</v>
      </c>
      <c r="F494">
        <f>Table2[[#This Row],[epsilon_decay]]</f>
        <v>4.0000000000000002E-4</v>
      </c>
      <c r="G494">
        <f>Table2[[#This Row],[num_bins]]</f>
        <v>16</v>
      </c>
      <c r="H494">
        <f>Table2[[#This Row],[mean_reward]]</f>
        <v>30.7346</v>
      </c>
      <c r="I494">
        <f>Table2[[#This Row],[mean_stderr]]</f>
        <v>4.5077496463760598</v>
      </c>
      <c r="J494">
        <f>Table2[[#This Row],[min_reward_84]]</f>
        <v>26.226850353623941</v>
      </c>
    </row>
    <row r="495" spans="1:10" x14ac:dyDescent="0.2">
      <c r="A495">
        <f>Table2[[#This Row],[trial]]</f>
        <v>511</v>
      </c>
      <c r="B495">
        <f>Table2[[#This Row],[tsetlin_number_of_clauses]]</f>
        <v>10000</v>
      </c>
      <c r="C495">
        <f>Table2[[#This Row],[tsetlin_T]]</f>
        <v>20000000</v>
      </c>
      <c r="D495">
        <f>Table2[[#This Row],[tsetlin_states]]</f>
        <v>25</v>
      </c>
      <c r="E495">
        <f>Table2[[#This Row],[min_epsilon]]</f>
        <v>4.0000000000000001E-3</v>
      </c>
      <c r="F495">
        <f>Table2[[#This Row],[epsilon_decay]]</f>
        <v>4.0000000000000002E-4</v>
      </c>
      <c r="G495">
        <f>Table2[[#This Row],[num_bins]]</f>
        <v>16</v>
      </c>
      <c r="H495">
        <f>Table2[[#This Row],[mean_reward]]</f>
        <v>31.8986499999999</v>
      </c>
      <c r="I495">
        <f>Table2[[#This Row],[mean_stderr]]</f>
        <v>5.7093975038602398</v>
      </c>
      <c r="J495">
        <f>Table2[[#This Row],[min_reward_84]]</f>
        <v>26.189252496139659</v>
      </c>
    </row>
    <row r="496" spans="1:10" x14ac:dyDescent="0.2">
      <c r="A496">
        <f>Table2[[#This Row],[trial]]</f>
        <v>190</v>
      </c>
      <c r="B496">
        <f>Table2[[#This Row],[tsetlin_number_of_clauses]]</f>
        <v>10000</v>
      </c>
      <c r="C496">
        <f>Table2[[#This Row],[tsetlin_T]]</f>
        <v>40000000</v>
      </c>
      <c r="D496">
        <f>Table2[[#This Row],[tsetlin_states]]</f>
        <v>100</v>
      </c>
      <c r="E496">
        <f>Table2[[#This Row],[min_epsilon]]</f>
        <v>0.01</v>
      </c>
      <c r="F496">
        <f>Table2[[#This Row],[epsilon_decay]]</f>
        <v>8.0000000000000004E-4</v>
      </c>
      <c r="G496">
        <f>Table2[[#This Row],[num_bins]]</f>
        <v>8</v>
      </c>
      <c r="H496">
        <f>Table2[[#This Row],[mean_reward]]</f>
        <v>33.202399999999997</v>
      </c>
      <c r="I496">
        <f>Table2[[#This Row],[mean_stderr]]</f>
        <v>7.0252992133320102</v>
      </c>
      <c r="J496">
        <f>Table2[[#This Row],[min_reward_84]]</f>
        <v>26.177100786667985</v>
      </c>
    </row>
    <row r="497" spans="1:10" x14ac:dyDescent="0.2">
      <c r="A497">
        <f>Table2[[#This Row],[trial]]</f>
        <v>463</v>
      </c>
      <c r="B497">
        <f>Table2[[#This Row],[tsetlin_number_of_clauses]]</f>
        <v>10000</v>
      </c>
      <c r="C497">
        <f>Table2[[#This Row],[tsetlin_T]]</f>
        <v>20000000</v>
      </c>
      <c r="D497">
        <f>Table2[[#This Row],[tsetlin_states]]</f>
        <v>25</v>
      </c>
      <c r="E497">
        <f>Table2[[#This Row],[min_epsilon]]</f>
        <v>0.01</v>
      </c>
      <c r="F497">
        <f>Table2[[#This Row],[epsilon_decay]]</f>
        <v>4.0000000000000002E-4</v>
      </c>
      <c r="G497">
        <f>Table2[[#This Row],[num_bins]]</f>
        <v>16</v>
      </c>
      <c r="H497">
        <f>Table2[[#This Row],[mean_reward]]</f>
        <v>31.39245</v>
      </c>
      <c r="I497">
        <f>Table2[[#This Row],[mean_stderr]]</f>
        <v>5.2248957421978002</v>
      </c>
      <c r="J497">
        <f>Table2[[#This Row],[min_reward_84]]</f>
        <v>26.167554257802202</v>
      </c>
    </row>
    <row r="498" spans="1:10" x14ac:dyDescent="0.2">
      <c r="A498">
        <f>Table2[[#This Row],[trial]]</f>
        <v>544</v>
      </c>
      <c r="B498">
        <f>Table2[[#This Row],[tsetlin_number_of_clauses]]</f>
        <v>10000</v>
      </c>
      <c r="C498">
        <f>Table2[[#This Row],[tsetlin_T]]</f>
        <v>5000000</v>
      </c>
      <c r="D498">
        <f>Table2[[#This Row],[tsetlin_states]]</f>
        <v>8</v>
      </c>
      <c r="E498">
        <f>Table2[[#This Row],[min_epsilon]]</f>
        <v>1E-3</v>
      </c>
      <c r="F498">
        <f>Table2[[#This Row],[epsilon_decay]]</f>
        <v>4.0000000000000002E-4</v>
      </c>
      <c r="G498">
        <f>Table2[[#This Row],[num_bins]]</f>
        <v>16</v>
      </c>
      <c r="H498">
        <f>Table2[[#This Row],[mean_reward]]</f>
        <v>30.541599999999999</v>
      </c>
      <c r="I498">
        <f>Table2[[#This Row],[mean_stderr]]</f>
        <v>4.3879591864461798</v>
      </c>
      <c r="J498">
        <f>Table2[[#This Row],[min_reward_84]]</f>
        <v>26.153640813553821</v>
      </c>
    </row>
    <row r="499" spans="1:10" x14ac:dyDescent="0.2">
      <c r="A499">
        <f>Table2[[#This Row],[trial]]</f>
        <v>451</v>
      </c>
      <c r="B499">
        <f>Table2[[#This Row],[tsetlin_number_of_clauses]]</f>
        <v>10000</v>
      </c>
      <c r="C499">
        <f>Table2[[#This Row],[tsetlin_T]]</f>
        <v>20000000</v>
      </c>
      <c r="D499">
        <f>Table2[[#This Row],[tsetlin_states]]</f>
        <v>8</v>
      </c>
      <c r="E499">
        <f>Table2[[#This Row],[min_epsilon]]</f>
        <v>0.01</v>
      </c>
      <c r="F499">
        <f>Table2[[#This Row],[epsilon_decay]]</f>
        <v>4.0000000000000002E-4</v>
      </c>
      <c r="G499">
        <f>Table2[[#This Row],[num_bins]]</f>
        <v>16</v>
      </c>
      <c r="H499">
        <f>Table2[[#This Row],[mean_reward]]</f>
        <v>30.859749999999998</v>
      </c>
      <c r="I499">
        <f>Table2[[#This Row],[mean_stderr]]</f>
        <v>4.7238058316177103</v>
      </c>
      <c r="J499">
        <f>Table2[[#This Row],[min_reward_84]]</f>
        <v>26.135944168382288</v>
      </c>
    </row>
    <row r="500" spans="1:10" x14ac:dyDescent="0.2">
      <c r="A500">
        <f>Table2[[#This Row],[trial]]</f>
        <v>548</v>
      </c>
      <c r="B500">
        <f>Table2[[#This Row],[tsetlin_number_of_clauses]]</f>
        <v>14000</v>
      </c>
      <c r="C500">
        <f>Table2[[#This Row],[tsetlin_T]]</f>
        <v>20000000</v>
      </c>
      <c r="D500">
        <f>Table2[[#This Row],[tsetlin_states]]</f>
        <v>8</v>
      </c>
      <c r="E500">
        <f>Table2[[#This Row],[min_epsilon]]</f>
        <v>1E-3</v>
      </c>
      <c r="F500">
        <f>Table2[[#This Row],[epsilon_decay]]</f>
        <v>4.0000000000000002E-4</v>
      </c>
      <c r="G500">
        <f>Table2[[#This Row],[num_bins]]</f>
        <v>16</v>
      </c>
      <c r="H500">
        <f>Table2[[#This Row],[mean_reward]]</f>
        <v>32.209349999999901</v>
      </c>
      <c r="I500">
        <f>Table2[[#This Row],[mean_stderr]]</f>
        <v>6.08935004084897</v>
      </c>
      <c r="J500">
        <f>Table2[[#This Row],[min_reward_84]]</f>
        <v>26.119999959150931</v>
      </c>
    </row>
    <row r="501" spans="1:10" x14ac:dyDescent="0.2">
      <c r="A501">
        <f>Table2[[#This Row],[trial]]</f>
        <v>520</v>
      </c>
      <c r="B501">
        <f>Table2[[#This Row],[tsetlin_number_of_clauses]]</f>
        <v>10000</v>
      </c>
      <c r="C501">
        <f>Table2[[#This Row],[tsetlin_T]]</f>
        <v>5000000</v>
      </c>
      <c r="D501">
        <f>Table2[[#This Row],[tsetlin_states]]</f>
        <v>100</v>
      </c>
      <c r="E501">
        <f>Table2[[#This Row],[min_epsilon]]</f>
        <v>4.0000000000000001E-3</v>
      </c>
      <c r="F501">
        <f>Table2[[#This Row],[epsilon_decay]]</f>
        <v>4.0000000000000002E-4</v>
      </c>
      <c r="G501">
        <f>Table2[[#This Row],[num_bins]]</f>
        <v>16</v>
      </c>
      <c r="H501">
        <f>Table2[[#This Row],[mean_reward]]</f>
        <v>30.377025</v>
      </c>
      <c r="I501">
        <f>Table2[[#This Row],[mean_stderr]]</f>
        <v>4.27757444228852</v>
      </c>
      <c r="J501">
        <f>Table2[[#This Row],[min_reward_84]]</f>
        <v>26.099450557711478</v>
      </c>
    </row>
    <row r="502" spans="1:10" x14ac:dyDescent="0.2">
      <c r="A502">
        <f>Table2[[#This Row],[trial]]</f>
        <v>488</v>
      </c>
      <c r="B502">
        <f>Table2[[#This Row],[tsetlin_number_of_clauses]]</f>
        <v>14000</v>
      </c>
      <c r="C502">
        <f>Table2[[#This Row],[tsetlin_T]]</f>
        <v>20000000</v>
      </c>
      <c r="D502">
        <f>Table2[[#This Row],[tsetlin_states]]</f>
        <v>4</v>
      </c>
      <c r="E502">
        <f>Table2[[#This Row],[min_epsilon]]</f>
        <v>4.0000000000000001E-3</v>
      </c>
      <c r="F502">
        <f>Table2[[#This Row],[epsilon_decay]]</f>
        <v>4.0000000000000002E-4</v>
      </c>
      <c r="G502">
        <f>Table2[[#This Row],[num_bins]]</f>
        <v>16</v>
      </c>
      <c r="H502">
        <f>Table2[[#This Row],[mean_reward]]</f>
        <v>31.8477999999999</v>
      </c>
      <c r="I502">
        <f>Table2[[#This Row],[mean_stderr]]</f>
        <v>5.7555661593518002</v>
      </c>
      <c r="J502">
        <f>Table2[[#This Row],[min_reward_84]]</f>
        <v>26.092233840648099</v>
      </c>
    </row>
    <row r="503" spans="1:10" x14ac:dyDescent="0.2">
      <c r="A503">
        <f>Table2[[#This Row],[trial]]</f>
        <v>681</v>
      </c>
      <c r="B503">
        <f>Table2[[#This Row],[tsetlin_number_of_clauses]]</f>
        <v>6000</v>
      </c>
      <c r="C503">
        <f>Table2[[#This Row],[tsetlin_T]]</f>
        <v>40000000</v>
      </c>
      <c r="D503">
        <f>Table2[[#This Row],[tsetlin_states]]</f>
        <v>4</v>
      </c>
      <c r="E503">
        <f>Table2[[#This Row],[min_epsilon]]</f>
        <v>1E-3</v>
      </c>
      <c r="F503">
        <f>Table2[[#This Row],[epsilon_decay]]</f>
        <v>8.0000000000000004E-4</v>
      </c>
      <c r="G503">
        <f>Table2[[#This Row],[num_bins]]</f>
        <v>16</v>
      </c>
      <c r="H503">
        <f>Table2[[#This Row],[mean_reward]]</f>
        <v>33.449124999999903</v>
      </c>
      <c r="I503">
        <f>Table2[[#This Row],[mean_stderr]]</f>
        <v>7.3615709983507598</v>
      </c>
      <c r="J503">
        <f>Table2[[#This Row],[min_reward_84]]</f>
        <v>26.087554001649142</v>
      </c>
    </row>
    <row r="504" spans="1:10" x14ac:dyDescent="0.2">
      <c r="A504">
        <f>Table2[[#This Row],[trial]]</f>
        <v>827</v>
      </c>
      <c r="B504">
        <f>Table2[[#This Row],[tsetlin_number_of_clauses]]</f>
        <v>14000</v>
      </c>
      <c r="C504">
        <f>Table2[[#This Row],[tsetlin_T]]</f>
        <v>40000000</v>
      </c>
      <c r="D504">
        <f>Table2[[#This Row],[tsetlin_states]]</f>
        <v>4</v>
      </c>
      <c r="E504">
        <f>Table2[[#This Row],[min_epsilon]]</f>
        <v>1E-3</v>
      </c>
      <c r="F504">
        <f>Table2[[#This Row],[epsilon_decay]]</f>
        <v>1.6000000000000001E-3</v>
      </c>
      <c r="G504">
        <f>Table2[[#This Row],[num_bins]]</f>
        <v>16</v>
      </c>
      <c r="H504">
        <f>Table2[[#This Row],[mean_reward]]</f>
        <v>33.112699999999997</v>
      </c>
      <c r="I504">
        <f>Table2[[#This Row],[mean_stderr]]</f>
        <v>7.0312574040256104</v>
      </c>
      <c r="J504">
        <f>Table2[[#This Row],[min_reward_84]]</f>
        <v>26.081442595974387</v>
      </c>
    </row>
    <row r="505" spans="1:10" x14ac:dyDescent="0.2">
      <c r="A505">
        <f>Table2[[#This Row],[trial]]</f>
        <v>41</v>
      </c>
      <c r="B505">
        <f>Table2[[#This Row],[tsetlin_number_of_clauses]]</f>
        <v>14000</v>
      </c>
      <c r="C505">
        <f>Table2[[#This Row],[tsetlin_T]]</f>
        <v>5000000</v>
      </c>
      <c r="D505">
        <f>Table2[[#This Row],[tsetlin_states]]</f>
        <v>100</v>
      </c>
      <c r="E505">
        <f>Table2[[#This Row],[min_epsilon]]</f>
        <v>0.01</v>
      </c>
      <c r="F505">
        <f>Table2[[#This Row],[epsilon_decay]]</f>
        <v>4.0000000000000002E-4</v>
      </c>
      <c r="G505">
        <f>Table2[[#This Row],[num_bins]]</f>
        <v>8</v>
      </c>
      <c r="H505">
        <f>Table2[[#This Row],[mean_reward]]</f>
        <v>33.428849999999997</v>
      </c>
      <c r="I505">
        <f>Table2[[#This Row],[mean_stderr]]</f>
        <v>7.3617507588590003</v>
      </c>
      <c r="J505">
        <f>Table2[[#This Row],[min_reward_84]]</f>
        <v>26.067099241140998</v>
      </c>
    </row>
    <row r="506" spans="1:10" x14ac:dyDescent="0.2">
      <c r="A506">
        <f>Table2[[#This Row],[trial]]</f>
        <v>509</v>
      </c>
      <c r="B506">
        <f>Table2[[#This Row],[tsetlin_number_of_clauses]]</f>
        <v>14000</v>
      </c>
      <c r="C506">
        <f>Table2[[#This Row],[tsetlin_T]]</f>
        <v>5000000</v>
      </c>
      <c r="D506">
        <f>Table2[[#This Row],[tsetlin_states]]</f>
        <v>25</v>
      </c>
      <c r="E506">
        <f>Table2[[#This Row],[min_epsilon]]</f>
        <v>4.0000000000000001E-3</v>
      </c>
      <c r="F506">
        <f>Table2[[#This Row],[epsilon_decay]]</f>
        <v>4.0000000000000002E-4</v>
      </c>
      <c r="G506">
        <f>Table2[[#This Row],[num_bins]]</f>
        <v>16</v>
      </c>
      <c r="H506">
        <f>Table2[[#This Row],[mean_reward]]</f>
        <v>30.57255</v>
      </c>
      <c r="I506">
        <f>Table2[[#This Row],[mean_stderr]]</f>
        <v>4.5231601543194397</v>
      </c>
      <c r="J506">
        <f>Table2[[#This Row],[min_reward_84]]</f>
        <v>26.049389845680558</v>
      </c>
    </row>
    <row r="507" spans="1:10" x14ac:dyDescent="0.2">
      <c r="A507">
        <f>Table2[[#This Row],[trial]]</f>
        <v>669</v>
      </c>
      <c r="B507">
        <f>Table2[[#This Row],[tsetlin_number_of_clauses]]</f>
        <v>6000</v>
      </c>
      <c r="C507">
        <f>Table2[[#This Row],[tsetlin_T]]</f>
        <v>40000000</v>
      </c>
      <c r="D507">
        <f>Table2[[#This Row],[tsetlin_states]]</f>
        <v>100</v>
      </c>
      <c r="E507">
        <f>Table2[[#This Row],[min_epsilon]]</f>
        <v>4.0000000000000001E-3</v>
      </c>
      <c r="F507">
        <f>Table2[[#This Row],[epsilon_decay]]</f>
        <v>8.0000000000000004E-4</v>
      </c>
      <c r="G507">
        <f>Table2[[#This Row],[num_bins]]</f>
        <v>16</v>
      </c>
      <c r="H507">
        <f>Table2[[#This Row],[mean_reward]]</f>
        <v>31.197225</v>
      </c>
      <c r="I507">
        <f>Table2[[#This Row],[mean_stderr]]</f>
        <v>5.1528720655893299</v>
      </c>
      <c r="J507">
        <f>Table2[[#This Row],[min_reward_84]]</f>
        <v>26.044352934410668</v>
      </c>
    </row>
    <row r="508" spans="1:10" x14ac:dyDescent="0.2">
      <c r="A508">
        <f>Table2[[#This Row],[trial]]</f>
        <v>545</v>
      </c>
      <c r="B508">
        <f>Table2[[#This Row],[tsetlin_number_of_clauses]]</f>
        <v>14000</v>
      </c>
      <c r="C508">
        <f>Table2[[#This Row],[tsetlin_T]]</f>
        <v>5000000</v>
      </c>
      <c r="D508">
        <f>Table2[[#This Row],[tsetlin_states]]</f>
        <v>8</v>
      </c>
      <c r="E508">
        <f>Table2[[#This Row],[min_epsilon]]</f>
        <v>1E-3</v>
      </c>
      <c r="F508">
        <f>Table2[[#This Row],[epsilon_decay]]</f>
        <v>4.0000000000000002E-4</v>
      </c>
      <c r="G508">
        <f>Table2[[#This Row],[num_bins]]</f>
        <v>16</v>
      </c>
      <c r="H508">
        <f>Table2[[#This Row],[mean_reward]]</f>
        <v>31.716574999999999</v>
      </c>
      <c r="I508">
        <f>Table2[[#This Row],[mean_stderr]]</f>
        <v>5.6985722279734903</v>
      </c>
      <c r="J508">
        <f>Table2[[#This Row],[min_reward_84]]</f>
        <v>26.018002772026509</v>
      </c>
    </row>
    <row r="509" spans="1:10" x14ac:dyDescent="0.2">
      <c r="A509">
        <f>Table2[[#This Row],[trial]]</f>
        <v>102</v>
      </c>
      <c r="B509">
        <f>Table2[[#This Row],[tsetlin_number_of_clauses]]</f>
        <v>6000</v>
      </c>
      <c r="C509">
        <f>Table2[[#This Row],[tsetlin_T]]</f>
        <v>20000000</v>
      </c>
      <c r="D509">
        <f>Table2[[#This Row],[tsetlin_states]]</f>
        <v>4</v>
      </c>
      <c r="E509">
        <f>Table2[[#This Row],[min_epsilon]]</f>
        <v>1E-3</v>
      </c>
      <c r="F509">
        <f>Table2[[#This Row],[epsilon_decay]]</f>
        <v>4.0000000000000002E-4</v>
      </c>
      <c r="G509">
        <f>Table2[[#This Row],[num_bins]]</f>
        <v>8</v>
      </c>
      <c r="H509">
        <f>Table2[[#This Row],[mean_reward]]</f>
        <v>32.383975</v>
      </c>
      <c r="I509">
        <f>Table2[[#This Row],[mean_stderr]]</f>
        <v>6.37928986335573</v>
      </c>
      <c r="J509">
        <f>Table2[[#This Row],[min_reward_84]]</f>
        <v>26.00468513664427</v>
      </c>
    </row>
    <row r="510" spans="1:10" x14ac:dyDescent="0.2">
      <c r="A510">
        <f>Table2[[#This Row],[trial]]</f>
        <v>731</v>
      </c>
      <c r="B510">
        <f>Table2[[#This Row],[tsetlin_number_of_clauses]]</f>
        <v>14000</v>
      </c>
      <c r="C510">
        <f>Table2[[#This Row],[tsetlin_T]]</f>
        <v>40000000</v>
      </c>
      <c r="D510">
        <f>Table2[[#This Row],[tsetlin_states]]</f>
        <v>4</v>
      </c>
      <c r="E510">
        <f>Table2[[#This Row],[min_epsilon]]</f>
        <v>0.01</v>
      </c>
      <c r="F510">
        <f>Table2[[#This Row],[epsilon_decay]]</f>
        <v>1.6000000000000001E-3</v>
      </c>
      <c r="G510">
        <f>Table2[[#This Row],[num_bins]]</f>
        <v>16</v>
      </c>
      <c r="H510">
        <f>Table2[[#This Row],[mean_reward]]</f>
        <v>32.499875000000003</v>
      </c>
      <c r="I510">
        <f>Table2[[#This Row],[mean_stderr]]</f>
        <v>6.5165269616549004</v>
      </c>
      <c r="J510">
        <f>Table2[[#This Row],[min_reward_84]]</f>
        <v>25.983348038345103</v>
      </c>
    </row>
    <row r="511" spans="1:10" x14ac:dyDescent="0.2">
      <c r="A511">
        <f>Table2[[#This Row],[trial]]</f>
        <v>725</v>
      </c>
      <c r="B511">
        <f>Table2[[#This Row],[tsetlin_number_of_clauses]]</f>
        <v>14000</v>
      </c>
      <c r="C511">
        <f>Table2[[#This Row],[tsetlin_T]]</f>
        <v>5000000</v>
      </c>
      <c r="D511">
        <f>Table2[[#This Row],[tsetlin_states]]</f>
        <v>4</v>
      </c>
      <c r="E511">
        <f>Table2[[#This Row],[min_epsilon]]</f>
        <v>0.01</v>
      </c>
      <c r="F511">
        <f>Table2[[#This Row],[epsilon_decay]]</f>
        <v>1.6000000000000001E-3</v>
      </c>
      <c r="G511">
        <f>Table2[[#This Row],[num_bins]]</f>
        <v>16</v>
      </c>
      <c r="H511">
        <f>Table2[[#This Row],[mean_reward]]</f>
        <v>30.777124999999899</v>
      </c>
      <c r="I511">
        <f>Table2[[#This Row],[mean_stderr]]</f>
        <v>4.8125554734395699</v>
      </c>
      <c r="J511">
        <f>Table2[[#This Row],[min_reward_84]]</f>
        <v>25.964569526560329</v>
      </c>
    </row>
    <row r="512" spans="1:10" x14ac:dyDescent="0.2">
      <c r="A512">
        <f>Table2[[#This Row],[trial]]</f>
        <v>719</v>
      </c>
      <c r="B512">
        <f>Table2[[#This Row],[tsetlin_number_of_clauses]]</f>
        <v>14000</v>
      </c>
      <c r="C512">
        <f>Table2[[#This Row],[tsetlin_T]]</f>
        <v>40000000</v>
      </c>
      <c r="D512">
        <f>Table2[[#This Row],[tsetlin_states]]</f>
        <v>100</v>
      </c>
      <c r="E512">
        <f>Table2[[#This Row],[min_epsilon]]</f>
        <v>1E-3</v>
      </c>
      <c r="F512">
        <f>Table2[[#This Row],[epsilon_decay]]</f>
        <v>8.0000000000000004E-4</v>
      </c>
      <c r="G512">
        <f>Table2[[#This Row],[num_bins]]</f>
        <v>16</v>
      </c>
      <c r="H512">
        <f>Table2[[#This Row],[mean_reward]]</f>
        <v>31.738975</v>
      </c>
      <c r="I512">
        <f>Table2[[#This Row],[mean_stderr]]</f>
        <v>5.7921203605716904</v>
      </c>
      <c r="J512">
        <f>Table2[[#This Row],[min_reward_84]]</f>
        <v>25.946854639428309</v>
      </c>
    </row>
    <row r="513" spans="1:10" x14ac:dyDescent="0.2">
      <c r="A513">
        <f>Table2[[#This Row],[trial]]</f>
        <v>30</v>
      </c>
      <c r="B513">
        <f>Table2[[#This Row],[tsetlin_number_of_clauses]]</f>
        <v>6000</v>
      </c>
      <c r="C513">
        <f>Table2[[#This Row],[tsetlin_T]]</f>
        <v>20000000</v>
      </c>
      <c r="D513">
        <f>Table2[[#This Row],[tsetlin_states]]</f>
        <v>25</v>
      </c>
      <c r="E513">
        <f>Table2[[#This Row],[min_epsilon]]</f>
        <v>0.01</v>
      </c>
      <c r="F513">
        <f>Table2[[#This Row],[epsilon_decay]]</f>
        <v>4.0000000000000002E-4</v>
      </c>
      <c r="G513">
        <f>Table2[[#This Row],[num_bins]]</f>
        <v>8</v>
      </c>
      <c r="H513">
        <f>Table2[[#This Row],[mean_reward]]</f>
        <v>31.612950000000001</v>
      </c>
      <c r="I513">
        <f>Table2[[#This Row],[mean_stderr]]</f>
        <v>5.6921584271105896</v>
      </c>
      <c r="J513">
        <f>Table2[[#This Row],[min_reward_84]]</f>
        <v>25.920791572889414</v>
      </c>
    </row>
    <row r="514" spans="1:10" x14ac:dyDescent="0.2">
      <c r="A514">
        <f>Table2[[#This Row],[trial]]</f>
        <v>755</v>
      </c>
      <c r="B514">
        <f>Table2[[#This Row],[tsetlin_number_of_clauses]]</f>
        <v>14000</v>
      </c>
      <c r="C514">
        <f>Table2[[#This Row],[tsetlin_T]]</f>
        <v>40000000</v>
      </c>
      <c r="D514">
        <f>Table2[[#This Row],[tsetlin_states]]</f>
        <v>25</v>
      </c>
      <c r="E514">
        <f>Table2[[#This Row],[min_epsilon]]</f>
        <v>0.01</v>
      </c>
      <c r="F514">
        <f>Table2[[#This Row],[epsilon_decay]]</f>
        <v>1.6000000000000001E-3</v>
      </c>
      <c r="G514">
        <f>Table2[[#This Row],[num_bins]]</f>
        <v>16</v>
      </c>
      <c r="H514">
        <f>Table2[[#This Row],[mean_reward]]</f>
        <v>33.546750000000003</v>
      </c>
      <c r="I514">
        <f>Table2[[#This Row],[mean_stderr]]</f>
        <v>7.7706353950022198</v>
      </c>
      <c r="J514">
        <f>Table2[[#This Row],[min_reward_84]]</f>
        <v>25.776114604997783</v>
      </c>
    </row>
    <row r="515" spans="1:10" x14ac:dyDescent="0.2">
      <c r="A515">
        <f>Table2[[#This Row],[trial]]</f>
        <v>270</v>
      </c>
      <c r="B515">
        <f>Table2[[#This Row],[tsetlin_number_of_clauses]]</f>
        <v>6000</v>
      </c>
      <c r="C515">
        <f>Table2[[#This Row],[tsetlin_T]]</f>
        <v>20000000</v>
      </c>
      <c r="D515">
        <f>Table2[[#This Row],[tsetlin_states]]</f>
        <v>25</v>
      </c>
      <c r="E515">
        <f>Table2[[#This Row],[min_epsilon]]</f>
        <v>1E-3</v>
      </c>
      <c r="F515">
        <f>Table2[[#This Row],[epsilon_decay]]</f>
        <v>8.0000000000000004E-4</v>
      </c>
      <c r="G515">
        <f>Table2[[#This Row],[num_bins]]</f>
        <v>8</v>
      </c>
      <c r="H515">
        <f>Table2[[#This Row],[mean_reward]]</f>
        <v>31.541</v>
      </c>
      <c r="I515">
        <f>Table2[[#This Row],[mean_stderr]]</f>
        <v>5.8592116058452</v>
      </c>
      <c r="J515">
        <f>Table2[[#This Row],[min_reward_84]]</f>
        <v>25.6817883941548</v>
      </c>
    </row>
    <row r="516" spans="1:10" x14ac:dyDescent="0.2">
      <c r="A516">
        <f>Table2[[#This Row],[trial]]</f>
        <v>737</v>
      </c>
      <c r="B516">
        <f>Table2[[#This Row],[tsetlin_number_of_clauses]]</f>
        <v>14000</v>
      </c>
      <c r="C516">
        <f>Table2[[#This Row],[tsetlin_T]]</f>
        <v>5000000</v>
      </c>
      <c r="D516">
        <f>Table2[[#This Row],[tsetlin_states]]</f>
        <v>8</v>
      </c>
      <c r="E516">
        <f>Table2[[#This Row],[min_epsilon]]</f>
        <v>0.01</v>
      </c>
      <c r="F516">
        <f>Table2[[#This Row],[epsilon_decay]]</f>
        <v>1.6000000000000001E-3</v>
      </c>
      <c r="G516">
        <f>Table2[[#This Row],[num_bins]]</f>
        <v>16</v>
      </c>
      <c r="H516">
        <f>Table2[[#This Row],[mean_reward]]</f>
        <v>30.062774999999998</v>
      </c>
      <c r="I516">
        <f>Table2[[#This Row],[mean_stderr]]</f>
        <v>4.3864830396605496</v>
      </c>
      <c r="J516">
        <f>Table2[[#This Row],[min_reward_84]]</f>
        <v>25.676291960339448</v>
      </c>
    </row>
    <row r="517" spans="1:10" x14ac:dyDescent="0.2">
      <c r="A517">
        <f>Table2[[#This Row],[trial]]</f>
        <v>164</v>
      </c>
      <c r="B517">
        <f>Table2[[#This Row],[tsetlin_number_of_clauses]]</f>
        <v>14000</v>
      </c>
      <c r="C517">
        <f>Table2[[#This Row],[tsetlin_T]]</f>
        <v>20000000</v>
      </c>
      <c r="D517">
        <f>Table2[[#This Row],[tsetlin_states]]</f>
        <v>8</v>
      </c>
      <c r="E517">
        <f>Table2[[#This Row],[min_epsilon]]</f>
        <v>0.01</v>
      </c>
      <c r="F517">
        <f>Table2[[#This Row],[epsilon_decay]]</f>
        <v>8.0000000000000004E-4</v>
      </c>
      <c r="G517">
        <f>Table2[[#This Row],[num_bins]]</f>
        <v>8</v>
      </c>
      <c r="H517">
        <f>Table2[[#This Row],[mean_reward]]</f>
        <v>31.33605</v>
      </c>
      <c r="I517">
        <f>Table2[[#This Row],[mean_stderr]]</f>
        <v>5.67172939209593</v>
      </c>
      <c r="J517">
        <f>Table2[[#This Row],[min_reward_84]]</f>
        <v>25.66432060790407</v>
      </c>
    </row>
    <row r="518" spans="1:10" x14ac:dyDescent="0.2">
      <c r="A518">
        <f>Table2[[#This Row],[trial]]</f>
        <v>281</v>
      </c>
      <c r="B518">
        <f>Table2[[#This Row],[tsetlin_number_of_clauses]]</f>
        <v>14000</v>
      </c>
      <c r="C518">
        <f>Table2[[#This Row],[tsetlin_T]]</f>
        <v>5000000</v>
      </c>
      <c r="D518">
        <f>Table2[[#This Row],[tsetlin_states]]</f>
        <v>100</v>
      </c>
      <c r="E518">
        <f>Table2[[#This Row],[min_epsilon]]</f>
        <v>1E-3</v>
      </c>
      <c r="F518">
        <f>Table2[[#This Row],[epsilon_decay]]</f>
        <v>8.0000000000000004E-4</v>
      </c>
      <c r="G518">
        <f>Table2[[#This Row],[num_bins]]</f>
        <v>8</v>
      </c>
      <c r="H518">
        <f>Table2[[#This Row],[mean_reward]]</f>
        <v>31.558499999999999</v>
      </c>
      <c r="I518">
        <f>Table2[[#This Row],[mean_stderr]]</f>
        <v>5.9129131693483696</v>
      </c>
      <c r="J518">
        <f>Table2[[#This Row],[min_reward_84]]</f>
        <v>25.645586830651631</v>
      </c>
    </row>
    <row r="519" spans="1:10" x14ac:dyDescent="0.2">
      <c r="A519">
        <f>Table2[[#This Row],[trial]]</f>
        <v>635</v>
      </c>
      <c r="B519">
        <f>Table2[[#This Row],[tsetlin_number_of_clauses]]</f>
        <v>14000</v>
      </c>
      <c r="C519">
        <f>Table2[[#This Row],[tsetlin_T]]</f>
        <v>40000000</v>
      </c>
      <c r="D519">
        <f>Table2[[#This Row],[tsetlin_states]]</f>
        <v>4</v>
      </c>
      <c r="E519">
        <f>Table2[[#This Row],[min_epsilon]]</f>
        <v>4.0000000000000001E-3</v>
      </c>
      <c r="F519">
        <f>Table2[[#This Row],[epsilon_decay]]</f>
        <v>8.0000000000000004E-4</v>
      </c>
      <c r="G519">
        <f>Table2[[#This Row],[num_bins]]</f>
        <v>16</v>
      </c>
      <c r="H519">
        <f>Table2[[#This Row],[mean_reward]]</f>
        <v>30.636900000000001</v>
      </c>
      <c r="I519">
        <f>Table2[[#This Row],[mean_stderr]]</f>
        <v>4.9984327528506602</v>
      </c>
      <c r="J519">
        <f>Table2[[#This Row],[min_reward_84]]</f>
        <v>25.63846724714934</v>
      </c>
    </row>
    <row r="520" spans="1:10" x14ac:dyDescent="0.2">
      <c r="A520">
        <f>Table2[[#This Row],[trial]]</f>
        <v>68</v>
      </c>
      <c r="B520">
        <f>Table2[[#This Row],[tsetlin_number_of_clauses]]</f>
        <v>14000</v>
      </c>
      <c r="C520">
        <f>Table2[[#This Row],[tsetlin_T]]</f>
        <v>20000000</v>
      </c>
      <c r="D520">
        <f>Table2[[#This Row],[tsetlin_states]]</f>
        <v>8</v>
      </c>
      <c r="E520">
        <f>Table2[[#This Row],[min_epsilon]]</f>
        <v>4.0000000000000001E-3</v>
      </c>
      <c r="F520">
        <f>Table2[[#This Row],[epsilon_decay]]</f>
        <v>4.0000000000000002E-4</v>
      </c>
      <c r="G520">
        <f>Table2[[#This Row],[num_bins]]</f>
        <v>8</v>
      </c>
      <c r="H520">
        <f>Table2[[#This Row],[mean_reward]]</f>
        <v>35.467799999999997</v>
      </c>
      <c r="I520">
        <f>Table2[[#This Row],[mean_stderr]]</f>
        <v>9.8659197658059092</v>
      </c>
      <c r="J520">
        <f>Table2[[#This Row],[min_reward_84]]</f>
        <v>25.601880234194088</v>
      </c>
    </row>
    <row r="521" spans="1:10" x14ac:dyDescent="0.2">
      <c r="A521">
        <f>Table2[[#This Row],[trial]]</f>
        <v>580</v>
      </c>
      <c r="B521">
        <f>Table2[[#This Row],[tsetlin_number_of_clauses]]</f>
        <v>10000</v>
      </c>
      <c r="C521">
        <f>Table2[[#This Row],[tsetlin_T]]</f>
        <v>5000000</v>
      </c>
      <c r="D521">
        <f>Table2[[#This Row],[tsetlin_states]]</f>
        <v>4</v>
      </c>
      <c r="E521">
        <f>Table2[[#This Row],[min_epsilon]]</f>
        <v>0.01</v>
      </c>
      <c r="F521">
        <f>Table2[[#This Row],[epsilon_decay]]</f>
        <v>8.0000000000000004E-4</v>
      </c>
      <c r="G521">
        <f>Table2[[#This Row],[num_bins]]</f>
        <v>16</v>
      </c>
      <c r="H521">
        <f>Table2[[#This Row],[mean_reward]]</f>
        <v>30.876574999999999</v>
      </c>
      <c r="I521">
        <f>Table2[[#This Row],[mean_stderr]]</f>
        <v>5.2771478698779299</v>
      </c>
      <c r="J521">
        <f>Table2[[#This Row],[min_reward_84]]</f>
        <v>25.59942713012207</v>
      </c>
    </row>
    <row r="522" spans="1:10" x14ac:dyDescent="0.2">
      <c r="A522">
        <f>Table2[[#This Row],[trial]]</f>
        <v>622</v>
      </c>
      <c r="B522">
        <f>Table2[[#This Row],[tsetlin_number_of_clauses]]</f>
        <v>10000</v>
      </c>
      <c r="C522">
        <f>Table2[[#This Row],[tsetlin_T]]</f>
        <v>40000000</v>
      </c>
      <c r="D522">
        <f>Table2[[#This Row],[tsetlin_states]]</f>
        <v>100</v>
      </c>
      <c r="E522">
        <f>Table2[[#This Row],[min_epsilon]]</f>
        <v>0.01</v>
      </c>
      <c r="F522">
        <f>Table2[[#This Row],[epsilon_decay]]</f>
        <v>8.0000000000000004E-4</v>
      </c>
      <c r="G522">
        <f>Table2[[#This Row],[num_bins]]</f>
        <v>16</v>
      </c>
      <c r="H522">
        <f>Table2[[#This Row],[mean_reward]]</f>
        <v>32.046349999999997</v>
      </c>
      <c r="I522">
        <f>Table2[[#This Row],[mean_stderr]]</f>
        <v>6.4562650086990896</v>
      </c>
      <c r="J522">
        <f>Table2[[#This Row],[min_reward_84]]</f>
        <v>25.590084991300905</v>
      </c>
    </row>
    <row r="523" spans="1:10" x14ac:dyDescent="0.2">
      <c r="A523">
        <f>Table2[[#This Row],[trial]]</f>
        <v>340</v>
      </c>
      <c r="B523">
        <f>Table2[[#This Row],[tsetlin_number_of_clauses]]</f>
        <v>10000</v>
      </c>
      <c r="C523">
        <f>Table2[[#This Row],[tsetlin_T]]</f>
        <v>5000000</v>
      </c>
      <c r="D523">
        <f>Table2[[#This Row],[tsetlin_states]]</f>
        <v>4</v>
      </c>
      <c r="E523">
        <f>Table2[[#This Row],[min_epsilon]]</f>
        <v>4.0000000000000001E-3</v>
      </c>
      <c r="F523">
        <f>Table2[[#This Row],[epsilon_decay]]</f>
        <v>1.6000000000000001E-3</v>
      </c>
      <c r="G523">
        <f>Table2[[#This Row],[num_bins]]</f>
        <v>8</v>
      </c>
      <c r="H523">
        <f>Table2[[#This Row],[mean_reward]]</f>
        <v>32.992874999999998</v>
      </c>
      <c r="I523">
        <f>Table2[[#This Row],[mean_stderr]]</f>
        <v>7.4066709683312402</v>
      </c>
      <c r="J523">
        <f>Table2[[#This Row],[min_reward_84]]</f>
        <v>25.586204031668757</v>
      </c>
    </row>
    <row r="524" spans="1:10" x14ac:dyDescent="0.2">
      <c r="A524">
        <f>Table2[[#This Row],[trial]]</f>
        <v>235</v>
      </c>
      <c r="B524">
        <f>Table2[[#This Row],[tsetlin_number_of_clauses]]</f>
        <v>10000</v>
      </c>
      <c r="C524">
        <f>Table2[[#This Row],[tsetlin_T]]</f>
        <v>20000000</v>
      </c>
      <c r="D524">
        <f>Table2[[#This Row],[tsetlin_states]]</f>
        <v>100</v>
      </c>
      <c r="E524">
        <f>Table2[[#This Row],[min_epsilon]]</f>
        <v>4.0000000000000001E-3</v>
      </c>
      <c r="F524">
        <f>Table2[[#This Row],[epsilon_decay]]</f>
        <v>8.0000000000000004E-4</v>
      </c>
      <c r="G524">
        <f>Table2[[#This Row],[num_bins]]</f>
        <v>8</v>
      </c>
      <c r="H524">
        <f>Table2[[#This Row],[mean_reward]]</f>
        <v>32.310825000000001</v>
      </c>
      <c r="I524">
        <f>Table2[[#This Row],[mean_stderr]]</f>
        <v>6.7310353912016501</v>
      </c>
      <c r="J524">
        <f>Table2[[#This Row],[min_reward_84]]</f>
        <v>25.57978960879835</v>
      </c>
    </row>
    <row r="525" spans="1:10" x14ac:dyDescent="0.2">
      <c r="A525">
        <f>Table2[[#This Row],[trial]]</f>
        <v>712</v>
      </c>
      <c r="B525">
        <f>Table2[[#This Row],[tsetlin_number_of_clauses]]</f>
        <v>10000</v>
      </c>
      <c r="C525">
        <f>Table2[[#This Row],[tsetlin_T]]</f>
        <v>5000000</v>
      </c>
      <c r="D525">
        <f>Table2[[#This Row],[tsetlin_states]]</f>
        <v>100</v>
      </c>
      <c r="E525">
        <f>Table2[[#This Row],[min_epsilon]]</f>
        <v>1E-3</v>
      </c>
      <c r="F525">
        <f>Table2[[#This Row],[epsilon_decay]]</f>
        <v>8.0000000000000004E-4</v>
      </c>
      <c r="G525">
        <f>Table2[[#This Row],[num_bins]]</f>
        <v>16</v>
      </c>
      <c r="H525">
        <f>Table2[[#This Row],[mean_reward]]</f>
        <v>31.791650000000001</v>
      </c>
      <c r="I525">
        <f>Table2[[#This Row],[mean_stderr]]</f>
        <v>6.2475974080343404</v>
      </c>
      <c r="J525">
        <f>Table2[[#This Row],[min_reward_84]]</f>
        <v>25.544052591965659</v>
      </c>
    </row>
    <row r="526" spans="1:10" x14ac:dyDescent="0.2">
      <c r="A526">
        <f>Table2[[#This Row],[trial]]</f>
        <v>620</v>
      </c>
      <c r="B526">
        <f>Table2[[#This Row],[tsetlin_number_of_clauses]]</f>
        <v>14000</v>
      </c>
      <c r="C526">
        <f>Table2[[#This Row],[tsetlin_T]]</f>
        <v>20000000</v>
      </c>
      <c r="D526">
        <f>Table2[[#This Row],[tsetlin_states]]</f>
        <v>100</v>
      </c>
      <c r="E526">
        <f>Table2[[#This Row],[min_epsilon]]</f>
        <v>0.01</v>
      </c>
      <c r="F526">
        <f>Table2[[#This Row],[epsilon_decay]]</f>
        <v>8.0000000000000004E-4</v>
      </c>
      <c r="G526">
        <f>Table2[[#This Row],[num_bins]]</f>
        <v>16</v>
      </c>
      <c r="H526">
        <f>Table2[[#This Row],[mean_reward]]</f>
        <v>29.682200000000002</v>
      </c>
      <c r="I526">
        <f>Table2[[#This Row],[mean_stderr]]</f>
        <v>4.1386937947523803</v>
      </c>
      <c r="J526">
        <f>Table2[[#This Row],[min_reward_84]]</f>
        <v>25.54350620524762</v>
      </c>
    </row>
    <row r="527" spans="1:10" x14ac:dyDescent="0.2">
      <c r="A527">
        <f>Table2[[#This Row],[trial]]</f>
        <v>647</v>
      </c>
      <c r="B527">
        <f>Table2[[#This Row],[tsetlin_number_of_clauses]]</f>
        <v>14000</v>
      </c>
      <c r="C527">
        <f>Table2[[#This Row],[tsetlin_T]]</f>
        <v>40000000</v>
      </c>
      <c r="D527">
        <f>Table2[[#This Row],[tsetlin_states]]</f>
        <v>8</v>
      </c>
      <c r="E527">
        <f>Table2[[#This Row],[min_epsilon]]</f>
        <v>4.0000000000000001E-3</v>
      </c>
      <c r="F527">
        <f>Table2[[#This Row],[epsilon_decay]]</f>
        <v>8.0000000000000004E-4</v>
      </c>
      <c r="G527">
        <f>Table2[[#This Row],[num_bins]]</f>
        <v>16</v>
      </c>
      <c r="H527">
        <f>Table2[[#This Row],[mean_reward]]</f>
        <v>30.871974999999999</v>
      </c>
      <c r="I527">
        <f>Table2[[#This Row],[mean_stderr]]</f>
        <v>5.3309309165052499</v>
      </c>
      <c r="J527">
        <f>Table2[[#This Row],[min_reward_84]]</f>
        <v>25.54104408349475</v>
      </c>
    </row>
    <row r="528" spans="1:10" x14ac:dyDescent="0.2">
      <c r="A528">
        <f>Table2[[#This Row],[trial]]</f>
        <v>282</v>
      </c>
      <c r="B528">
        <f>Table2[[#This Row],[tsetlin_number_of_clauses]]</f>
        <v>6000</v>
      </c>
      <c r="C528">
        <f>Table2[[#This Row],[tsetlin_T]]</f>
        <v>20000000</v>
      </c>
      <c r="D528">
        <f>Table2[[#This Row],[tsetlin_states]]</f>
        <v>100</v>
      </c>
      <c r="E528">
        <f>Table2[[#This Row],[min_epsilon]]</f>
        <v>1E-3</v>
      </c>
      <c r="F528">
        <f>Table2[[#This Row],[epsilon_decay]]</f>
        <v>8.0000000000000004E-4</v>
      </c>
      <c r="G528">
        <f>Table2[[#This Row],[num_bins]]</f>
        <v>8</v>
      </c>
      <c r="H528">
        <f>Table2[[#This Row],[mean_reward]]</f>
        <v>31.506074999999999</v>
      </c>
      <c r="I528">
        <f>Table2[[#This Row],[mean_stderr]]</f>
        <v>5.9801206503548396</v>
      </c>
      <c r="J528">
        <f>Table2[[#This Row],[min_reward_84]]</f>
        <v>25.525954349645161</v>
      </c>
    </row>
    <row r="529" spans="1:10" x14ac:dyDescent="0.2">
      <c r="A529">
        <f>Table2[[#This Row],[trial]]</f>
        <v>221</v>
      </c>
      <c r="B529">
        <f>Table2[[#This Row],[tsetlin_number_of_clauses]]</f>
        <v>14000</v>
      </c>
      <c r="C529">
        <f>Table2[[#This Row],[tsetlin_T]]</f>
        <v>5000000</v>
      </c>
      <c r="D529">
        <f>Table2[[#This Row],[tsetlin_states]]</f>
        <v>25</v>
      </c>
      <c r="E529">
        <f>Table2[[#This Row],[min_epsilon]]</f>
        <v>4.0000000000000001E-3</v>
      </c>
      <c r="F529">
        <f>Table2[[#This Row],[epsilon_decay]]</f>
        <v>8.0000000000000004E-4</v>
      </c>
      <c r="G529">
        <f>Table2[[#This Row],[num_bins]]</f>
        <v>8</v>
      </c>
      <c r="H529">
        <f>Table2[[#This Row],[mean_reward]]</f>
        <v>32.719899999999903</v>
      </c>
      <c r="I529">
        <f>Table2[[#This Row],[mean_stderr]]</f>
        <v>7.2248464492822402</v>
      </c>
      <c r="J529">
        <f>Table2[[#This Row],[min_reward_84]]</f>
        <v>25.495053550717664</v>
      </c>
    </row>
    <row r="530" spans="1:10" x14ac:dyDescent="0.2">
      <c r="A530">
        <f>Table2[[#This Row],[trial]]</f>
        <v>425</v>
      </c>
      <c r="B530">
        <f>Table2[[#This Row],[tsetlin_number_of_clauses]]</f>
        <v>14000</v>
      </c>
      <c r="C530">
        <f>Table2[[#This Row],[tsetlin_T]]</f>
        <v>5000000</v>
      </c>
      <c r="D530">
        <f>Table2[[#This Row],[tsetlin_states]]</f>
        <v>100</v>
      </c>
      <c r="E530">
        <f>Table2[[#This Row],[min_epsilon]]</f>
        <v>1E-3</v>
      </c>
      <c r="F530">
        <f>Table2[[#This Row],[epsilon_decay]]</f>
        <v>1.6000000000000001E-3</v>
      </c>
      <c r="G530">
        <f>Table2[[#This Row],[num_bins]]</f>
        <v>8</v>
      </c>
      <c r="H530">
        <f>Table2[[#This Row],[mean_reward]]</f>
        <v>32.989849999999997</v>
      </c>
      <c r="I530">
        <f>Table2[[#This Row],[mean_stderr]]</f>
        <v>7.5429729196781796</v>
      </c>
      <c r="J530">
        <f>Table2[[#This Row],[min_reward_84]]</f>
        <v>25.446877080321819</v>
      </c>
    </row>
    <row r="531" spans="1:10" x14ac:dyDescent="0.2">
      <c r="A531">
        <f>Table2[[#This Row],[trial]]</f>
        <v>191</v>
      </c>
      <c r="B531">
        <f>Table2[[#This Row],[tsetlin_number_of_clauses]]</f>
        <v>14000</v>
      </c>
      <c r="C531">
        <f>Table2[[#This Row],[tsetlin_T]]</f>
        <v>40000000</v>
      </c>
      <c r="D531">
        <f>Table2[[#This Row],[tsetlin_states]]</f>
        <v>100</v>
      </c>
      <c r="E531">
        <f>Table2[[#This Row],[min_epsilon]]</f>
        <v>0.01</v>
      </c>
      <c r="F531">
        <f>Table2[[#This Row],[epsilon_decay]]</f>
        <v>8.0000000000000004E-4</v>
      </c>
      <c r="G531">
        <f>Table2[[#This Row],[num_bins]]</f>
        <v>8</v>
      </c>
      <c r="H531">
        <f>Table2[[#This Row],[mean_reward]]</f>
        <v>31.108125000000001</v>
      </c>
      <c r="I531">
        <f>Table2[[#This Row],[mean_stderr]]</f>
        <v>5.6901853489871002</v>
      </c>
      <c r="J531">
        <f>Table2[[#This Row],[min_reward_84]]</f>
        <v>25.417939651012901</v>
      </c>
    </row>
    <row r="532" spans="1:10" x14ac:dyDescent="0.2">
      <c r="A532">
        <f>Table2[[#This Row],[trial]]</f>
        <v>113</v>
      </c>
      <c r="B532">
        <f>Table2[[#This Row],[tsetlin_number_of_clauses]]</f>
        <v>14000</v>
      </c>
      <c r="C532">
        <f>Table2[[#This Row],[tsetlin_T]]</f>
        <v>5000000</v>
      </c>
      <c r="D532">
        <f>Table2[[#This Row],[tsetlin_states]]</f>
        <v>8</v>
      </c>
      <c r="E532">
        <f>Table2[[#This Row],[min_epsilon]]</f>
        <v>1E-3</v>
      </c>
      <c r="F532">
        <f>Table2[[#This Row],[epsilon_decay]]</f>
        <v>4.0000000000000002E-4</v>
      </c>
      <c r="G532">
        <f>Table2[[#This Row],[num_bins]]</f>
        <v>8</v>
      </c>
      <c r="H532">
        <f>Table2[[#This Row],[mean_reward]]</f>
        <v>30.88205</v>
      </c>
      <c r="I532">
        <f>Table2[[#This Row],[mean_stderr]]</f>
        <v>5.47899324422138</v>
      </c>
      <c r="J532">
        <f>Table2[[#This Row],[min_reward_84]]</f>
        <v>25.403056755778621</v>
      </c>
    </row>
    <row r="533" spans="1:10" x14ac:dyDescent="0.2">
      <c r="A533">
        <f>Table2[[#This Row],[trial]]</f>
        <v>208</v>
      </c>
      <c r="B533">
        <f>Table2[[#This Row],[tsetlin_number_of_clauses]]</f>
        <v>10000</v>
      </c>
      <c r="C533">
        <f>Table2[[#This Row],[tsetlin_T]]</f>
        <v>5000000</v>
      </c>
      <c r="D533">
        <f>Table2[[#This Row],[tsetlin_states]]</f>
        <v>8</v>
      </c>
      <c r="E533">
        <f>Table2[[#This Row],[min_epsilon]]</f>
        <v>4.0000000000000001E-3</v>
      </c>
      <c r="F533">
        <f>Table2[[#This Row],[epsilon_decay]]</f>
        <v>8.0000000000000004E-4</v>
      </c>
      <c r="G533">
        <f>Table2[[#This Row],[num_bins]]</f>
        <v>8</v>
      </c>
      <c r="H533">
        <f>Table2[[#This Row],[mean_reward]]</f>
        <v>31.759824999999999</v>
      </c>
      <c r="I533">
        <f>Table2[[#This Row],[mean_stderr]]</f>
        <v>6.4044067335855503</v>
      </c>
      <c r="J533">
        <f>Table2[[#This Row],[min_reward_84]]</f>
        <v>25.35541826641445</v>
      </c>
    </row>
    <row r="534" spans="1:10" x14ac:dyDescent="0.2">
      <c r="A534">
        <f>Table2[[#This Row],[trial]]</f>
        <v>431</v>
      </c>
      <c r="B534">
        <f>Table2[[#This Row],[tsetlin_number_of_clauses]]</f>
        <v>14000</v>
      </c>
      <c r="C534">
        <f>Table2[[#This Row],[tsetlin_T]]</f>
        <v>40000000</v>
      </c>
      <c r="D534">
        <f>Table2[[#This Row],[tsetlin_states]]</f>
        <v>100</v>
      </c>
      <c r="E534">
        <f>Table2[[#This Row],[min_epsilon]]</f>
        <v>1E-3</v>
      </c>
      <c r="F534">
        <f>Table2[[#This Row],[epsilon_decay]]</f>
        <v>1.6000000000000001E-3</v>
      </c>
      <c r="G534">
        <f>Table2[[#This Row],[num_bins]]</f>
        <v>8</v>
      </c>
      <c r="H534">
        <f>Table2[[#This Row],[mean_reward]]</f>
        <v>32.207324999999997</v>
      </c>
      <c r="I534">
        <f>Table2[[#This Row],[mean_stderr]]</f>
        <v>6.8947557839206199</v>
      </c>
      <c r="J534">
        <f>Table2[[#This Row],[min_reward_84]]</f>
        <v>25.312569216079378</v>
      </c>
    </row>
    <row r="535" spans="1:10" x14ac:dyDescent="0.2">
      <c r="A535">
        <f>Table2[[#This Row],[trial]]</f>
        <v>676</v>
      </c>
      <c r="B535">
        <f>Table2[[#This Row],[tsetlin_number_of_clauses]]</f>
        <v>10000</v>
      </c>
      <c r="C535">
        <f>Table2[[#This Row],[tsetlin_T]]</f>
        <v>5000000</v>
      </c>
      <c r="D535">
        <f>Table2[[#This Row],[tsetlin_states]]</f>
        <v>4</v>
      </c>
      <c r="E535">
        <f>Table2[[#This Row],[min_epsilon]]</f>
        <v>1E-3</v>
      </c>
      <c r="F535">
        <f>Table2[[#This Row],[epsilon_decay]]</f>
        <v>8.0000000000000004E-4</v>
      </c>
      <c r="G535">
        <f>Table2[[#This Row],[num_bins]]</f>
        <v>16</v>
      </c>
      <c r="H535">
        <f>Table2[[#This Row],[mean_reward]]</f>
        <v>31.548425000000002</v>
      </c>
      <c r="I535">
        <f>Table2[[#This Row],[mean_stderr]]</f>
        <v>6.2551970585935797</v>
      </c>
      <c r="J535">
        <f>Table2[[#This Row],[min_reward_84]]</f>
        <v>25.293227941406421</v>
      </c>
    </row>
    <row r="536" spans="1:10" x14ac:dyDescent="0.2">
      <c r="A536">
        <f>Table2[[#This Row],[trial]]</f>
        <v>261</v>
      </c>
      <c r="B536">
        <f>Table2[[#This Row],[tsetlin_number_of_clauses]]</f>
        <v>6000</v>
      </c>
      <c r="C536">
        <f>Table2[[#This Row],[tsetlin_T]]</f>
        <v>40000000</v>
      </c>
      <c r="D536">
        <f>Table2[[#This Row],[tsetlin_states]]</f>
        <v>8</v>
      </c>
      <c r="E536">
        <f>Table2[[#This Row],[min_epsilon]]</f>
        <v>1E-3</v>
      </c>
      <c r="F536">
        <f>Table2[[#This Row],[epsilon_decay]]</f>
        <v>8.0000000000000004E-4</v>
      </c>
      <c r="G536">
        <f>Table2[[#This Row],[num_bins]]</f>
        <v>8</v>
      </c>
      <c r="H536">
        <f>Table2[[#This Row],[mean_reward]]</f>
        <v>31.031149999999901</v>
      </c>
      <c r="I536">
        <f>Table2[[#This Row],[mean_stderr]]</f>
        <v>5.7442808435721604</v>
      </c>
      <c r="J536">
        <f>Table2[[#This Row],[min_reward_84]]</f>
        <v>25.286869156427741</v>
      </c>
    </row>
    <row r="537" spans="1:10" x14ac:dyDescent="0.2">
      <c r="A537">
        <f>Table2[[#This Row],[trial]]</f>
        <v>394</v>
      </c>
      <c r="B537">
        <f>Table2[[#This Row],[tsetlin_number_of_clauses]]</f>
        <v>10000</v>
      </c>
      <c r="C537">
        <f>Table2[[#This Row],[tsetlin_T]]</f>
        <v>40000000</v>
      </c>
      <c r="D537">
        <f>Table2[[#This Row],[tsetlin_states]]</f>
        <v>4</v>
      </c>
      <c r="E537">
        <f>Table2[[#This Row],[min_epsilon]]</f>
        <v>1E-3</v>
      </c>
      <c r="F537">
        <f>Table2[[#This Row],[epsilon_decay]]</f>
        <v>1.6000000000000001E-3</v>
      </c>
      <c r="G537">
        <f>Table2[[#This Row],[num_bins]]</f>
        <v>8</v>
      </c>
      <c r="H537">
        <f>Table2[[#This Row],[mean_reward]]</f>
        <v>32.217325000000002</v>
      </c>
      <c r="I537">
        <f>Table2[[#This Row],[mean_stderr]]</f>
        <v>6.9519845356402001</v>
      </c>
      <c r="J537">
        <f>Table2[[#This Row],[min_reward_84]]</f>
        <v>25.265340464359802</v>
      </c>
    </row>
    <row r="538" spans="1:10" x14ac:dyDescent="0.2">
      <c r="A538">
        <f>Table2[[#This Row],[trial]]</f>
        <v>51</v>
      </c>
      <c r="B538">
        <f>Table2[[#This Row],[tsetlin_number_of_clauses]]</f>
        <v>6000</v>
      </c>
      <c r="C538">
        <f>Table2[[#This Row],[tsetlin_T]]</f>
        <v>5000000</v>
      </c>
      <c r="D538">
        <f>Table2[[#This Row],[tsetlin_states]]</f>
        <v>4</v>
      </c>
      <c r="E538">
        <f>Table2[[#This Row],[min_epsilon]]</f>
        <v>4.0000000000000001E-3</v>
      </c>
      <c r="F538">
        <f>Table2[[#This Row],[epsilon_decay]]</f>
        <v>4.0000000000000002E-4</v>
      </c>
      <c r="G538">
        <f>Table2[[#This Row],[num_bins]]</f>
        <v>8</v>
      </c>
      <c r="H538">
        <f>Table2[[#This Row],[mean_reward]]</f>
        <v>31.9013249999999</v>
      </c>
      <c r="I538">
        <f>Table2[[#This Row],[mean_stderr]]</f>
        <v>6.6381581500319404</v>
      </c>
      <c r="J538">
        <f>Table2[[#This Row],[min_reward_84]]</f>
        <v>25.263166849967959</v>
      </c>
    </row>
    <row r="539" spans="1:10" x14ac:dyDescent="0.2">
      <c r="A539">
        <f>Table2[[#This Row],[trial]]</f>
        <v>701</v>
      </c>
      <c r="B539">
        <f>Table2[[#This Row],[tsetlin_number_of_clauses]]</f>
        <v>14000</v>
      </c>
      <c r="C539">
        <f>Table2[[#This Row],[tsetlin_T]]</f>
        <v>5000000</v>
      </c>
      <c r="D539">
        <f>Table2[[#This Row],[tsetlin_states]]</f>
        <v>25</v>
      </c>
      <c r="E539">
        <f>Table2[[#This Row],[min_epsilon]]</f>
        <v>1E-3</v>
      </c>
      <c r="F539">
        <f>Table2[[#This Row],[epsilon_decay]]</f>
        <v>8.0000000000000004E-4</v>
      </c>
      <c r="G539">
        <f>Table2[[#This Row],[num_bins]]</f>
        <v>16</v>
      </c>
      <c r="H539">
        <f>Table2[[#This Row],[mean_reward]]</f>
        <v>29.533325000000001</v>
      </c>
      <c r="I539">
        <f>Table2[[#This Row],[mean_stderr]]</f>
        <v>4.2710491164020699</v>
      </c>
      <c r="J539">
        <f>Table2[[#This Row],[min_reward_84]]</f>
        <v>25.26227588359793</v>
      </c>
    </row>
    <row r="540" spans="1:10" x14ac:dyDescent="0.2">
      <c r="A540">
        <f>Table2[[#This Row],[trial]]</f>
        <v>617</v>
      </c>
      <c r="B540">
        <f>Table2[[#This Row],[tsetlin_number_of_clauses]]</f>
        <v>14000</v>
      </c>
      <c r="C540">
        <f>Table2[[#This Row],[tsetlin_T]]</f>
        <v>5000000</v>
      </c>
      <c r="D540">
        <f>Table2[[#This Row],[tsetlin_states]]</f>
        <v>100</v>
      </c>
      <c r="E540">
        <f>Table2[[#This Row],[min_epsilon]]</f>
        <v>0.01</v>
      </c>
      <c r="F540">
        <f>Table2[[#This Row],[epsilon_decay]]</f>
        <v>8.0000000000000004E-4</v>
      </c>
      <c r="G540">
        <f>Table2[[#This Row],[num_bins]]</f>
        <v>16</v>
      </c>
      <c r="H540">
        <f>Table2[[#This Row],[mean_reward]]</f>
        <v>29.986125000000001</v>
      </c>
      <c r="I540">
        <f>Table2[[#This Row],[mean_stderr]]</f>
        <v>4.7496463927226902</v>
      </c>
      <c r="J540">
        <f>Table2[[#This Row],[min_reward_84]]</f>
        <v>25.236478607277313</v>
      </c>
    </row>
    <row r="541" spans="1:10" x14ac:dyDescent="0.2">
      <c r="A541">
        <f>Table2[[#This Row],[trial]]</f>
        <v>274</v>
      </c>
      <c r="B541">
        <f>Table2[[#This Row],[tsetlin_number_of_clauses]]</f>
        <v>10000</v>
      </c>
      <c r="C541">
        <f>Table2[[#This Row],[tsetlin_T]]</f>
        <v>40000000</v>
      </c>
      <c r="D541">
        <f>Table2[[#This Row],[tsetlin_states]]</f>
        <v>25</v>
      </c>
      <c r="E541">
        <f>Table2[[#This Row],[min_epsilon]]</f>
        <v>1E-3</v>
      </c>
      <c r="F541">
        <f>Table2[[#This Row],[epsilon_decay]]</f>
        <v>8.0000000000000004E-4</v>
      </c>
      <c r="G541">
        <f>Table2[[#This Row],[num_bins]]</f>
        <v>8</v>
      </c>
      <c r="H541">
        <f>Table2[[#This Row],[mean_reward]]</f>
        <v>31.270675000000001</v>
      </c>
      <c r="I541">
        <f>Table2[[#This Row],[mean_stderr]]</f>
        <v>6.04340066276208</v>
      </c>
      <c r="J541">
        <f>Table2[[#This Row],[min_reward_84]]</f>
        <v>25.227274337237922</v>
      </c>
    </row>
    <row r="542" spans="1:10" x14ac:dyDescent="0.2">
      <c r="A542">
        <f>Table2[[#This Row],[trial]]</f>
        <v>67</v>
      </c>
      <c r="B542">
        <f>Table2[[#This Row],[tsetlin_number_of_clauses]]</f>
        <v>10000</v>
      </c>
      <c r="C542">
        <f>Table2[[#This Row],[tsetlin_T]]</f>
        <v>20000000</v>
      </c>
      <c r="D542">
        <f>Table2[[#This Row],[tsetlin_states]]</f>
        <v>8</v>
      </c>
      <c r="E542">
        <f>Table2[[#This Row],[min_epsilon]]</f>
        <v>4.0000000000000001E-3</v>
      </c>
      <c r="F542">
        <f>Table2[[#This Row],[epsilon_decay]]</f>
        <v>4.0000000000000002E-4</v>
      </c>
      <c r="G542">
        <f>Table2[[#This Row],[num_bins]]</f>
        <v>8</v>
      </c>
      <c r="H542">
        <f>Table2[[#This Row],[mean_reward]]</f>
        <v>34.918700000000001</v>
      </c>
      <c r="I542">
        <f>Table2[[#This Row],[mean_stderr]]</f>
        <v>9.7624720981043698</v>
      </c>
      <c r="J542">
        <f>Table2[[#This Row],[min_reward_84]]</f>
        <v>25.156227901895633</v>
      </c>
    </row>
    <row r="543" spans="1:10" x14ac:dyDescent="0.2">
      <c r="A543">
        <f>Table2[[#This Row],[trial]]</f>
        <v>87</v>
      </c>
      <c r="B543">
        <f>Table2[[#This Row],[tsetlin_number_of_clauses]]</f>
        <v>6000</v>
      </c>
      <c r="C543">
        <f>Table2[[#This Row],[tsetlin_T]]</f>
        <v>5000000</v>
      </c>
      <c r="D543">
        <f>Table2[[#This Row],[tsetlin_states]]</f>
        <v>100</v>
      </c>
      <c r="E543">
        <f>Table2[[#This Row],[min_epsilon]]</f>
        <v>4.0000000000000001E-3</v>
      </c>
      <c r="F543">
        <f>Table2[[#This Row],[epsilon_decay]]</f>
        <v>4.0000000000000002E-4</v>
      </c>
      <c r="G543">
        <f>Table2[[#This Row],[num_bins]]</f>
        <v>8</v>
      </c>
      <c r="H543">
        <f>Table2[[#This Row],[mean_reward]]</f>
        <v>31.122675000000001</v>
      </c>
      <c r="I543">
        <f>Table2[[#This Row],[mean_stderr]]</f>
        <v>5.9803949863161403</v>
      </c>
      <c r="J543">
        <f>Table2[[#This Row],[min_reward_84]]</f>
        <v>25.142280013683859</v>
      </c>
    </row>
    <row r="544" spans="1:10" x14ac:dyDescent="0.2">
      <c r="A544">
        <f>Table2[[#This Row],[trial]]</f>
        <v>197</v>
      </c>
      <c r="B544">
        <f>Table2[[#This Row],[tsetlin_number_of_clauses]]</f>
        <v>14000</v>
      </c>
      <c r="C544">
        <f>Table2[[#This Row],[tsetlin_T]]</f>
        <v>5000000</v>
      </c>
      <c r="D544">
        <f>Table2[[#This Row],[tsetlin_states]]</f>
        <v>4</v>
      </c>
      <c r="E544">
        <f>Table2[[#This Row],[min_epsilon]]</f>
        <v>4.0000000000000001E-3</v>
      </c>
      <c r="F544">
        <f>Table2[[#This Row],[epsilon_decay]]</f>
        <v>8.0000000000000004E-4</v>
      </c>
      <c r="G544">
        <f>Table2[[#This Row],[num_bins]]</f>
        <v>8</v>
      </c>
      <c r="H544">
        <f>Table2[[#This Row],[mean_reward]]</f>
        <v>31.317724999999999</v>
      </c>
      <c r="I544">
        <f>Table2[[#This Row],[mean_stderr]]</f>
        <v>6.2195286183537002</v>
      </c>
      <c r="J544">
        <f>Table2[[#This Row],[min_reward_84]]</f>
        <v>25.0981963816463</v>
      </c>
    </row>
    <row r="545" spans="1:10" x14ac:dyDescent="0.2">
      <c r="A545">
        <f>Table2[[#This Row],[trial]]</f>
        <v>392</v>
      </c>
      <c r="B545">
        <f>Table2[[#This Row],[tsetlin_number_of_clauses]]</f>
        <v>14000</v>
      </c>
      <c r="C545">
        <f>Table2[[#This Row],[tsetlin_T]]</f>
        <v>20000000</v>
      </c>
      <c r="D545">
        <f>Table2[[#This Row],[tsetlin_states]]</f>
        <v>4</v>
      </c>
      <c r="E545">
        <f>Table2[[#This Row],[min_epsilon]]</f>
        <v>1E-3</v>
      </c>
      <c r="F545">
        <f>Table2[[#This Row],[epsilon_decay]]</f>
        <v>1.6000000000000001E-3</v>
      </c>
      <c r="G545">
        <f>Table2[[#This Row],[num_bins]]</f>
        <v>8</v>
      </c>
      <c r="H545">
        <f>Table2[[#This Row],[mean_reward]]</f>
        <v>32.625724999999903</v>
      </c>
      <c r="I545">
        <f>Table2[[#This Row],[mean_stderr]]</f>
        <v>7.5439677617900802</v>
      </c>
      <c r="J545">
        <f>Table2[[#This Row],[min_reward_84]]</f>
        <v>25.081757238209825</v>
      </c>
    </row>
    <row r="546" spans="1:10" x14ac:dyDescent="0.2">
      <c r="A546">
        <f>Table2[[#This Row],[trial]]</f>
        <v>671</v>
      </c>
      <c r="B546">
        <f>Table2[[#This Row],[tsetlin_number_of_clauses]]</f>
        <v>14000</v>
      </c>
      <c r="C546">
        <f>Table2[[#This Row],[tsetlin_T]]</f>
        <v>40000000</v>
      </c>
      <c r="D546">
        <f>Table2[[#This Row],[tsetlin_states]]</f>
        <v>100</v>
      </c>
      <c r="E546">
        <f>Table2[[#This Row],[min_epsilon]]</f>
        <v>4.0000000000000001E-3</v>
      </c>
      <c r="F546">
        <f>Table2[[#This Row],[epsilon_decay]]</f>
        <v>8.0000000000000004E-4</v>
      </c>
      <c r="G546">
        <f>Table2[[#This Row],[num_bins]]</f>
        <v>16</v>
      </c>
      <c r="H546">
        <f>Table2[[#This Row],[mean_reward]]</f>
        <v>29.063874999999999</v>
      </c>
      <c r="I546">
        <f>Table2[[#This Row],[mean_stderr]]</f>
        <v>4.1103084230211699</v>
      </c>
      <c r="J546">
        <f>Table2[[#This Row],[min_reward_84]]</f>
        <v>24.95356657697883</v>
      </c>
    </row>
    <row r="547" spans="1:10" x14ac:dyDescent="0.2">
      <c r="A547">
        <f>Table2[[#This Row],[trial]]</f>
        <v>268</v>
      </c>
      <c r="B547">
        <f>Table2[[#This Row],[tsetlin_number_of_clauses]]</f>
        <v>10000</v>
      </c>
      <c r="C547">
        <f>Table2[[#This Row],[tsetlin_T]]</f>
        <v>5000000</v>
      </c>
      <c r="D547">
        <f>Table2[[#This Row],[tsetlin_states]]</f>
        <v>25</v>
      </c>
      <c r="E547">
        <f>Table2[[#This Row],[min_epsilon]]</f>
        <v>1E-3</v>
      </c>
      <c r="F547">
        <f>Table2[[#This Row],[epsilon_decay]]</f>
        <v>8.0000000000000004E-4</v>
      </c>
      <c r="G547">
        <f>Table2[[#This Row],[num_bins]]</f>
        <v>8</v>
      </c>
      <c r="H547">
        <f>Table2[[#This Row],[mean_reward]]</f>
        <v>30.823225000000001</v>
      </c>
      <c r="I547">
        <f>Table2[[#This Row],[mean_stderr]]</f>
        <v>5.9270169913232298</v>
      </c>
      <c r="J547">
        <f>Table2[[#This Row],[min_reward_84]]</f>
        <v>24.896208008676773</v>
      </c>
    </row>
    <row r="548" spans="1:10" x14ac:dyDescent="0.2">
      <c r="A548">
        <f>Table2[[#This Row],[trial]]</f>
        <v>485</v>
      </c>
      <c r="B548">
        <f>Table2[[#This Row],[tsetlin_number_of_clauses]]</f>
        <v>14000</v>
      </c>
      <c r="C548">
        <f>Table2[[#This Row],[tsetlin_T]]</f>
        <v>5000000</v>
      </c>
      <c r="D548">
        <f>Table2[[#This Row],[tsetlin_states]]</f>
        <v>4</v>
      </c>
      <c r="E548">
        <f>Table2[[#This Row],[min_epsilon]]</f>
        <v>4.0000000000000001E-3</v>
      </c>
      <c r="F548">
        <f>Table2[[#This Row],[epsilon_decay]]</f>
        <v>4.0000000000000002E-4</v>
      </c>
      <c r="G548">
        <f>Table2[[#This Row],[num_bins]]</f>
        <v>16</v>
      </c>
      <c r="H548">
        <f>Table2[[#This Row],[mean_reward]]</f>
        <v>30.67925</v>
      </c>
      <c r="I548">
        <f>Table2[[#This Row],[mean_stderr]]</f>
        <v>5.7890918105568501</v>
      </c>
      <c r="J548">
        <f>Table2[[#This Row],[min_reward_84]]</f>
        <v>24.890158189443149</v>
      </c>
    </row>
    <row r="549" spans="1:10" x14ac:dyDescent="0.2">
      <c r="A549">
        <f>Table2[[#This Row],[trial]]</f>
        <v>80</v>
      </c>
      <c r="B549">
        <f>Table2[[#This Row],[tsetlin_number_of_clauses]]</f>
        <v>14000</v>
      </c>
      <c r="C549">
        <f>Table2[[#This Row],[tsetlin_T]]</f>
        <v>20000000</v>
      </c>
      <c r="D549">
        <f>Table2[[#This Row],[tsetlin_states]]</f>
        <v>25</v>
      </c>
      <c r="E549">
        <f>Table2[[#This Row],[min_epsilon]]</f>
        <v>4.0000000000000001E-3</v>
      </c>
      <c r="F549">
        <f>Table2[[#This Row],[epsilon_decay]]</f>
        <v>4.0000000000000002E-4</v>
      </c>
      <c r="G549">
        <f>Table2[[#This Row],[num_bins]]</f>
        <v>8</v>
      </c>
      <c r="H549">
        <f>Table2[[#This Row],[mean_reward]]</f>
        <v>29.766525000000001</v>
      </c>
      <c r="I549">
        <f>Table2[[#This Row],[mean_stderr]]</f>
        <v>4.92579138648194</v>
      </c>
      <c r="J549">
        <f>Table2[[#This Row],[min_reward_84]]</f>
        <v>24.840733613518061</v>
      </c>
    </row>
    <row r="550" spans="1:10" x14ac:dyDescent="0.2">
      <c r="A550">
        <f>Table2[[#This Row],[trial]]</f>
        <v>495</v>
      </c>
      <c r="B550">
        <f>Table2[[#This Row],[tsetlin_number_of_clauses]]</f>
        <v>6000</v>
      </c>
      <c r="C550">
        <f>Table2[[#This Row],[tsetlin_T]]</f>
        <v>5000000</v>
      </c>
      <c r="D550">
        <f>Table2[[#This Row],[tsetlin_states]]</f>
        <v>8</v>
      </c>
      <c r="E550">
        <f>Table2[[#This Row],[min_epsilon]]</f>
        <v>4.0000000000000001E-3</v>
      </c>
      <c r="F550">
        <f>Table2[[#This Row],[epsilon_decay]]</f>
        <v>4.0000000000000002E-4</v>
      </c>
      <c r="G550">
        <f>Table2[[#This Row],[num_bins]]</f>
        <v>16</v>
      </c>
      <c r="H550">
        <f>Table2[[#This Row],[mean_reward]]</f>
        <v>29.327200000000001</v>
      </c>
      <c r="I550">
        <f>Table2[[#This Row],[mean_stderr]]</f>
        <v>4.5412481519479204</v>
      </c>
      <c r="J550">
        <f>Table2[[#This Row],[min_reward_84]]</f>
        <v>24.785951848052079</v>
      </c>
    </row>
    <row r="551" spans="1:10" x14ac:dyDescent="0.2">
      <c r="A551">
        <f>Table2[[#This Row],[trial]]</f>
        <v>427</v>
      </c>
      <c r="B551">
        <f>Table2[[#This Row],[tsetlin_number_of_clauses]]</f>
        <v>10000</v>
      </c>
      <c r="C551">
        <f>Table2[[#This Row],[tsetlin_T]]</f>
        <v>20000000</v>
      </c>
      <c r="D551">
        <f>Table2[[#This Row],[tsetlin_states]]</f>
        <v>100</v>
      </c>
      <c r="E551">
        <f>Table2[[#This Row],[min_epsilon]]</f>
        <v>1E-3</v>
      </c>
      <c r="F551">
        <f>Table2[[#This Row],[epsilon_decay]]</f>
        <v>1.6000000000000001E-3</v>
      </c>
      <c r="G551">
        <f>Table2[[#This Row],[num_bins]]</f>
        <v>8</v>
      </c>
      <c r="H551">
        <f>Table2[[#This Row],[mean_reward]]</f>
        <v>31.0657</v>
      </c>
      <c r="I551">
        <f>Table2[[#This Row],[mean_stderr]]</f>
        <v>6.3271766517414001</v>
      </c>
      <c r="J551">
        <f>Table2[[#This Row],[min_reward_84]]</f>
        <v>24.7385233482586</v>
      </c>
    </row>
    <row r="552" spans="1:10" x14ac:dyDescent="0.2">
      <c r="A552">
        <f>Table2[[#This Row],[trial]]</f>
        <v>91</v>
      </c>
      <c r="B552">
        <f>Table2[[#This Row],[tsetlin_number_of_clauses]]</f>
        <v>10000</v>
      </c>
      <c r="C552">
        <f>Table2[[#This Row],[tsetlin_T]]</f>
        <v>20000000</v>
      </c>
      <c r="D552">
        <f>Table2[[#This Row],[tsetlin_states]]</f>
        <v>100</v>
      </c>
      <c r="E552">
        <f>Table2[[#This Row],[min_epsilon]]</f>
        <v>4.0000000000000001E-3</v>
      </c>
      <c r="F552">
        <f>Table2[[#This Row],[epsilon_decay]]</f>
        <v>4.0000000000000002E-4</v>
      </c>
      <c r="G552">
        <f>Table2[[#This Row],[num_bins]]</f>
        <v>8</v>
      </c>
      <c r="H552">
        <f>Table2[[#This Row],[mean_reward]]</f>
        <v>31.517175000000002</v>
      </c>
      <c r="I552">
        <f>Table2[[#This Row],[mean_stderr]]</f>
        <v>6.8093869348267901</v>
      </c>
      <c r="J552">
        <f>Table2[[#This Row],[min_reward_84]]</f>
        <v>24.707788065173212</v>
      </c>
    </row>
    <row r="553" spans="1:10" x14ac:dyDescent="0.2">
      <c r="A553">
        <f>Table2[[#This Row],[trial]]</f>
        <v>23</v>
      </c>
      <c r="B553">
        <f>Table2[[#This Row],[tsetlin_number_of_clauses]]</f>
        <v>14000</v>
      </c>
      <c r="C553">
        <f>Table2[[#This Row],[tsetlin_T]]</f>
        <v>40000000</v>
      </c>
      <c r="D553">
        <f>Table2[[#This Row],[tsetlin_states]]</f>
        <v>8</v>
      </c>
      <c r="E553">
        <f>Table2[[#This Row],[min_epsilon]]</f>
        <v>0.01</v>
      </c>
      <c r="F553">
        <f>Table2[[#This Row],[epsilon_decay]]</f>
        <v>4.0000000000000002E-4</v>
      </c>
      <c r="G553">
        <f>Table2[[#This Row],[num_bins]]</f>
        <v>8</v>
      </c>
      <c r="H553">
        <f>Table2[[#This Row],[mean_reward]]</f>
        <v>29.451625</v>
      </c>
      <c r="I553">
        <f>Table2[[#This Row],[mean_stderr]]</f>
        <v>4.7654811496485303</v>
      </c>
      <c r="J553">
        <f>Table2[[#This Row],[min_reward_84]]</f>
        <v>24.686143850351471</v>
      </c>
    </row>
    <row r="554" spans="1:10" x14ac:dyDescent="0.2">
      <c r="A554">
        <f>Table2[[#This Row],[trial]]</f>
        <v>105</v>
      </c>
      <c r="B554">
        <f>Table2[[#This Row],[tsetlin_number_of_clauses]]</f>
        <v>6000</v>
      </c>
      <c r="C554">
        <f>Table2[[#This Row],[tsetlin_T]]</f>
        <v>40000000</v>
      </c>
      <c r="D554">
        <f>Table2[[#This Row],[tsetlin_states]]</f>
        <v>4</v>
      </c>
      <c r="E554">
        <f>Table2[[#This Row],[min_epsilon]]</f>
        <v>1E-3</v>
      </c>
      <c r="F554">
        <f>Table2[[#This Row],[epsilon_decay]]</f>
        <v>4.0000000000000002E-4</v>
      </c>
      <c r="G554">
        <f>Table2[[#This Row],[num_bins]]</f>
        <v>8</v>
      </c>
      <c r="H554">
        <f>Table2[[#This Row],[mean_reward]]</f>
        <v>29.841875000000002</v>
      </c>
      <c r="I554">
        <f>Table2[[#This Row],[mean_stderr]]</f>
        <v>5.1687178643829803</v>
      </c>
      <c r="J554">
        <f>Table2[[#This Row],[min_reward_84]]</f>
        <v>24.673157135617021</v>
      </c>
    </row>
    <row r="555" spans="1:10" x14ac:dyDescent="0.2">
      <c r="A555">
        <f>Table2[[#This Row],[trial]]</f>
        <v>19</v>
      </c>
      <c r="B555">
        <f>Table2[[#This Row],[tsetlin_number_of_clauses]]</f>
        <v>10000</v>
      </c>
      <c r="C555">
        <f>Table2[[#This Row],[tsetlin_T]]</f>
        <v>20000000</v>
      </c>
      <c r="D555">
        <f>Table2[[#This Row],[tsetlin_states]]</f>
        <v>8</v>
      </c>
      <c r="E555">
        <f>Table2[[#This Row],[min_epsilon]]</f>
        <v>0.01</v>
      </c>
      <c r="F555">
        <f>Table2[[#This Row],[epsilon_decay]]</f>
        <v>4.0000000000000002E-4</v>
      </c>
      <c r="G555">
        <f>Table2[[#This Row],[num_bins]]</f>
        <v>8</v>
      </c>
      <c r="H555">
        <f>Table2[[#This Row],[mean_reward]]</f>
        <v>31.452974999999899</v>
      </c>
      <c r="I555">
        <f>Table2[[#This Row],[mean_stderr]]</f>
        <v>6.8034520454504204</v>
      </c>
      <c r="J555">
        <f>Table2[[#This Row],[min_reward_84]]</f>
        <v>24.649522954549479</v>
      </c>
    </row>
    <row r="556" spans="1:10" x14ac:dyDescent="0.2">
      <c r="A556">
        <f>Table2[[#This Row],[trial]]</f>
        <v>4</v>
      </c>
      <c r="B556">
        <f>Table2[[#This Row],[tsetlin_number_of_clauses]]</f>
        <v>10000</v>
      </c>
      <c r="C556">
        <f>Table2[[#This Row],[tsetlin_T]]</f>
        <v>5000000</v>
      </c>
      <c r="D556">
        <f>Table2[[#This Row],[tsetlin_states]]</f>
        <v>4</v>
      </c>
      <c r="E556">
        <f>Table2[[#This Row],[min_epsilon]]</f>
        <v>0.01</v>
      </c>
      <c r="F556">
        <f>Table2[[#This Row],[epsilon_decay]]</f>
        <v>4.0000000000000002E-4</v>
      </c>
      <c r="G556">
        <f>Table2[[#This Row],[num_bins]]</f>
        <v>8</v>
      </c>
      <c r="H556">
        <f>Table2[[#This Row],[mean_reward]]</f>
        <v>30.235074999999998</v>
      </c>
      <c r="I556">
        <f>Table2[[#This Row],[mean_stderr]]</f>
        <v>5.58593928238278</v>
      </c>
      <c r="J556">
        <f>Table2[[#This Row],[min_reward_84]]</f>
        <v>24.64913571761722</v>
      </c>
    </row>
    <row r="557" spans="1:10" x14ac:dyDescent="0.2">
      <c r="A557">
        <f>Table2[[#This Row],[trial]]</f>
        <v>65</v>
      </c>
      <c r="B557">
        <f>Table2[[#This Row],[tsetlin_number_of_clauses]]</f>
        <v>14000</v>
      </c>
      <c r="C557">
        <f>Table2[[#This Row],[tsetlin_T]]</f>
        <v>5000000</v>
      </c>
      <c r="D557">
        <f>Table2[[#This Row],[tsetlin_states]]</f>
        <v>8</v>
      </c>
      <c r="E557">
        <f>Table2[[#This Row],[min_epsilon]]</f>
        <v>4.0000000000000001E-3</v>
      </c>
      <c r="F557">
        <f>Table2[[#This Row],[epsilon_decay]]</f>
        <v>4.0000000000000002E-4</v>
      </c>
      <c r="G557">
        <f>Table2[[#This Row],[num_bins]]</f>
        <v>8</v>
      </c>
      <c r="H557">
        <f>Table2[[#This Row],[mean_reward]]</f>
        <v>30.254625000000001</v>
      </c>
      <c r="I557">
        <f>Table2[[#This Row],[mean_stderr]]</f>
        <v>5.6205498264993397</v>
      </c>
      <c r="J557">
        <f>Table2[[#This Row],[min_reward_84]]</f>
        <v>24.634075173500662</v>
      </c>
    </row>
    <row r="558" spans="1:10" x14ac:dyDescent="0.2">
      <c r="A558">
        <f>Table2[[#This Row],[trial]]</f>
        <v>730</v>
      </c>
      <c r="B558">
        <f>Table2[[#This Row],[tsetlin_number_of_clauses]]</f>
        <v>10000</v>
      </c>
      <c r="C558">
        <f>Table2[[#This Row],[tsetlin_T]]</f>
        <v>40000000</v>
      </c>
      <c r="D558">
        <f>Table2[[#This Row],[tsetlin_states]]</f>
        <v>4</v>
      </c>
      <c r="E558">
        <f>Table2[[#This Row],[min_epsilon]]</f>
        <v>0.01</v>
      </c>
      <c r="F558">
        <f>Table2[[#This Row],[epsilon_decay]]</f>
        <v>1.6000000000000001E-3</v>
      </c>
      <c r="G558">
        <f>Table2[[#This Row],[num_bins]]</f>
        <v>16</v>
      </c>
      <c r="H558">
        <f>Table2[[#This Row],[mean_reward]]</f>
        <v>28.792224999999998</v>
      </c>
      <c r="I558">
        <f>Table2[[#This Row],[mean_stderr]]</f>
        <v>4.16619704963695</v>
      </c>
      <c r="J558">
        <f>Table2[[#This Row],[min_reward_84]]</f>
        <v>24.626027950363049</v>
      </c>
    </row>
    <row r="559" spans="1:10" x14ac:dyDescent="0.2">
      <c r="A559">
        <f>Table2[[#This Row],[trial]]</f>
        <v>139</v>
      </c>
      <c r="B559">
        <f>Table2[[#This Row],[tsetlin_number_of_clauses]]</f>
        <v>10000</v>
      </c>
      <c r="C559">
        <f>Table2[[#This Row],[tsetlin_T]]</f>
        <v>20000000</v>
      </c>
      <c r="D559">
        <f>Table2[[#This Row],[tsetlin_states]]</f>
        <v>100</v>
      </c>
      <c r="E559">
        <f>Table2[[#This Row],[min_epsilon]]</f>
        <v>1E-3</v>
      </c>
      <c r="F559">
        <f>Table2[[#This Row],[epsilon_decay]]</f>
        <v>4.0000000000000002E-4</v>
      </c>
      <c r="G559">
        <f>Table2[[#This Row],[num_bins]]</f>
        <v>8</v>
      </c>
      <c r="H559">
        <f>Table2[[#This Row],[mean_reward]]</f>
        <v>33.893225000000001</v>
      </c>
      <c r="I559">
        <f>Table2[[#This Row],[mean_stderr]]</f>
        <v>9.2675529409781792</v>
      </c>
      <c r="J559">
        <f>Table2[[#This Row],[min_reward_84]]</f>
        <v>24.625672059021824</v>
      </c>
    </row>
    <row r="560" spans="1:10" x14ac:dyDescent="0.2">
      <c r="A560">
        <f>Table2[[#This Row],[trial]]</f>
        <v>381</v>
      </c>
      <c r="B560">
        <f>Table2[[#This Row],[tsetlin_number_of_clauses]]</f>
        <v>6000</v>
      </c>
      <c r="C560">
        <f>Table2[[#This Row],[tsetlin_T]]</f>
        <v>40000000</v>
      </c>
      <c r="D560">
        <f>Table2[[#This Row],[tsetlin_states]]</f>
        <v>100</v>
      </c>
      <c r="E560">
        <f>Table2[[#This Row],[min_epsilon]]</f>
        <v>4.0000000000000001E-3</v>
      </c>
      <c r="F560">
        <f>Table2[[#This Row],[epsilon_decay]]</f>
        <v>1.6000000000000001E-3</v>
      </c>
      <c r="G560">
        <f>Table2[[#This Row],[num_bins]]</f>
        <v>8</v>
      </c>
      <c r="H560">
        <f>Table2[[#This Row],[mean_reward]]</f>
        <v>31.4950749999999</v>
      </c>
      <c r="I560">
        <f>Table2[[#This Row],[mean_stderr]]</f>
        <v>6.8700805489013401</v>
      </c>
      <c r="J560">
        <f>Table2[[#This Row],[min_reward_84]]</f>
        <v>24.624994451098559</v>
      </c>
    </row>
    <row r="561" spans="1:10" x14ac:dyDescent="0.2">
      <c r="A561">
        <f>Table2[[#This Row],[trial]]</f>
        <v>786</v>
      </c>
      <c r="B561">
        <f>Table2[[#This Row],[tsetlin_number_of_clauses]]</f>
        <v>6000</v>
      </c>
      <c r="C561">
        <f>Table2[[#This Row],[tsetlin_T]]</f>
        <v>20000000</v>
      </c>
      <c r="D561">
        <f>Table2[[#This Row],[tsetlin_states]]</f>
        <v>8</v>
      </c>
      <c r="E561">
        <f>Table2[[#This Row],[min_epsilon]]</f>
        <v>4.0000000000000001E-3</v>
      </c>
      <c r="F561">
        <f>Table2[[#This Row],[epsilon_decay]]</f>
        <v>1.6000000000000001E-3</v>
      </c>
      <c r="G561">
        <f>Table2[[#This Row],[num_bins]]</f>
        <v>16</v>
      </c>
      <c r="H561">
        <f>Table2[[#This Row],[mean_reward]]</f>
        <v>28.34395</v>
      </c>
      <c r="I561">
        <f>Table2[[#This Row],[mean_stderr]]</f>
        <v>3.7383010768866201</v>
      </c>
      <c r="J561">
        <f>Table2[[#This Row],[min_reward_84]]</f>
        <v>24.605648923113378</v>
      </c>
    </row>
    <row r="562" spans="1:10" x14ac:dyDescent="0.2">
      <c r="A562">
        <f>Table2[[#This Row],[trial]]</f>
        <v>477</v>
      </c>
      <c r="B562">
        <f>Table2[[#This Row],[tsetlin_number_of_clauses]]</f>
        <v>6000</v>
      </c>
      <c r="C562">
        <f>Table2[[#This Row],[tsetlin_T]]</f>
        <v>40000000</v>
      </c>
      <c r="D562">
        <f>Table2[[#This Row],[tsetlin_states]]</f>
        <v>100</v>
      </c>
      <c r="E562">
        <f>Table2[[#This Row],[min_epsilon]]</f>
        <v>0.01</v>
      </c>
      <c r="F562">
        <f>Table2[[#This Row],[epsilon_decay]]</f>
        <v>4.0000000000000002E-4</v>
      </c>
      <c r="G562">
        <f>Table2[[#This Row],[num_bins]]</f>
        <v>16</v>
      </c>
      <c r="H562">
        <f>Table2[[#This Row],[mean_reward]]</f>
        <v>28.575125</v>
      </c>
      <c r="I562">
        <f>Table2[[#This Row],[mean_stderr]]</f>
        <v>3.97199989423848</v>
      </c>
      <c r="J562">
        <f>Table2[[#This Row],[min_reward_84]]</f>
        <v>24.603125105761521</v>
      </c>
    </row>
    <row r="563" spans="1:10" x14ac:dyDescent="0.2">
      <c r="A563">
        <f>Table2[[#This Row],[trial]]</f>
        <v>89</v>
      </c>
      <c r="B563">
        <f>Table2[[#This Row],[tsetlin_number_of_clauses]]</f>
        <v>14000</v>
      </c>
      <c r="C563">
        <f>Table2[[#This Row],[tsetlin_T]]</f>
        <v>5000000</v>
      </c>
      <c r="D563">
        <f>Table2[[#This Row],[tsetlin_states]]</f>
        <v>100</v>
      </c>
      <c r="E563">
        <f>Table2[[#This Row],[min_epsilon]]</f>
        <v>4.0000000000000001E-3</v>
      </c>
      <c r="F563">
        <f>Table2[[#This Row],[epsilon_decay]]</f>
        <v>4.0000000000000002E-4</v>
      </c>
      <c r="G563">
        <f>Table2[[#This Row],[num_bins]]</f>
        <v>8</v>
      </c>
      <c r="H563">
        <f>Table2[[#This Row],[mean_reward]]</f>
        <v>29.554074999999902</v>
      </c>
      <c r="I563">
        <f>Table2[[#This Row],[mean_stderr]]</f>
        <v>4.9560198211922799</v>
      </c>
      <c r="J563">
        <f>Table2[[#This Row],[min_reward_84]]</f>
        <v>24.59805517880762</v>
      </c>
    </row>
    <row r="564" spans="1:10" x14ac:dyDescent="0.2">
      <c r="A564">
        <f>Table2[[#This Row],[trial]]</f>
        <v>237</v>
      </c>
      <c r="B564">
        <f>Table2[[#This Row],[tsetlin_number_of_clauses]]</f>
        <v>6000</v>
      </c>
      <c r="C564">
        <f>Table2[[#This Row],[tsetlin_T]]</f>
        <v>40000000</v>
      </c>
      <c r="D564">
        <f>Table2[[#This Row],[tsetlin_states]]</f>
        <v>100</v>
      </c>
      <c r="E564">
        <f>Table2[[#This Row],[min_epsilon]]</f>
        <v>4.0000000000000001E-3</v>
      </c>
      <c r="F564">
        <f>Table2[[#This Row],[epsilon_decay]]</f>
        <v>8.0000000000000004E-4</v>
      </c>
      <c r="G564">
        <f>Table2[[#This Row],[num_bins]]</f>
        <v>8</v>
      </c>
      <c r="H564">
        <f>Table2[[#This Row],[mean_reward]]</f>
        <v>32.292749999999998</v>
      </c>
      <c r="I564">
        <f>Table2[[#This Row],[mean_stderr]]</f>
        <v>7.7031202652204902</v>
      </c>
      <c r="J564">
        <f>Table2[[#This Row],[min_reward_84]]</f>
        <v>24.589629734779507</v>
      </c>
    </row>
    <row r="565" spans="1:10" x14ac:dyDescent="0.2">
      <c r="A565">
        <f>Table2[[#This Row],[trial]]</f>
        <v>713</v>
      </c>
      <c r="B565">
        <f>Table2[[#This Row],[tsetlin_number_of_clauses]]</f>
        <v>14000</v>
      </c>
      <c r="C565">
        <f>Table2[[#This Row],[tsetlin_T]]</f>
        <v>5000000</v>
      </c>
      <c r="D565">
        <f>Table2[[#This Row],[tsetlin_states]]</f>
        <v>100</v>
      </c>
      <c r="E565">
        <f>Table2[[#This Row],[min_epsilon]]</f>
        <v>1E-3</v>
      </c>
      <c r="F565">
        <f>Table2[[#This Row],[epsilon_decay]]</f>
        <v>8.0000000000000004E-4</v>
      </c>
      <c r="G565">
        <f>Table2[[#This Row],[num_bins]]</f>
        <v>16</v>
      </c>
      <c r="H565">
        <f>Table2[[#This Row],[mean_reward]]</f>
        <v>29.393525</v>
      </c>
      <c r="I565">
        <f>Table2[[#This Row],[mean_stderr]]</f>
        <v>4.8665339538268801</v>
      </c>
      <c r="J565">
        <f>Table2[[#This Row],[min_reward_84]]</f>
        <v>24.526991046173119</v>
      </c>
    </row>
    <row r="566" spans="1:10" x14ac:dyDescent="0.2">
      <c r="A566">
        <f>Table2[[#This Row],[trial]]</f>
        <v>716</v>
      </c>
      <c r="B566">
        <f>Table2[[#This Row],[tsetlin_number_of_clauses]]</f>
        <v>14000</v>
      </c>
      <c r="C566">
        <f>Table2[[#This Row],[tsetlin_T]]</f>
        <v>20000000</v>
      </c>
      <c r="D566">
        <f>Table2[[#This Row],[tsetlin_states]]</f>
        <v>100</v>
      </c>
      <c r="E566">
        <f>Table2[[#This Row],[min_epsilon]]</f>
        <v>1E-3</v>
      </c>
      <c r="F566">
        <f>Table2[[#This Row],[epsilon_decay]]</f>
        <v>8.0000000000000004E-4</v>
      </c>
      <c r="G566">
        <f>Table2[[#This Row],[num_bins]]</f>
        <v>16</v>
      </c>
      <c r="H566">
        <f>Table2[[#This Row],[mean_reward]]</f>
        <v>28.774124999999898</v>
      </c>
      <c r="I566">
        <f>Table2[[#This Row],[mean_stderr]]</f>
        <v>4.2482597661562602</v>
      </c>
      <c r="J566">
        <f>Table2[[#This Row],[min_reward_84]]</f>
        <v>24.525865233843639</v>
      </c>
    </row>
    <row r="567" spans="1:10" x14ac:dyDescent="0.2">
      <c r="A567">
        <f>Table2[[#This Row],[trial]]</f>
        <v>47</v>
      </c>
      <c r="B567">
        <f>Table2[[#This Row],[tsetlin_number_of_clauses]]</f>
        <v>14000</v>
      </c>
      <c r="C567">
        <f>Table2[[#This Row],[tsetlin_T]]</f>
        <v>40000000</v>
      </c>
      <c r="D567">
        <f>Table2[[#This Row],[tsetlin_states]]</f>
        <v>100</v>
      </c>
      <c r="E567">
        <f>Table2[[#This Row],[min_epsilon]]</f>
        <v>0.01</v>
      </c>
      <c r="F567">
        <f>Table2[[#This Row],[epsilon_decay]]</f>
        <v>4.0000000000000002E-4</v>
      </c>
      <c r="G567">
        <f>Table2[[#This Row],[num_bins]]</f>
        <v>8</v>
      </c>
      <c r="H567">
        <f>Table2[[#This Row],[mean_reward]]</f>
        <v>30.509975000000001</v>
      </c>
      <c r="I567">
        <f>Table2[[#This Row],[mean_stderr]]</f>
        <v>6.0327260998251004</v>
      </c>
      <c r="J567">
        <f>Table2[[#This Row],[min_reward_84]]</f>
        <v>24.477248900174899</v>
      </c>
    </row>
    <row r="568" spans="1:10" x14ac:dyDescent="0.2">
      <c r="A568">
        <f>Table2[[#This Row],[trial]]</f>
        <v>510</v>
      </c>
      <c r="B568">
        <f>Table2[[#This Row],[tsetlin_number_of_clauses]]</f>
        <v>6000</v>
      </c>
      <c r="C568">
        <f>Table2[[#This Row],[tsetlin_T]]</f>
        <v>20000000</v>
      </c>
      <c r="D568">
        <f>Table2[[#This Row],[tsetlin_states]]</f>
        <v>25</v>
      </c>
      <c r="E568">
        <f>Table2[[#This Row],[min_epsilon]]</f>
        <v>4.0000000000000001E-3</v>
      </c>
      <c r="F568">
        <f>Table2[[#This Row],[epsilon_decay]]</f>
        <v>4.0000000000000002E-4</v>
      </c>
      <c r="G568">
        <f>Table2[[#This Row],[num_bins]]</f>
        <v>16</v>
      </c>
      <c r="H568">
        <f>Table2[[#This Row],[mean_reward]]</f>
        <v>28.27</v>
      </c>
      <c r="I568">
        <f>Table2[[#This Row],[mean_stderr]]</f>
        <v>3.85361774509416</v>
      </c>
      <c r="J568">
        <f>Table2[[#This Row],[min_reward_84]]</f>
        <v>24.416382254905841</v>
      </c>
    </row>
    <row r="569" spans="1:10" x14ac:dyDescent="0.2">
      <c r="A569">
        <f>Table2[[#This Row],[trial]]</f>
        <v>233</v>
      </c>
      <c r="B569">
        <f>Table2[[#This Row],[tsetlin_number_of_clauses]]</f>
        <v>14000</v>
      </c>
      <c r="C569">
        <f>Table2[[#This Row],[tsetlin_T]]</f>
        <v>5000000</v>
      </c>
      <c r="D569">
        <f>Table2[[#This Row],[tsetlin_states]]</f>
        <v>100</v>
      </c>
      <c r="E569">
        <f>Table2[[#This Row],[min_epsilon]]</f>
        <v>4.0000000000000001E-3</v>
      </c>
      <c r="F569">
        <f>Table2[[#This Row],[epsilon_decay]]</f>
        <v>8.0000000000000004E-4</v>
      </c>
      <c r="G569">
        <f>Table2[[#This Row],[num_bins]]</f>
        <v>8</v>
      </c>
      <c r="H569">
        <f>Table2[[#This Row],[mean_reward]]</f>
        <v>29.888249999999999</v>
      </c>
      <c r="I569">
        <f>Table2[[#This Row],[mean_stderr]]</f>
        <v>5.5102359795185398</v>
      </c>
      <c r="J569">
        <f>Table2[[#This Row],[min_reward_84]]</f>
        <v>24.378014020481459</v>
      </c>
    </row>
    <row r="570" spans="1:10" x14ac:dyDescent="0.2">
      <c r="A570">
        <f>Table2[[#This Row],[trial]]</f>
        <v>527</v>
      </c>
      <c r="B570">
        <f>Table2[[#This Row],[tsetlin_number_of_clauses]]</f>
        <v>14000</v>
      </c>
      <c r="C570">
        <f>Table2[[#This Row],[tsetlin_T]]</f>
        <v>40000000</v>
      </c>
      <c r="D570">
        <f>Table2[[#This Row],[tsetlin_states]]</f>
        <v>100</v>
      </c>
      <c r="E570">
        <f>Table2[[#This Row],[min_epsilon]]</f>
        <v>4.0000000000000001E-3</v>
      </c>
      <c r="F570">
        <f>Table2[[#This Row],[epsilon_decay]]</f>
        <v>4.0000000000000002E-4</v>
      </c>
      <c r="G570">
        <f>Table2[[#This Row],[num_bins]]</f>
        <v>16</v>
      </c>
      <c r="H570">
        <f>Table2[[#This Row],[mean_reward]]</f>
        <v>28.899774999999899</v>
      </c>
      <c r="I570">
        <f>Table2[[#This Row],[mean_stderr]]</f>
        <v>4.5722418867431696</v>
      </c>
      <c r="J570">
        <f>Table2[[#This Row],[min_reward_84]]</f>
        <v>24.327533113256727</v>
      </c>
    </row>
    <row r="571" spans="1:10" x14ac:dyDescent="0.2">
      <c r="A571">
        <f>Table2[[#This Row],[trial]]</f>
        <v>55</v>
      </c>
      <c r="B571">
        <f>Table2[[#This Row],[tsetlin_number_of_clauses]]</f>
        <v>10000</v>
      </c>
      <c r="C571">
        <f>Table2[[#This Row],[tsetlin_T]]</f>
        <v>20000000</v>
      </c>
      <c r="D571">
        <f>Table2[[#This Row],[tsetlin_states]]</f>
        <v>4</v>
      </c>
      <c r="E571">
        <f>Table2[[#This Row],[min_epsilon]]</f>
        <v>4.0000000000000001E-3</v>
      </c>
      <c r="F571">
        <f>Table2[[#This Row],[epsilon_decay]]</f>
        <v>4.0000000000000002E-4</v>
      </c>
      <c r="G571">
        <f>Table2[[#This Row],[num_bins]]</f>
        <v>8</v>
      </c>
      <c r="H571">
        <f>Table2[[#This Row],[mean_reward]]</f>
        <v>30.1920999999999</v>
      </c>
      <c r="I571">
        <f>Table2[[#This Row],[mean_stderr]]</f>
        <v>5.8904017802087196</v>
      </c>
      <c r="J571">
        <f>Table2[[#This Row],[min_reward_84]]</f>
        <v>24.301698219791181</v>
      </c>
    </row>
    <row r="572" spans="1:10" x14ac:dyDescent="0.2">
      <c r="A572">
        <f>Table2[[#This Row],[trial]]</f>
        <v>332</v>
      </c>
      <c r="B572">
        <f>Table2[[#This Row],[tsetlin_number_of_clauses]]</f>
        <v>14000</v>
      </c>
      <c r="C572">
        <f>Table2[[#This Row],[tsetlin_T]]</f>
        <v>20000000</v>
      </c>
      <c r="D572">
        <f>Table2[[#This Row],[tsetlin_states]]</f>
        <v>100</v>
      </c>
      <c r="E572">
        <f>Table2[[#This Row],[min_epsilon]]</f>
        <v>0.01</v>
      </c>
      <c r="F572">
        <f>Table2[[#This Row],[epsilon_decay]]</f>
        <v>1.6000000000000001E-3</v>
      </c>
      <c r="G572">
        <f>Table2[[#This Row],[num_bins]]</f>
        <v>8</v>
      </c>
      <c r="H572">
        <f>Table2[[#This Row],[mean_reward]]</f>
        <v>29.2515</v>
      </c>
      <c r="I572">
        <f>Table2[[#This Row],[mean_stderr]]</f>
        <v>5.0063816025474903</v>
      </c>
      <c r="J572">
        <f>Table2[[#This Row],[min_reward_84]]</f>
        <v>24.245118397452508</v>
      </c>
    </row>
    <row r="573" spans="1:10" x14ac:dyDescent="0.2">
      <c r="A573">
        <f>Table2[[#This Row],[trial]]</f>
        <v>569</v>
      </c>
      <c r="B573">
        <f>Table2[[#This Row],[tsetlin_number_of_clauses]]</f>
        <v>14000</v>
      </c>
      <c r="C573">
        <f>Table2[[#This Row],[tsetlin_T]]</f>
        <v>5000000</v>
      </c>
      <c r="D573">
        <f>Table2[[#This Row],[tsetlin_states]]</f>
        <v>100</v>
      </c>
      <c r="E573">
        <f>Table2[[#This Row],[min_epsilon]]</f>
        <v>1E-3</v>
      </c>
      <c r="F573">
        <f>Table2[[#This Row],[epsilon_decay]]</f>
        <v>4.0000000000000002E-4</v>
      </c>
      <c r="G573">
        <f>Table2[[#This Row],[num_bins]]</f>
        <v>16</v>
      </c>
      <c r="H573">
        <f>Table2[[#This Row],[mean_reward]]</f>
        <v>28.234300000000001</v>
      </c>
      <c r="I573">
        <f>Table2[[#This Row],[mean_stderr]]</f>
        <v>4.0259289699183798</v>
      </c>
      <c r="J573">
        <f>Table2[[#This Row],[min_reward_84]]</f>
        <v>24.208371030081622</v>
      </c>
    </row>
    <row r="574" spans="1:10" x14ac:dyDescent="0.2">
      <c r="A574">
        <f>Table2[[#This Row],[trial]]</f>
        <v>560</v>
      </c>
      <c r="B574">
        <f>Table2[[#This Row],[tsetlin_number_of_clauses]]</f>
        <v>14000</v>
      </c>
      <c r="C574">
        <f>Table2[[#This Row],[tsetlin_T]]</f>
        <v>20000000</v>
      </c>
      <c r="D574">
        <f>Table2[[#This Row],[tsetlin_states]]</f>
        <v>25</v>
      </c>
      <c r="E574">
        <f>Table2[[#This Row],[min_epsilon]]</f>
        <v>1E-3</v>
      </c>
      <c r="F574">
        <f>Table2[[#This Row],[epsilon_decay]]</f>
        <v>4.0000000000000002E-4</v>
      </c>
      <c r="G574">
        <f>Table2[[#This Row],[num_bins]]</f>
        <v>16</v>
      </c>
      <c r="H574">
        <f>Table2[[#This Row],[mean_reward]]</f>
        <v>28.172149999999998</v>
      </c>
      <c r="I574">
        <f>Table2[[#This Row],[mean_stderr]]</f>
        <v>3.9889899309660302</v>
      </c>
      <c r="J574">
        <f>Table2[[#This Row],[min_reward_84]]</f>
        <v>24.183160069033967</v>
      </c>
    </row>
    <row r="575" spans="1:10" x14ac:dyDescent="0.2">
      <c r="A575">
        <f>Table2[[#This Row],[trial]]</f>
        <v>539</v>
      </c>
      <c r="B575">
        <f>Table2[[#This Row],[tsetlin_number_of_clauses]]</f>
        <v>14000</v>
      </c>
      <c r="C575">
        <f>Table2[[#This Row],[tsetlin_T]]</f>
        <v>40000000</v>
      </c>
      <c r="D575">
        <f>Table2[[#This Row],[tsetlin_states]]</f>
        <v>4</v>
      </c>
      <c r="E575">
        <f>Table2[[#This Row],[min_epsilon]]</f>
        <v>1E-3</v>
      </c>
      <c r="F575">
        <f>Table2[[#This Row],[epsilon_decay]]</f>
        <v>4.0000000000000002E-4</v>
      </c>
      <c r="G575">
        <f>Table2[[#This Row],[num_bins]]</f>
        <v>16</v>
      </c>
      <c r="H575">
        <f>Table2[[#This Row],[mean_reward]]</f>
        <v>31.821174999999901</v>
      </c>
      <c r="I575">
        <f>Table2[[#This Row],[mean_stderr]]</f>
        <v>7.66243830610098</v>
      </c>
      <c r="J575">
        <f>Table2[[#This Row],[min_reward_84]]</f>
        <v>24.15873669389892</v>
      </c>
    </row>
    <row r="576" spans="1:10" x14ac:dyDescent="0.2">
      <c r="A576">
        <f>Table2[[#This Row],[trial]]</f>
        <v>691</v>
      </c>
      <c r="B576">
        <f>Table2[[#This Row],[tsetlin_number_of_clauses]]</f>
        <v>10000</v>
      </c>
      <c r="C576">
        <f>Table2[[#This Row],[tsetlin_T]]</f>
        <v>20000000</v>
      </c>
      <c r="D576">
        <f>Table2[[#This Row],[tsetlin_states]]</f>
        <v>8</v>
      </c>
      <c r="E576">
        <f>Table2[[#This Row],[min_epsilon]]</f>
        <v>1E-3</v>
      </c>
      <c r="F576">
        <f>Table2[[#This Row],[epsilon_decay]]</f>
        <v>8.0000000000000004E-4</v>
      </c>
      <c r="G576">
        <f>Table2[[#This Row],[num_bins]]</f>
        <v>16</v>
      </c>
      <c r="H576">
        <f>Table2[[#This Row],[mean_reward]]</f>
        <v>28.323049999999999</v>
      </c>
      <c r="I576">
        <f>Table2[[#This Row],[mean_stderr]]</f>
        <v>4.2200058949585504</v>
      </c>
      <c r="J576">
        <f>Table2[[#This Row],[min_reward_84]]</f>
        <v>24.103044105041448</v>
      </c>
    </row>
    <row r="577" spans="1:10" x14ac:dyDescent="0.2">
      <c r="A577">
        <f>Table2[[#This Row],[trial]]</f>
        <v>799</v>
      </c>
      <c r="B577">
        <f>Table2[[#This Row],[tsetlin_number_of_clauses]]</f>
        <v>10000</v>
      </c>
      <c r="C577">
        <f>Table2[[#This Row],[tsetlin_T]]</f>
        <v>20000000</v>
      </c>
      <c r="D577">
        <f>Table2[[#This Row],[tsetlin_states]]</f>
        <v>25</v>
      </c>
      <c r="E577">
        <f>Table2[[#This Row],[min_epsilon]]</f>
        <v>4.0000000000000001E-3</v>
      </c>
      <c r="F577">
        <f>Table2[[#This Row],[epsilon_decay]]</f>
        <v>1.6000000000000001E-3</v>
      </c>
      <c r="G577">
        <f>Table2[[#This Row],[num_bins]]</f>
        <v>16</v>
      </c>
      <c r="H577">
        <f>Table2[[#This Row],[mean_reward]]</f>
        <v>29.0508249999999</v>
      </c>
      <c r="I577">
        <f>Table2[[#This Row],[mean_stderr]]</f>
        <v>4.9743352434347097</v>
      </c>
      <c r="J577">
        <f>Table2[[#This Row],[min_reward_84]]</f>
        <v>24.076489756565191</v>
      </c>
    </row>
    <row r="578" spans="1:10" x14ac:dyDescent="0.2">
      <c r="A578">
        <f>Table2[[#This Row],[trial]]</f>
        <v>513</v>
      </c>
      <c r="B578">
        <f>Table2[[#This Row],[tsetlin_number_of_clauses]]</f>
        <v>6000</v>
      </c>
      <c r="C578">
        <f>Table2[[#This Row],[tsetlin_T]]</f>
        <v>40000000</v>
      </c>
      <c r="D578">
        <f>Table2[[#This Row],[tsetlin_states]]</f>
        <v>25</v>
      </c>
      <c r="E578">
        <f>Table2[[#This Row],[min_epsilon]]</f>
        <v>4.0000000000000001E-3</v>
      </c>
      <c r="F578">
        <f>Table2[[#This Row],[epsilon_decay]]</f>
        <v>4.0000000000000002E-4</v>
      </c>
      <c r="G578">
        <f>Table2[[#This Row],[num_bins]]</f>
        <v>16</v>
      </c>
      <c r="H578">
        <f>Table2[[#This Row],[mean_reward]]</f>
        <v>30.6694</v>
      </c>
      <c r="I578">
        <f>Table2[[#This Row],[mean_stderr]]</f>
        <v>6.5932678769896196</v>
      </c>
      <c r="J578">
        <f>Table2[[#This Row],[min_reward_84]]</f>
        <v>24.076132123010382</v>
      </c>
    </row>
    <row r="579" spans="1:10" x14ac:dyDescent="0.2">
      <c r="A579">
        <f>Table2[[#This Row],[trial]]</f>
        <v>151</v>
      </c>
      <c r="B579">
        <f>Table2[[#This Row],[tsetlin_number_of_clauses]]</f>
        <v>10000</v>
      </c>
      <c r="C579">
        <f>Table2[[#This Row],[tsetlin_T]]</f>
        <v>20000000</v>
      </c>
      <c r="D579">
        <f>Table2[[#This Row],[tsetlin_states]]</f>
        <v>4</v>
      </c>
      <c r="E579">
        <f>Table2[[#This Row],[min_epsilon]]</f>
        <v>0.01</v>
      </c>
      <c r="F579">
        <f>Table2[[#This Row],[epsilon_decay]]</f>
        <v>8.0000000000000004E-4</v>
      </c>
      <c r="G579">
        <f>Table2[[#This Row],[num_bins]]</f>
        <v>8</v>
      </c>
      <c r="H579">
        <f>Table2[[#This Row],[mean_reward]]</f>
        <v>29.589575</v>
      </c>
      <c r="I579">
        <f>Table2[[#This Row],[mean_stderr]]</f>
        <v>5.5455036346858799</v>
      </c>
      <c r="J579">
        <f>Table2[[#This Row],[min_reward_84]]</f>
        <v>24.044071365314121</v>
      </c>
    </row>
    <row r="580" spans="1:10" x14ac:dyDescent="0.2">
      <c r="A580">
        <f>Table2[[#This Row],[trial]]</f>
        <v>436</v>
      </c>
      <c r="B580">
        <f>Table2[[#This Row],[tsetlin_number_of_clauses]]</f>
        <v>10000</v>
      </c>
      <c r="C580">
        <f>Table2[[#This Row],[tsetlin_T]]</f>
        <v>5000000</v>
      </c>
      <c r="D580">
        <f>Table2[[#This Row],[tsetlin_states]]</f>
        <v>4</v>
      </c>
      <c r="E580">
        <f>Table2[[#This Row],[min_epsilon]]</f>
        <v>0.01</v>
      </c>
      <c r="F580">
        <f>Table2[[#This Row],[epsilon_decay]]</f>
        <v>4.0000000000000002E-4</v>
      </c>
      <c r="G580">
        <f>Table2[[#This Row],[num_bins]]</f>
        <v>16</v>
      </c>
      <c r="H580">
        <f>Table2[[#This Row],[mean_reward]]</f>
        <v>28.652549999999898</v>
      </c>
      <c r="I580">
        <f>Table2[[#This Row],[mean_stderr]]</f>
        <v>4.62891668497653</v>
      </c>
      <c r="J580">
        <f>Table2[[#This Row],[min_reward_84]]</f>
        <v>24.023633315023368</v>
      </c>
    </row>
    <row r="581" spans="1:10" x14ac:dyDescent="0.2">
      <c r="A581">
        <f>Table2[[#This Row],[trial]]</f>
        <v>15</v>
      </c>
      <c r="B581">
        <f>Table2[[#This Row],[tsetlin_number_of_clauses]]</f>
        <v>6000</v>
      </c>
      <c r="C581">
        <f>Table2[[#This Row],[tsetlin_T]]</f>
        <v>5000000</v>
      </c>
      <c r="D581">
        <f>Table2[[#This Row],[tsetlin_states]]</f>
        <v>8</v>
      </c>
      <c r="E581">
        <f>Table2[[#This Row],[min_epsilon]]</f>
        <v>0.01</v>
      </c>
      <c r="F581">
        <f>Table2[[#This Row],[epsilon_decay]]</f>
        <v>4.0000000000000002E-4</v>
      </c>
      <c r="G581">
        <f>Table2[[#This Row],[num_bins]]</f>
        <v>8</v>
      </c>
      <c r="H581">
        <f>Table2[[#This Row],[mean_reward]]</f>
        <v>28.571400000000001</v>
      </c>
      <c r="I581">
        <f>Table2[[#This Row],[mean_stderr]]</f>
        <v>4.5703213213302298</v>
      </c>
      <c r="J581">
        <f>Table2[[#This Row],[min_reward_84]]</f>
        <v>24.001078678669771</v>
      </c>
    </row>
    <row r="582" spans="1:10" x14ac:dyDescent="0.2">
      <c r="A582">
        <f>Table2[[#This Row],[trial]]</f>
        <v>652</v>
      </c>
      <c r="B582">
        <f>Table2[[#This Row],[tsetlin_number_of_clauses]]</f>
        <v>10000</v>
      </c>
      <c r="C582">
        <f>Table2[[#This Row],[tsetlin_T]]</f>
        <v>5000000</v>
      </c>
      <c r="D582">
        <f>Table2[[#This Row],[tsetlin_states]]</f>
        <v>25</v>
      </c>
      <c r="E582">
        <f>Table2[[#This Row],[min_epsilon]]</f>
        <v>4.0000000000000001E-3</v>
      </c>
      <c r="F582">
        <f>Table2[[#This Row],[epsilon_decay]]</f>
        <v>8.0000000000000004E-4</v>
      </c>
      <c r="G582">
        <f>Table2[[#This Row],[num_bins]]</f>
        <v>16</v>
      </c>
      <c r="H582">
        <f>Table2[[#This Row],[mean_reward]]</f>
        <v>27.972549999999998</v>
      </c>
      <c r="I582">
        <f>Table2[[#This Row],[mean_stderr]]</f>
        <v>3.9842552839601901</v>
      </c>
      <c r="J582">
        <f>Table2[[#This Row],[min_reward_84]]</f>
        <v>23.988294716039807</v>
      </c>
    </row>
    <row r="583" spans="1:10" x14ac:dyDescent="0.2">
      <c r="A583">
        <f>Table2[[#This Row],[trial]]</f>
        <v>285</v>
      </c>
      <c r="B583">
        <f>Table2[[#This Row],[tsetlin_number_of_clauses]]</f>
        <v>6000</v>
      </c>
      <c r="C583">
        <f>Table2[[#This Row],[tsetlin_T]]</f>
        <v>40000000</v>
      </c>
      <c r="D583">
        <f>Table2[[#This Row],[tsetlin_states]]</f>
        <v>100</v>
      </c>
      <c r="E583">
        <f>Table2[[#This Row],[min_epsilon]]</f>
        <v>1E-3</v>
      </c>
      <c r="F583">
        <f>Table2[[#This Row],[epsilon_decay]]</f>
        <v>8.0000000000000004E-4</v>
      </c>
      <c r="G583">
        <f>Table2[[#This Row],[num_bins]]</f>
        <v>8</v>
      </c>
      <c r="H583">
        <f>Table2[[#This Row],[mean_reward]]</f>
        <v>29.644074999999901</v>
      </c>
      <c r="I583">
        <f>Table2[[#This Row],[mean_stderr]]</f>
        <v>5.7505246800869703</v>
      </c>
      <c r="J583">
        <f>Table2[[#This Row],[min_reward_84]]</f>
        <v>23.893550319912933</v>
      </c>
    </row>
    <row r="584" spans="1:10" x14ac:dyDescent="0.2">
      <c r="A584">
        <f>Table2[[#This Row],[trial]]</f>
        <v>163</v>
      </c>
      <c r="B584">
        <f>Table2[[#This Row],[tsetlin_number_of_clauses]]</f>
        <v>10000</v>
      </c>
      <c r="C584">
        <f>Table2[[#This Row],[tsetlin_T]]</f>
        <v>20000000</v>
      </c>
      <c r="D584">
        <f>Table2[[#This Row],[tsetlin_states]]</f>
        <v>8</v>
      </c>
      <c r="E584">
        <f>Table2[[#This Row],[min_epsilon]]</f>
        <v>0.01</v>
      </c>
      <c r="F584">
        <f>Table2[[#This Row],[epsilon_decay]]</f>
        <v>8.0000000000000004E-4</v>
      </c>
      <c r="G584">
        <f>Table2[[#This Row],[num_bins]]</f>
        <v>8</v>
      </c>
      <c r="H584">
        <f>Table2[[#This Row],[mean_reward]]</f>
        <v>29.214274999999901</v>
      </c>
      <c r="I584">
        <f>Table2[[#This Row],[mean_stderr]]</f>
        <v>5.3443056979496104</v>
      </c>
      <c r="J584">
        <f>Table2[[#This Row],[min_reward_84]]</f>
        <v>23.86996930205029</v>
      </c>
    </row>
    <row r="585" spans="1:10" x14ac:dyDescent="0.2">
      <c r="A585">
        <f>Table2[[#This Row],[trial]]</f>
        <v>412</v>
      </c>
      <c r="B585">
        <f>Table2[[#This Row],[tsetlin_number_of_clauses]]</f>
        <v>10000</v>
      </c>
      <c r="C585">
        <f>Table2[[#This Row],[tsetlin_T]]</f>
        <v>5000000</v>
      </c>
      <c r="D585">
        <f>Table2[[#This Row],[tsetlin_states]]</f>
        <v>25</v>
      </c>
      <c r="E585">
        <f>Table2[[#This Row],[min_epsilon]]</f>
        <v>1E-3</v>
      </c>
      <c r="F585">
        <f>Table2[[#This Row],[epsilon_decay]]</f>
        <v>1.6000000000000001E-3</v>
      </c>
      <c r="G585">
        <f>Table2[[#This Row],[num_bins]]</f>
        <v>8</v>
      </c>
      <c r="H585">
        <f>Table2[[#This Row],[mean_reward]]</f>
        <v>29.760899999999999</v>
      </c>
      <c r="I585">
        <f>Table2[[#This Row],[mean_stderr]]</f>
        <v>5.9787496775472802</v>
      </c>
      <c r="J585">
        <f>Table2[[#This Row],[min_reward_84]]</f>
        <v>23.782150322452718</v>
      </c>
    </row>
    <row r="586" spans="1:10" x14ac:dyDescent="0.2">
      <c r="A586">
        <f>Table2[[#This Row],[trial]]</f>
        <v>58</v>
      </c>
      <c r="B586">
        <f>Table2[[#This Row],[tsetlin_number_of_clauses]]</f>
        <v>10000</v>
      </c>
      <c r="C586">
        <f>Table2[[#This Row],[tsetlin_T]]</f>
        <v>40000000</v>
      </c>
      <c r="D586">
        <f>Table2[[#This Row],[tsetlin_states]]</f>
        <v>4</v>
      </c>
      <c r="E586">
        <f>Table2[[#This Row],[min_epsilon]]</f>
        <v>4.0000000000000001E-3</v>
      </c>
      <c r="F586">
        <f>Table2[[#This Row],[epsilon_decay]]</f>
        <v>4.0000000000000002E-4</v>
      </c>
      <c r="G586">
        <f>Table2[[#This Row],[num_bins]]</f>
        <v>8</v>
      </c>
      <c r="H586">
        <f>Table2[[#This Row],[mean_reward]]</f>
        <v>29.834624999999999</v>
      </c>
      <c r="I586">
        <f>Table2[[#This Row],[mean_stderr]]</f>
        <v>6.06610718663888</v>
      </c>
      <c r="J586">
        <f>Table2[[#This Row],[min_reward_84]]</f>
        <v>23.768517813361118</v>
      </c>
    </row>
    <row r="587" spans="1:10" x14ac:dyDescent="0.2">
      <c r="A587">
        <f>Table2[[#This Row],[trial]]</f>
        <v>413</v>
      </c>
      <c r="B587">
        <f>Table2[[#This Row],[tsetlin_number_of_clauses]]</f>
        <v>14000</v>
      </c>
      <c r="C587">
        <f>Table2[[#This Row],[tsetlin_T]]</f>
        <v>5000000</v>
      </c>
      <c r="D587">
        <f>Table2[[#This Row],[tsetlin_states]]</f>
        <v>25</v>
      </c>
      <c r="E587">
        <f>Table2[[#This Row],[min_epsilon]]</f>
        <v>1E-3</v>
      </c>
      <c r="F587">
        <f>Table2[[#This Row],[epsilon_decay]]</f>
        <v>1.6000000000000001E-3</v>
      </c>
      <c r="G587">
        <f>Table2[[#This Row],[num_bins]]</f>
        <v>8</v>
      </c>
      <c r="H587">
        <f>Table2[[#This Row],[mean_reward]]</f>
        <v>29.269724999999902</v>
      </c>
      <c r="I587">
        <f>Table2[[#This Row],[mean_stderr]]</f>
        <v>5.51603243854737</v>
      </c>
      <c r="J587">
        <f>Table2[[#This Row],[min_reward_84]]</f>
        <v>23.753692561452532</v>
      </c>
    </row>
    <row r="588" spans="1:10" x14ac:dyDescent="0.2">
      <c r="A588">
        <f>Table2[[#This Row],[trial]]</f>
        <v>593</v>
      </c>
      <c r="B588">
        <f>Table2[[#This Row],[tsetlin_number_of_clauses]]</f>
        <v>14000</v>
      </c>
      <c r="C588">
        <f>Table2[[#This Row],[tsetlin_T]]</f>
        <v>5000000</v>
      </c>
      <c r="D588">
        <f>Table2[[#This Row],[tsetlin_states]]</f>
        <v>8</v>
      </c>
      <c r="E588">
        <f>Table2[[#This Row],[min_epsilon]]</f>
        <v>0.01</v>
      </c>
      <c r="F588">
        <f>Table2[[#This Row],[epsilon_decay]]</f>
        <v>8.0000000000000004E-4</v>
      </c>
      <c r="G588">
        <f>Table2[[#This Row],[num_bins]]</f>
        <v>16</v>
      </c>
      <c r="H588">
        <f>Table2[[#This Row],[mean_reward]]</f>
        <v>28.104375000000001</v>
      </c>
      <c r="I588">
        <f>Table2[[#This Row],[mean_stderr]]</f>
        <v>4.3930392780923802</v>
      </c>
      <c r="J588">
        <f>Table2[[#This Row],[min_reward_84]]</f>
        <v>23.71133572190762</v>
      </c>
    </row>
    <row r="589" spans="1:10" x14ac:dyDescent="0.2">
      <c r="A589">
        <f>Table2[[#This Row],[trial]]</f>
        <v>807</v>
      </c>
      <c r="B589">
        <f>Table2[[#This Row],[tsetlin_number_of_clauses]]</f>
        <v>6000</v>
      </c>
      <c r="C589">
        <f>Table2[[#This Row],[tsetlin_T]]</f>
        <v>5000000</v>
      </c>
      <c r="D589">
        <f>Table2[[#This Row],[tsetlin_states]]</f>
        <v>100</v>
      </c>
      <c r="E589">
        <f>Table2[[#This Row],[min_epsilon]]</f>
        <v>4.0000000000000001E-3</v>
      </c>
      <c r="F589">
        <f>Table2[[#This Row],[epsilon_decay]]</f>
        <v>1.6000000000000001E-3</v>
      </c>
      <c r="G589">
        <f>Table2[[#This Row],[num_bins]]</f>
        <v>16</v>
      </c>
      <c r="H589">
        <f>Table2[[#This Row],[mean_reward]]</f>
        <v>27.626850000000001</v>
      </c>
      <c r="I589">
        <f>Table2[[#This Row],[mean_stderr]]</f>
        <v>3.9489245006465898</v>
      </c>
      <c r="J589">
        <f>Table2[[#This Row],[min_reward_84]]</f>
        <v>23.67792549935341</v>
      </c>
    </row>
    <row r="590" spans="1:10" x14ac:dyDescent="0.2">
      <c r="A590">
        <f>Table2[[#This Row],[trial]]</f>
        <v>850</v>
      </c>
      <c r="B590">
        <f>Table2[[#This Row],[tsetlin_number_of_clauses]]</f>
        <v>10000</v>
      </c>
      <c r="C590">
        <f>Table2[[#This Row],[tsetlin_T]]</f>
        <v>40000000</v>
      </c>
      <c r="D590">
        <f>Table2[[#This Row],[tsetlin_states]]</f>
        <v>25</v>
      </c>
      <c r="E590">
        <f>Table2[[#This Row],[min_epsilon]]</f>
        <v>1E-3</v>
      </c>
      <c r="F590">
        <f>Table2[[#This Row],[epsilon_decay]]</f>
        <v>1.6000000000000001E-3</v>
      </c>
      <c r="G590">
        <f>Table2[[#This Row],[num_bins]]</f>
        <v>16</v>
      </c>
      <c r="H590">
        <f>Table2[[#This Row],[mean_reward]]</f>
        <v>28.552524999999999</v>
      </c>
      <c r="I590">
        <f>Table2[[#This Row],[mean_stderr]]</f>
        <v>4.8817206906995603</v>
      </c>
      <c r="J590">
        <f>Table2[[#This Row],[min_reward_84]]</f>
        <v>23.67080430930044</v>
      </c>
    </row>
    <row r="591" spans="1:10" x14ac:dyDescent="0.2">
      <c r="A591">
        <f>Table2[[#This Row],[trial]]</f>
        <v>573</v>
      </c>
      <c r="B591">
        <f>Table2[[#This Row],[tsetlin_number_of_clauses]]</f>
        <v>6000</v>
      </c>
      <c r="C591">
        <f>Table2[[#This Row],[tsetlin_T]]</f>
        <v>40000000</v>
      </c>
      <c r="D591">
        <f>Table2[[#This Row],[tsetlin_states]]</f>
        <v>100</v>
      </c>
      <c r="E591">
        <f>Table2[[#This Row],[min_epsilon]]</f>
        <v>1E-3</v>
      </c>
      <c r="F591">
        <f>Table2[[#This Row],[epsilon_decay]]</f>
        <v>4.0000000000000002E-4</v>
      </c>
      <c r="G591">
        <f>Table2[[#This Row],[num_bins]]</f>
        <v>16</v>
      </c>
      <c r="H591">
        <f>Table2[[#This Row],[mean_reward]]</f>
        <v>27.8734</v>
      </c>
      <c r="I591">
        <f>Table2[[#This Row],[mean_stderr]]</f>
        <v>4.2207268049186597</v>
      </c>
      <c r="J591">
        <f>Table2[[#This Row],[min_reward_84]]</f>
        <v>23.652673195081341</v>
      </c>
    </row>
    <row r="592" spans="1:10" x14ac:dyDescent="0.2">
      <c r="A592">
        <f>Table2[[#This Row],[trial]]</f>
        <v>656</v>
      </c>
      <c r="B592">
        <f>Table2[[#This Row],[tsetlin_number_of_clauses]]</f>
        <v>14000</v>
      </c>
      <c r="C592">
        <f>Table2[[#This Row],[tsetlin_T]]</f>
        <v>20000000</v>
      </c>
      <c r="D592">
        <f>Table2[[#This Row],[tsetlin_states]]</f>
        <v>25</v>
      </c>
      <c r="E592">
        <f>Table2[[#This Row],[min_epsilon]]</f>
        <v>4.0000000000000001E-3</v>
      </c>
      <c r="F592">
        <f>Table2[[#This Row],[epsilon_decay]]</f>
        <v>8.0000000000000004E-4</v>
      </c>
      <c r="G592">
        <f>Table2[[#This Row],[num_bins]]</f>
        <v>16</v>
      </c>
      <c r="H592">
        <f>Table2[[#This Row],[mean_reward]]</f>
        <v>29.940574999999999</v>
      </c>
      <c r="I592">
        <f>Table2[[#This Row],[mean_stderr]]</f>
        <v>6.3378936011397498</v>
      </c>
      <c r="J592">
        <f>Table2[[#This Row],[min_reward_84]]</f>
        <v>23.602681398860248</v>
      </c>
    </row>
    <row r="593" spans="1:10" x14ac:dyDescent="0.2">
      <c r="A593">
        <f>Table2[[#This Row],[trial]]</f>
        <v>752</v>
      </c>
      <c r="B593">
        <f>Table2[[#This Row],[tsetlin_number_of_clauses]]</f>
        <v>14000</v>
      </c>
      <c r="C593">
        <f>Table2[[#This Row],[tsetlin_T]]</f>
        <v>20000000</v>
      </c>
      <c r="D593">
        <f>Table2[[#This Row],[tsetlin_states]]</f>
        <v>25</v>
      </c>
      <c r="E593">
        <f>Table2[[#This Row],[min_epsilon]]</f>
        <v>0.01</v>
      </c>
      <c r="F593">
        <f>Table2[[#This Row],[epsilon_decay]]</f>
        <v>1.6000000000000001E-3</v>
      </c>
      <c r="G593">
        <f>Table2[[#This Row],[num_bins]]</f>
        <v>16</v>
      </c>
      <c r="H593">
        <f>Table2[[#This Row],[mean_reward]]</f>
        <v>28.342275000000001</v>
      </c>
      <c r="I593">
        <f>Table2[[#This Row],[mean_stderr]]</f>
        <v>4.7769232014930196</v>
      </c>
      <c r="J593">
        <f>Table2[[#This Row],[min_reward_84]]</f>
        <v>23.565351798506981</v>
      </c>
    </row>
    <row r="594" spans="1:10" x14ac:dyDescent="0.2">
      <c r="A594">
        <f>Table2[[#This Row],[trial]]</f>
        <v>567</v>
      </c>
      <c r="B594">
        <f>Table2[[#This Row],[tsetlin_number_of_clauses]]</f>
        <v>6000</v>
      </c>
      <c r="C594">
        <f>Table2[[#This Row],[tsetlin_T]]</f>
        <v>5000000</v>
      </c>
      <c r="D594">
        <f>Table2[[#This Row],[tsetlin_states]]</f>
        <v>100</v>
      </c>
      <c r="E594">
        <f>Table2[[#This Row],[min_epsilon]]</f>
        <v>1E-3</v>
      </c>
      <c r="F594">
        <f>Table2[[#This Row],[epsilon_decay]]</f>
        <v>4.0000000000000002E-4</v>
      </c>
      <c r="G594">
        <f>Table2[[#This Row],[num_bins]]</f>
        <v>16</v>
      </c>
      <c r="H594">
        <f>Table2[[#This Row],[mean_reward]]</f>
        <v>28.125325</v>
      </c>
      <c r="I594">
        <f>Table2[[#This Row],[mean_stderr]]</f>
        <v>4.5697069863569304</v>
      </c>
      <c r="J594">
        <f>Table2[[#This Row],[min_reward_84]]</f>
        <v>23.55561801364307</v>
      </c>
    </row>
    <row r="595" spans="1:10" x14ac:dyDescent="0.2">
      <c r="A595">
        <f>Table2[[#This Row],[trial]]</f>
        <v>352</v>
      </c>
      <c r="B595">
        <f>Table2[[#This Row],[tsetlin_number_of_clauses]]</f>
        <v>10000</v>
      </c>
      <c r="C595">
        <f>Table2[[#This Row],[tsetlin_T]]</f>
        <v>5000000</v>
      </c>
      <c r="D595">
        <f>Table2[[#This Row],[tsetlin_states]]</f>
        <v>8</v>
      </c>
      <c r="E595">
        <f>Table2[[#This Row],[min_epsilon]]</f>
        <v>4.0000000000000001E-3</v>
      </c>
      <c r="F595">
        <f>Table2[[#This Row],[epsilon_decay]]</f>
        <v>1.6000000000000001E-3</v>
      </c>
      <c r="G595">
        <f>Table2[[#This Row],[num_bins]]</f>
        <v>8</v>
      </c>
      <c r="H595">
        <f>Table2[[#This Row],[mean_reward]]</f>
        <v>29.706499999999899</v>
      </c>
      <c r="I595">
        <f>Table2[[#This Row],[mean_stderr]]</f>
        <v>6.1781719950905298</v>
      </c>
      <c r="J595">
        <f>Table2[[#This Row],[min_reward_84]]</f>
        <v>23.528328004909369</v>
      </c>
    </row>
    <row r="596" spans="1:10" x14ac:dyDescent="0.2">
      <c r="A596">
        <f>Table2[[#This Row],[trial]]</f>
        <v>320</v>
      </c>
      <c r="B596">
        <f>Table2[[#This Row],[tsetlin_number_of_clauses]]</f>
        <v>14000</v>
      </c>
      <c r="C596">
        <f>Table2[[#This Row],[tsetlin_T]]</f>
        <v>20000000</v>
      </c>
      <c r="D596">
        <f>Table2[[#This Row],[tsetlin_states]]</f>
        <v>25</v>
      </c>
      <c r="E596">
        <f>Table2[[#This Row],[min_epsilon]]</f>
        <v>0.01</v>
      </c>
      <c r="F596">
        <f>Table2[[#This Row],[epsilon_decay]]</f>
        <v>1.6000000000000001E-3</v>
      </c>
      <c r="G596">
        <f>Table2[[#This Row],[num_bins]]</f>
        <v>8</v>
      </c>
      <c r="H596">
        <f>Table2[[#This Row],[mean_reward]]</f>
        <v>29.004749999999898</v>
      </c>
      <c r="I596">
        <f>Table2[[#This Row],[mean_stderr]]</f>
        <v>5.53127137471047</v>
      </c>
      <c r="J596">
        <f>Table2[[#This Row],[min_reward_84]]</f>
        <v>23.473478625289427</v>
      </c>
    </row>
    <row r="597" spans="1:10" x14ac:dyDescent="0.2">
      <c r="A597">
        <f>Table2[[#This Row],[trial]]</f>
        <v>688</v>
      </c>
      <c r="B597">
        <f>Table2[[#This Row],[tsetlin_number_of_clauses]]</f>
        <v>10000</v>
      </c>
      <c r="C597">
        <f>Table2[[#This Row],[tsetlin_T]]</f>
        <v>5000000</v>
      </c>
      <c r="D597">
        <f>Table2[[#This Row],[tsetlin_states]]</f>
        <v>8</v>
      </c>
      <c r="E597">
        <f>Table2[[#This Row],[min_epsilon]]</f>
        <v>1E-3</v>
      </c>
      <c r="F597">
        <f>Table2[[#This Row],[epsilon_decay]]</f>
        <v>8.0000000000000004E-4</v>
      </c>
      <c r="G597">
        <f>Table2[[#This Row],[num_bins]]</f>
        <v>16</v>
      </c>
      <c r="H597">
        <f>Table2[[#This Row],[mean_reward]]</f>
        <v>27.364650000000001</v>
      </c>
      <c r="I597">
        <f>Table2[[#This Row],[mean_stderr]]</f>
        <v>3.9213957384026399</v>
      </c>
      <c r="J597">
        <f>Table2[[#This Row],[min_reward_84]]</f>
        <v>23.44325426159736</v>
      </c>
    </row>
    <row r="598" spans="1:10" x14ac:dyDescent="0.2">
      <c r="A598">
        <f>Table2[[#This Row],[trial]]</f>
        <v>6</v>
      </c>
      <c r="B598">
        <f>Table2[[#This Row],[tsetlin_number_of_clauses]]</f>
        <v>6000</v>
      </c>
      <c r="C598">
        <f>Table2[[#This Row],[tsetlin_T]]</f>
        <v>20000000</v>
      </c>
      <c r="D598">
        <f>Table2[[#This Row],[tsetlin_states]]</f>
        <v>4</v>
      </c>
      <c r="E598">
        <f>Table2[[#This Row],[min_epsilon]]</f>
        <v>0.01</v>
      </c>
      <c r="F598">
        <f>Table2[[#This Row],[epsilon_decay]]</f>
        <v>4.0000000000000002E-4</v>
      </c>
      <c r="G598">
        <f>Table2[[#This Row],[num_bins]]</f>
        <v>8</v>
      </c>
      <c r="H598">
        <f>Table2[[#This Row],[mean_reward]]</f>
        <v>30.257325000000002</v>
      </c>
      <c r="I598">
        <f>Table2[[#This Row],[mean_stderr]]</f>
        <v>6.8150119982773898</v>
      </c>
      <c r="J598">
        <f>Table2[[#This Row],[min_reward_84]]</f>
        <v>23.44231300172261</v>
      </c>
    </row>
    <row r="599" spans="1:10" x14ac:dyDescent="0.2">
      <c r="A599">
        <f>Table2[[#This Row],[trial]]</f>
        <v>555</v>
      </c>
      <c r="B599">
        <f>Table2[[#This Row],[tsetlin_number_of_clauses]]</f>
        <v>6000</v>
      </c>
      <c r="C599">
        <f>Table2[[#This Row],[tsetlin_T]]</f>
        <v>5000000</v>
      </c>
      <c r="D599">
        <f>Table2[[#This Row],[tsetlin_states]]</f>
        <v>25</v>
      </c>
      <c r="E599">
        <f>Table2[[#This Row],[min_epsilon]]</f>
        <v>1E-3</v>
      </c>
      <c r="F599">
        <f>Table2[[#This Row],[epsilon_decay]]</f>
        <v>4.0000000000000002E-4</v>
      </c>
      <c r="G599">
        <f>Table2[[#This Row],[num_bins]]</f>
        <v>16</v>
      </c>
      <c r="H599">
        <f>Table2[[#This Row],[mean_reward]]</f>
        <v>27.997150000000001</v>
      </c>
      <c r="I599">
        <f>Table2[[#This Row],[mean_stderr]]</f>
        <v>4.6094431152148703</v>
      </c>
      <c r="J599">
        <f>Table2[[#This Row],[min_reward_84]]</f>
        <v>23.387706884785132</v>
      </c>
    </row>
    <row r="600" spans="1:10" x14ac:dyDescent="0.2">
      <c r="A600">
        <f>Table2[[#This Row],[trial]]</f>
        <v>834</v>
      </c>
      <c r="B600">
        <f>Table2[[#This Row],[tsetlin_number_of_clauses]]</f>
        <v>6000</v>
      </c>
      <c r="C600">
        <f>Table2[[#This Row],[tsetlin_T]]</f>
        <v>20000000</v>
      </c>
      <c r="D600">
        <f>Table2[[#This Row],[tsetlin_states]]</f>
        <v>8</v>
      </c>
      <c r="E600">
        <f>Table2[[#This Row],[min_epsilon]]</f>
        <v>1E-3</v>
      </c>
      <c r="F600">
        <f>Table2[[#This Row],[epsilon_decay]]</f>
        <v>1.6000000000000001E-3</v>
      </c>
      <c r="G600">
        <f>Table2[[#This Row],[num_bins]]</f>
        <v>16</v>
      </c>
      <c r="H600">
        <f>Table2[[#This Row],[mean_reward]]</f>
        <v>28.875</v>
      </c>
      <c r="I600">
        <f>Table2[[#This Row],[mean_stderr]]</f>
        <v>5.5711832659071598</v>
      </c>
      <c r="J600">
        <f>Table2[[#This Row],[min_reward_84]]</f>
        <v>23.303816734092841</v>
      </c>
    </row>
    <row r="601" spans="1:10" x14ac:dyDescent="0.2">
      <c r="A601">
        <f>Table2[[#This Row],[trial]]</f>
        <v>307</v>
      </c>
      <c r="B601">
        <f>Table2[[#This Row],[tsetlin_number_of_clauses]]</f>
        <v>10000</v>
      </c>
      <c r="C601">
        <f>Table2[[#This Row],[tsetlin_T]]</f>
        <v>20000000</v>
      </c>
      <c r="D601">
        <f>Table2[[#This Row],[tsetlin_states]]</f>
        <v>8</v>
      </c>
      <c r="E601">
        <f>Table2[[#This Row],[min_epsilon]]</f>
        <v>0.01</v>
      </c>
      <c r="F601">
        <f>Table2[[#This Row],[epsilon_decay]]</f>
        <v>1.6000000000000001E-3</v>
      </c>
      <c r="G601">
        <f>Table2[[#This Row],[num_bins]]</f>
        <v>8</v>
      </c>
      <c r="H601">
        <f>Table2[[#This Row],[mean_reward]]</f>
        <v>31.054274999999901</v>
      </c>
      <c r="I601">
        <f>Table2[[#This Row],[mean_stderr]]</f>
        <v>7.7556195185918897</v>
      </c>
      <c r="J601">
        <f>Table2[[#This Row],[min_reward_84]]</f>
        <v>23.298655481408012</v>
      </c>
    </row>
    <row r="602" spans="1:10" x14ac:dyDescent="0.2">
      <c r="A602">
        <f>Table2[[#This Row],[trial]]</f>
        <v>680</v>
      </c>
      <c r="B602">
        <f>Table2[[#This Row],[tsetlin_number_of_clauses]]</f>
        <v>14000</v>
      </c>
      <c r="C602">
        <f>Table2[[#This Row],[tsetlin_T]]</f>
        <v>20000000</v>
      </c>
      <c r="D602">
        <f>Table2[[#This Row],[tsetlin_states]]</f>
        <v>4</v>
      </c>
      <c r="E602">
        <f>Table2[[#This Row],[min_epsilon]]</f>
        <v>1E-3</v>
      </c>
      <c r="F602">
        <f>Table2[[#This Row],[epsilon_decay]]</f>
        <v>8.0000000000000004E-4</v>
      </c>
      <c r="G602">
        <f>Table2[[#This Row],[num_bins]]</f>
        <v>16</v>
      </c>
      <c r="H602">
        <f>Table2[[#This Row],[mean_reward]]</f>
        <v>27.180524999999999</v>
      </c>
      <c r="I602">
        <f>Table2[[#This Row],[mean_stderr]]</f>
        <v>3.9725810244389801</v>
      </c>
      <c r="J602">
        <f>Table2[[#This Row],[min_reward_84]]</f>
        <v>23.207943975561019</v>
      </c>
    </row>
    <row r="603" spans="1:10" x14ac:dyDescent="0.2">
      <c r="A603">
        <f>Table2[[#This Row],[trial]]</f>
        <v>855</v>
      </c>
      <c r="B603">
        <f>Table2[[#This Row],[tsetlin_number_of_clauses]]</f>
        <v>6000</v>
      </c>
      <c r="C603">
        <f>Table2[[#This Row],[tsetlin_T]]</f>
        <v>5000000</v>
      </c>
      <c r="D603">
        <f>Table2[[#This Row],[tsetlin_states]]</f>
        <v>100</v>
      </c>
      <c r="E603">
        <f>Table2[[#This Row],[min_epsilon]]</f>
        <v>1E-3</v>
      </c>
      <c r="F603">
        <f>Table2[[#This Row],[epsilon_decay]]</f>
        <v>1.6000000000000001E-3</v>
      </c>
      <c r="G603">
        <f>Table2[[#This Row],[num_bins]]</f>
        <v>16</v>
      </c>
      <c r="H603">
        <f>Table2[[#This Row],[mean_reward]]</f>
        <v>28.483550000000001</v>
      </c>
      <c r="I603">
        <f>Table2[[#This Row],[mean_stderr]]</f>
        <v>5.30688997697108</v>
      </c>
      <c r="J603">
        <f>Table2[[#This Row],[min_reward_84]]</f>
        <v>23.176660023028923</v>
      </c>
    </row>
    <row r="604" spans="1:10" x14ac:dyDescent="0.2">
      <c r="A604">
        <f>Table2[[#This Row],[trial]]</f>
        <v>503</v>
      </c>
      <c r="B604">
        <f>Table2[[#This Row],[tsetlin_number_of_clauses]]</f>
        <v>14000</v>
      </c>
      <c r="C604">
        <f>Table2[[#This Row],[tsetlin_T]]</f>
        <v>40000000</v>
      </c>
      <c r="D604">
        <f>Table2[[#This Row],[tsetlin_states]]</f>
        <v>8</v>
      </c>
      <c r="E604">
        <f>Table2[[#This Row],[min_epsilon]]</f>
        <v>4.0000000000000001E-3</v>
      </c>
      <c r="F604">
        <f>Table2[[#This Row],[epsilon_decay]]</f>
        <v>4.0000000000000002E-4</v>
      </c>
      <c r="G604">
        <f>Table2[[#This Row],[num_bins]]</f>
        <v>16</v>
      </c>
      <c r="H604">
        <f>Table2[[#This Row],[mean_reward]]</f>
        <v>27.481249999999999</v>
      </c>
      <c r="I604">
        <f>Table2[[#This Row],[mean_stderr]]</f>
        <v>4.3191339157110997</v>
      </c>
      <c r="J604">
        <f>Table2[[#This Row],[min_reward_84]]</f>
        <v>23.1621160842889</v>
      </c>
    </row>
    <row r="605" spans="1:10" x14ac:dyDescent="0.2">
      <c r="A605">
        <f>Table2[[#This Row],[trial]]</f>
        <v>69</v>
      </c>
      <c r="B605">
        <f>Table2[[#This Row],[tsetlin_number_of_clauses]]</f>
        <v>6000</v>
      </c>
      <c r="C605">
        <f>Table2[[#This Row],[tsetlin_T]]</f>
        <v>40000000</v>
      </c>
      <c r="D605">
        <f>Table2[[#This Row],[tsetlin_states]]</f>
        <v>8</v>
      </c>
      <c r="E605">
        <f>Table2[[#This Row],[min_epsilon]]</f>
        <v>4.0000000000000001E-3</v>
      </c>
      <c r="F605">
        <f>Table2[[#This Row],[epsilon_decay]]</f>
        <v>4.0000000000000002E-4</v>
      </c>
      <c r="G605">
        <f>Table2[[#This Row],[num_bins]]</f>
        <v>8</v>
      </c>
      <c r="H605">
        <f>Table2[[#This Row],[mean_reward]]</f>
        <v>28.032924999999999</v>
      </c>
      <c r="I605">
        <f>Table2[[#This Row],[mean_stderr]]</f>
        <v>4.8874414910817103</v>
      </c>
      <c r="J605">
        <f>Table2[[#This Row],[min_reward_84]]</f>
        <v>23.145483508918289</v>
      </c>
    </row>
    <row r="606" spans="1:10" x14ac:dyDescent="0.2">
      <c r="A606">
        <f>Table2[[#This Row],[trial]]</f>
        <v>497</v>
      </c>
      <c r="B606">
        <f>Table2[[#This Row],[tsetlin_number_of_clauses]]</f>
        <v>14000</v>
      </c>
      <c r="C606">
        <f>Table2[[#This Row],[tsetlin_T]]</f>
        <v>5000000</v>
      </c>
      <c r="D606">
        <f>Table2[[#This Row],[tsetlin_states]]</f>
        <v>8</v>
      </c>
      <c r="E606">
        <f>Table2[[#This Row],[min_epsilon]]</f>
        <v>4.0000000000000001E-3</v>
      </c>
      <c r="F606">
        <f>Table2[[#This Row],[epsilon_decay]]</f>
        <v>4.0000000000000002E-4</v>
      </c>
      <c r="G606">
        <f>Table2[[#This Row],[num_bins]]</f>
        <v>16</v>
      </c>
      <c r="H606">
        <f>Table2[[#This Row],[mean_reward]]</f>
        <v>27.099299999999999</v>
      </c>
      <c r="I606">
        <f>Table2[[#This Row],[mean_stderr]]</f>
        <v>4.0926104665067502</v>
      </c>
      <c r="J606">
        <f>Table2[[#This Row],[min_reward_84]]</f>
        <v>23.006689533493251</v>
      </c>
    </row>
    <row r="607" spans="1:10" x14ac:dyDescent="0.2">
      <c r="A607">
        <f>Table2[[#This Row],[trial]]</f>
        <v>689</v>
      </c>
      <c r="B607">
        <f>Table2[[#This Row],[tsetlin_number_of_clauses]]</f>
        <v>14000</v>
      </c>
      <c r="C607">
        <f>Table2[[#This Row],[tsetlin_T]]</f>
        <v>5000000</v>
      </c>
      <c r="D607">
        <f>Table2[[#This Row],[tsetlin_states]]</f>
        <v>8</v>
      </c>
      <c r="E607">
        <f>Table2[[#This Row],[min_epsilon]]</f>
        <v>1E-3</v>
      </c>
      <c r="F607">
        <f>Table2[[#This Row],[epsilon_decay]]</f>
        <v>8.0000000000000004E-4</v>
      </c>
      <c r="G607">
        <f>Table2[[#This Row],[num_bins]]</f>
        <v>16</v>
      </c>
      <c r="H607">
        <f>Table2[[#This Row],[mean_reward]]</f>
        <v>28.390049999999999</v>
      </c>
      <c r="I607">
        <f>Table2[[#This Row],[mean_stderr]]</f>
        <v>5.4538029047077403</v>
      </c>
      <c r="J607">
        <f>Table2[[#This Row],[min_reward_84]]</f>
        <v>22.936247095292259</v>
      </c>
    </row>
    <row r="608" spans="1:10" x14ac:dyDescent="0.2">
      <c r="A608">
        <f>Table2[[#This Row],[trial]]</f>
        <v>524</v>
      </c>
      <c r="B608">
        <f>Table2[[#This Row],[tsetlin_number_of_clauses]]</f>
        <v>14000</v>
      </c>
      <c r="C608">
        <f>Table2[[#This Row],[tsetlin_T]]</f>
        <v>20000000</v>
      </c>
      <c r="D608">
        <f>Table2[[#This Row],[tsetlin_states]]</f>
        <v>100</v>
      </c>
      <c r="E608">
        <f>Table2[[#This Row],[min_epsilon]]</f>
        <v>4.0000000000000001E-3</v>
      </c>
      <c r="F608">
        <f>Table2[[#This Row],[epsilon_decay]]</f>
        <v>4.0000000000000002E-4</v>
      </c>
      <c r="G608">
        <f>Table2[[#This Row],[num_bins]]</f>
        <v>16</v>
      </c>
      <c r="H608">
        <f>Table2[[#This Row],[mean_reward]]</f>
        <v>26.991224999999901</v>
      </c>
      <c r="I608">
        <f>Table2[[#This Row],[mean_stderr]]</f>
        <v>4.0938901688166496</v>
      </c>
      <c r="J608">
        <f>Table2[[#This Row],[min_reward_84]]</f>
        <v>22.897334831183251</v>
      </c>
    </row>
    <row r="609" spans="1:10" x14ac:dyDescent="0.2">
      <c r="A609">
        <f>Table2[[#This Row],[trial]]</f>
        <v>760</v>
      </c>
      <c r="B609">
        <f>Table2[[#This Row],[tsetlin_number_of_clauses]]</f>
        <v>10000</v>
      </c>
      <c r="C609">
        <f>Table2[[#This Row],[tsetlin_T]]</f>
        <v>5000000</v>
      </c>
      <c r="D609">
        <f>Table2[[#This Row],[tsetlin_states]]</f>
        <v>100</v>
      </c>
      <c r="E609">
        <f>Table2[[#This Row],[min_epsilon]]</f>
        <v>0.01</v>
      </c>
      <c r="F609">
        <f>Table2[[#This Row],[epsilon_decay]]</f>
        <v>1.6000000000000001E-3</v>
      </c>
      <c r="G609">
        <f>Table2[[#This Row],[num_bins]]</f>
        <v>16</v>
      </c>
      <c r="H609">
        <f>Table2[[#This Row],[mean_reward]]</f>
        <v>27.0214</v>
      </c>
      <c r="I609">
        <f>Table2[[#This Row],[mean_stderr]]</f>
        <v>4.13801865882707</v>
      </c>
      <c r="J609">
        <f>Table2[[#This Row],[min_reward_84]]</f>
        <v>22.883381341172928</v>
      </c>
    </row>
    <row r="610" spans="1:10" x14ac:dyDescent="0.2">
      <c r="A610">
        <f>Table2[[#This Row],[trial]]</f>
        <v>54</v>
      </c>
      <c r="B610">
        <f>Table2[[#This Row],[tsetlin_number_of_clauses]]</f>
        <v>6000</v>
      </c>
      <c r="C610">
        <f>Table2[[#This Row],[tsetlin_T]]</f>
        <v>20000000</v>
      </c>
      <c r="D610">
        <f>Table2[[#This Row],[tsetlin_states]]</f>
        <v>4</v>
      </c>
      <c r="E610">
        <f>Table2[[#This Row],[min_epsilon]]</f>
        <v>4.0000000000000001E-3</v>
      </c>
      <c r="F610">
        <f>Table2[[#This Row],[epsilon_decay]]</f>
        <v>4.0000000000000002E-4</v>
      </c>
      <c r="G610">
        <f>Table2[[#This Row],[num_bins]]</f>
        <v>8</v>
      </c>
      <c r="H610">
        <f>Table2[[#This Row],[mean_reward]]</f>
        <v>27.542624999999902</v>
      </c>
      <c r="I610">
        <f>Table2[[#This Row],[mean_stderr]]</f>
        <v>4.6642790989059497</v>
      </c>
      <c r="J610">
        <f>Table2[[#This Row],[min_reward_84]]</f>
        <v>22.878345901093951</v>
      </c>
    </row>
    <row r="611" spans="1:10" x14ac:dyDescent="0.2">
      <c r="A611">
        <f>Table2[[#This Row],[trial]]</f>
        <v>249</v>
      </c>
      <c r="B611">
        <f>Table2[[#This Row],[tsetlin_number_of_clauses]]</f>
        <v>6000</v>
      </c>
      <c r="C611">
        <f>Table2[[#This Row],[tsetlin_T]]</f>
        <v>40000000</v>
      </c>
      <c r="D611">
        <f>Table2[[#This Row],[tsetlin_states]]</f>
        <v>4</v>
      </c>
      <c r="E611">
        <f>Table2[[#This Row],[min_epsilon]]</f>
        <v>1E-3</v>
      </c>
      <c r="F611">
        <f>Table2[[#This Row],[epsilon_decay]]</f>
        <v>8.0000000000000004E-4</v>
      </c>
      <c r="G611">
        <f>Table2[[#This Row],[num_bins]]</f>
        <v>8</v>
      </c>
      <c r="H611">
        <f>Table2[[#This Row],[mean_reward]]</f>
        <v>28.023274999999899</v>
      </c>
      <c r="I611">
        <f>Table2[[#This Row],[mean_stderr]]</f>
        <v>5.2769852744473997</v>
      </c>
      <c r="J611">
        <f>Table2[[#This Row],[min_reward_84]]</f>
        <v>22.746289725552501</v>
      </c>
    </row>
    <row r="612" spans="1:10" x14ac:dyDescent="0.2">
      <c r="A612">
        <f>Table2[[#This Row],[trial]]</f>
        <v>303</v>
      </c>
      <c r="B612">
        <f>Table2[[#This Row],[tsetlin_number_of_clauses]]</f>
        <v>6000</v>
      </c>
      <c r="C612">
        <f>Table2[[#This Row],[tsetlin_T]]</f>
        <v>5000000</v>
      </c>
      <c r="D612">
        <f>Table2[[#This Row],[tsetlin_states]]</f>
        <v>8</v>
      </c>
      <c r="E612">
        <f>Table2[[#This Row],[min_epsilon]]</f>
        <v>0.01</v>
      </c>
      <c r="F612">
        <f>Table2[[#This Row],[epsilon_decay]]</f>
        <v>1.6000000000000001E-3</v>
      </c>
      <c r="G612">
        <f>Table2[[#This Row],[num_bins]]</f>
        <v>8</v>
      </c>
      <c r="H612">
        <f>Table2[[#This Row],[mean_reward]]</f>
        <v>27.966974999999898</v>
      </c>
      <c r="I612">
        <f>Table2[[#This Row],[mean_stderr]]</f>
        <v>5.2542001831208802</v>
      </c>
      <c r="J612">
        <f>Table2[[#This Row],[min_reward_84]]</f>
        <v>22.712774816879019</v>
      </c>
    </row>
    <row r="613" spans="1:10" x14ac:dyDescent="0.2">
      <c r="A613">
        <f>Table2[[#This Row],[trial]]</f>
        <v>572</v>
      </c>
      <c r="B613">
        <f>Table2[[#This Row],[tsetlin_number_of_clauses]]</f>
        <v>14000</v>
      </c>
      <c r="C613">
        <f>Table2[[#This Row],[tsetlin_T]]</f>
        <v>20000000</v>
      </c>
      <c r="D613">
        <f>Table2[[#This Row],[tsetlin_states]]</f>
        <v>100</v>
      </c>
      <c r="E613">
        <f>Table2[[#This Row],[min_epsilon]]</f>
        <v>1E-3</v>
      </c>
      <c r="F613">
        <f>Table2[[#This Row],[epsilon_decay]]</f>
        <v>4.0000000000000002E-4</v>
      </c>
      <c r="G613">
        <f>Table2[[#This Row],[num_bins]]</f>
        <v>16</v>
      </c>
      <c r="H613">
        <f>Table2[[#This Row],[mean_reward]]</f>
        <v>27.266175</v>
      </c>
      <c r="I613">
        <f>Table2[[#This Row],[mean_stderr]]</f>
        <v>4.5691266578598997</v>
      </c>
      <c r="J613">
        <f>Table2[[#This Row],[min_reward_84]]</f>
        <v>22.6970483421401</v>
      </c>
    </row>
    <row r="614" spans="1:10" x14ac:dyDescent="0.2">
      <c r="A614">
        <f>Table2[[#This Row],[trial]]</f>
        <v>435</v>
      </c>
      <c r="B614">
        <f>Table2[[#This Row],[tsetlin_number_of_clauses]]</f>
        <v>6000</v>
      </c>
      <c r="C614">
        <f>Table2[[#This Row],[tsetlin_T]]</f>
        <v>5000000</v>
      </c>
      <c r="D614">
        <f>Table2[[#This Row],[tsetlin_states]]</f>
        <v>4</v>
      </c>
      <c r="E614">
        <f>Table2[[#This Row],[min_epsilon]]</f>
        <v>0.01</v>
      </c>
      <c r="F614">
        <f>Table2[[#This Row],[epsilon_decay]]</f>
        <v>4.0000000000000002E-4</v>
      </c>
      <c r="G614">
        <f>Table2[[#This Row],[num_bins]]</f>
        <v>16</v>
      </c>
      <c r="H614">
        <f>Table2[[#This Row],[mean_reward]]</f>
        <v>26.419824999999999</v>
      </c>
      <c r="I614">
        <f>Table2[[#This Row],[mean_stderr]]</f>
        <v>3.7277911323762498</v>
      </c>
      <c r="J614">
        <f>Table2[[#This Row],[min_reward_84]]</f>
        <v>22.692033867623749</v>
      </c>
    </row>
    <row r="615" spans="1:10" x14ac:dyDescent="0.2">
      <c r="A615">
        <f>Table2[[#This Row],[trial]]</f>
        <v>833</v>
      </c>
      <c r="B615">
        <f>Table2[[#This Row],[tsetlin_number_of_clauses]]</f>
        <v>14000</v>
      </c>
      <c r="C615">
        <f>Table2[[#This Row],[tsetlin_T]]</f>
        <v>5000000</v>
      </c>
      <c r="D615">
        <f>Table2[[#This Row],[tsetlin_states]]</f>
        <v>8</v>
      </c>
      <c r="E615">
        <f>Table2[[#This Row],[min_epsilon]]</f>
        <v>1E-3</v>
      </c>
      <c r="F615">
        <f>Table2[[#This Row],[epsilon_decay]]</f>
        <v>1.6000000000000001E-3</v>
      </c>
      <c r="G615">
        <f>Table2[[#This Row],[num_bins]]</f>
        <v>16</v>
      </c>
      <c r="H615">
        <f>Table2[[#This Row],[mean_reward]]</f>
        <v>26.232099999999999</v>
      </c>
      <c r="I615">
        <f>Table2[[#This Row],[mean_stderr]]</f>
        <v>3.5525927940208599</v>
      </c>
      <c r="J615">
        <f>Table2[[#This Row],[min_reward_84]]</f>
        <v>22.679507205979139</v>
      </c>
    </row>
    <row r="616" spans="1:10" x14ac:dyDescent="0.2">
      <c r="A616">
        <f>Table2[[#This Row],[trial]]</f>
        <v>704</v>
      </c>
      <c r="B616">
        <f>Table2[[#This Row],[tsetlin_number_of_clauses]]</f>
        <v>14000</v>
      </c>
      <c r="C616">
        <f>Table2[[#This Row],[tsetlin_T]]</f>
        <v>20000000</v>
      </c>
      <c r="D616">
        <f>Table2[[#This Row],[tsetlin_states]]</f>
        <v>25</v>
      </c>
      <c r="E616">
        <f>Table2[[#This Row],[min_epsilon]]</f>
        <v>1E-3</v>
      </c>
      <c r="F616">
        <f>Table2[[#This Row],[epsilon_decay]]</f>
        <v>8.0000000000000004E-4</v>
      </c>
      <c r="G616">
        <f>Table2[[#This Row],[num_bins]]</f>
        <v>16</v>
      </c>
      <c r="H616">
        <f>Table2[[#This Row],[mean_reward]]</f>
        <v>27.82095</v>
      </c>
      <c r="I616">
        <f>Table2[[#This Row],[mean_stderr]]</f>
        <v>5.1773581900806498</v>
      </c>
      <c r="J616">
        <f>Table2[[#This Row],[min_reward_84]]</f>
        <v>22.64359180991935</v>
      </c>
    </row>
    <row r="617" spans="1:10" x14ac:dyDescent="0.2">
      <c r="A617">
        <f>Table2[[#This Row],[trial]]</f>
        <v>355</v>
      </c>
      <c r="B617">
        <f>Table2[[#This Row],[tsetlin_number_of_clauses]]</f>
        <v>10000</v>
      </c>
      <c r="C617">
        <f>Table2[[#This Row],[tsetlin_T]]</f>
        <v>20000000</v>
      </c>
      <c r="D617">
        <f>Table2[[#This Row],[tsetlin_states]]</f>
        <v>8</v>
      </c>
      <c r="E617">
        <f>Table2[[#This Row],[min_epsilon]]</f>
        <v>4.0000000000000001E-3</v>
      </c>
      <c r="F617">
        <f>Table2[[#This Row],[epsilon_decay]]</f>
        <v>1.6000000000000001E-3</v>
      </c>
      <c r="G617">
        <f>Table2[[#This Row],[num_bins]]</f>
        <v>8</v>
      </c>
      <c r="H617">
        <f>Table2[[#This Row],[mean_reward]]</f>
        <v>29.162224999999999</v>
      </c>
      <c r="I617">
        <f>Table2[[#This Row],[mean_stderr]]</f>
        <v>6.5219691027398303</v>
      </c>
      <c r="J617">
        <f>Table2[[#This Row],[min_reward_84]]</f>
        <v>22.640255897260168</v>
      </c>
    </row>
    <row r="618" spans="1:10" x14ac:dyDescent="0.2">
      <c r="A618">
        <f>Table2[[#This Row],[trial]]</f>
        <v>424</v>
      </c>
      <c r="B618">
        <f>Table2[[#This Row],[tsetlin_number_of_clauses]]</f>
        <v>10000</v>
      </c>
      <c r="C618">
        <f>Table2[[#This Row],[tsetlin_T]]</f>
        <v>5000000</v>
      </c>
      <c r="D618">
        <f>Table2[[#This Row],[tsetlin_states]]</f>
        <v>100</v>
      </c>
      <c r="E618">
        <f>Table2[[#This Row],[min_epsilon]]</f>
        <v>1E-3</v>
      </c>
      <c r="F618">
        <f>Table2[[#This Row],[epsilon_decay]]</f>
        <v>1.6000000000000001E-3</v>
      </c>
      <c r="G618">
        <f>Table2[[#This Row],[num_bins]]</f>
        <v>8</v>
      </c>
      <c r="H618">
        <f>Table2[[#This Row],[mean_reward]]</f>
        <v>28.341650000000001</v>
      </c>
      <c r="I618">
        <f>Table2[[#This Row],[mean_stderr]]</f>
        <v>5.7170048049999602</v>
      </c>
      <c r="J618">
        <f>Table2[[#This Row],[min_reward_84]]</f>
        <v>22.624645195000042</v>
      </c>
    </row>
    <row r="619" spans="1:10" x14ac:dyDescent="0.2">
      <c r="A619">
        <f>Table2[[#This Row],[trial]]</f>
        <v>3</v>
      </c>
      <c r="B619">
        <f>Table2[[#This Row],[tsetlin_number_of_clauses]]</f>
        <v>6000</v>
      </c>
      <c r="C619">
        <f>Table2[[#This Row],[tsetlin_T]]</f>
        <v>5000000</v>
      </c>
      <c r="D619">
        <f>Table2[[#This Row],[tsetlin_states]]</f>
        <v>4</v>
      </c>
      <c r="E619">
        <f>Table2[[#This Row],[min_epsilon]]</f>
        <v>0.01</v>
      </c>
      <c r="F619">
        <f>Table2[[#This Row],[epsilon_decay]]</f>
        <v>4.0000000000000002E-4</v>
      </c>
      <c r="G619">
        <f>Table2[[#This Row],[num_bins]]</f>
        <v>8</v>
      </c>
      <c r="H619">
        <f>Table2[[#This Row],[mean_reward]]</f>
        <v>27.9452999999999</v>
      </c>
      <c r="I619">
        <f>Table2[[#This Row],[mean_stderr]]</f>
        <v>5.3594119039932098</v>
      </c>
      <c r="J619">
        <f>Table2[[#This Row],[min_reward_84]]</f>
        <v>22.585888096006691</v>
      </c>
    </row>
    <row r="620" spans="1:10" x14ac:dyDescent="0.2">
      <c r="A620">
        <f>Table2[[#This Row],[trial]]</f>
        <v>172</v>
      </c>
      <c r="B620">
        <f>Table2[[#This Row],[tsetlin_number_of_clauses]]</f>
        <v>10000</v>
      </c>
      <c r="C620">
        <f>Table2[[#This Row],[tsetlin_T]]</f>
        <v>5000000</v>
      </c>
      <c r="D620">
        <f>Table2[[#This Row],[tsetlin_states]]</f>
        <v>25</v>
      </c>
      <c r="E620">
        <f>Table2[[#This Row],[min_epsilon]]</f>
        <v>0.01</v>
      </c>
      <c r="F620">
        <f>Table2[[#This Row],[epsilon_decay]]</f>
        <v>8.0000000000000004E-4</v>
      </c>
      <c r="G620">
        <f>Table2[[#This Row],[num_bins]]</f>
        <v>8</v>
      </c>
      <c r="H620">
        <f>Table2[[#This Row],[mean_reward]]</f>
        <v>28.595749999999999</v>
      </c>
      <c r="I620">
        <f>Table2[[#This Row],[mean_stderr]]</f>
        <v>6.0531064508719599</v>
      </c>
      <c r="J620">
        <f>Table2[[#This Row],[min_reward_84]]</f>
        <v>22.542643549128037</v>
      </c>
    </row>
    <row r="621" spans="1:10" x14ac:dyDescent="0.2">
      <c r="A621">
        <f>Table2[[#This Row],[trial]]</f>
        <v>317</v>
      </c>
      <c r="B621">
        <f>Table2[[#This Row],[tsetlin_number_of_clauses]]</f>
        <v>14000</v>
      </c>
      <c r="C621">
        <f>Table2[[#This Row],[tsetlin_T]]</f>
        <v>5000000</v>
      </c>
      <c r="D621">
        <f>Table2[[#This Row],[tsetlin_states]]</f>
        <v>25</v>
      </c>
      <c r="E621">
        <f>Table2[[#This Row],[min_epsilon]]</f>
        <v>0.01</v>
      </c>
      <c r="F621">
        <f>Table2[[#This Row],[epsilon_decay]]</f>
        <v>1.6000000000000001E-3</v>
      </c>
      <c r="G621">
        <f>Table2[[#This Row],[num_bins]]</f>
        <v>8</v>
      </c>
      <c r="H621">
        <f>Table2[[#This Row],[mean_reward]]</f>
        <v>28.133074999999899</v>
      </c>
      <c r="I621">
        <f>Table2[[#This Row],[mean_stderr]]</f>
        <v>5.60412679973407</v>
      </c>
      <c r="J621">
        <f>Table2[[#This Row],[min_reward_84]]</f>
        <v>22.52894820026583</v>
      </c>
    </row>
    <row r="622" spans="1:10" x14ac:dyDescent="0.2">
      <c r="A622">
        <f>Table2[[#This Row],[trial]]</f>
        <v>418</v>
      </c>
      <c r="B622">
        <f>Table2[[#This Row],[tsetlin_number_of_clauses]]</f>
        <v>10000</v>
      </c>
      <c r="C622">
        <f>Table2[[#This Row],[tsetlin_T]]</f>
        <v>40000000</v>
      </c>
      <c r="D622">
        <f>Table2[[#This Row],[tsetlin_states]]</f>
        <v>25</v>
      </c>
      <c r="E622">
        <f>Table2[[#This Row],[min_epsilon]]</f>
        <v>1E-3</v>
      </c>
      <c r="F622">
        <f>Table2[[#This Row],[epsilon_decay]]</f>
        <v>1.6000000000000001E-3</v>
      </c>
      <c r="G622">
        <f>Table2[[#This Row],[num_bins]]</f>
        <v>8</v>
      </c>
      <c r="H622">
        <f>Table2[[#This Row],[mean_reward]]</f>
        <v>27.102250000000002</v>
      </c>
      <c r="I622">
        <f>Table2[[#This Row],[mean_stderr]]</f>
        <v>4.6693807396948701</v>
      </c>
      <c r="J622">
        <f>Table2[[#This Row],[min_reward_84]]</f>
        <v>22.432869260305132</v>
      </c>
    </row>
    <row r="623" spans="1:10" x14ac:dyDescent="0.2">
      <c r="A623">
        <f>Table2[[#This Row],[trial]]</f>
        <v>295</v>
      </c>
      <c r="B623">
        <f>Table2[[#This Row],[tsetlin_number_of_clauses]]</f>
        <v>10000</v>
      </c>
      <c r="C623">
        <f>Table2[[#This Row],[tsetlin_T]]</f>
        <v>20000000</v>
      </c>
      <c r="D623">
        <f>Table2[[#This Row],[tsetlin_states]]</f>
        <v>4</v>
      </c>
      <c r="E623">
        <f>Table2[[#This Row],[min_epsilon]]</f>
        <v>0.01</v>
      </c>
      <c r="F623">
        <f>Table2[[#This Row],[epsilon_decay]]</f>
        <v>1.6000000000000001E-3</v>
      </c>
      <c r="G623">
        <f>Table2[[#This Row],[num_bins]]</f>
        <v>8</v>
      </c>
      <c r="H623">
        <f>Table2[[#This Row],[mean_reward]]</f>
        <v>30.422374999999999</v>
      </c>
      <c r="I623">
        <f>Table2[[#This Row],[mean_stderr]]</f>
        <v>8.1192857289588094</v>
      </c>
      <c r="J623">
        <f>Table2[[#This Row],[min_reward_84]]</f>
        <v>22.303089271041188</v>
      </c>
    </row>
    <row r="624" spans="1:10" x14ac:dyDescent="0.2">
      <c r="A624">
        <f>Table2[[#This Row],[trial]]</f>
        <v>679</v>
      </c>
      <c r="B624">
        <f>Table2[[#This Row],[tsetlin_number_of_clauses]]</f>
        <v>10000</v>
      </c>
      <c r="C624">
        <f>Table2[[#This Row],[tsetlin_T]]</f>
        <v>20000000</v>
      </c>
      <c r="D624">
        <f>Table2[[#This Row],[tsetlin_states]]</f>
        <v>4</v>
      </c>
      <c r="E624">
        <f>Table2[[#This Row],[min_epsilon]]</f>
        <v>1E-3</v>
      </c>
      <c r="F624">
        <f>Table2[[#This Row],[epsilon_decay]]</f>
        <v>8.0000000000000004E-4</v>
      </c>
      <c r="G624">
        <f>Table2[[#This Row],[num_bins]]</f>
        <v>16</v>
      </c>
      <c r="H624">
        <f>Table2[[#This Row],[mean_reward]]</f>
        <v>27.9010999999999</v>
      </c>
      <c r="I624">
        <f>Table2[[#This Row],[mean_stderr]]</f>
        <v>5.6309869748668904</v>
      </c>
      <c r="J624">
        <f>Table2[[#This Row],[min_reward_84]]</f>
        <v>22.270113025133011</v>
      </c>
    </row>
    <row r="625" spans="1:10" x14ac:dyDescent="0.2">
      <c r="A625">
        <f>Table2[[#This Row],[trial]]</f>
        <v>467</v>
      </c>
      <c r="B625">
        <f>Table2[[#This Row],[tsetlin_number_of_clauses]]</f>
        <v>14000</v>
      </c>
      <c r="C625">
        <f>Table2[[#This Row],[tsetlin_T]]</f>
        <v>40000000</v>
      </c>
      <c r="D625">
        <f>Table2[[#This Row],[tsetlin_states]]</f>
        <v>25</v>
      </c>
      <c r="E625">
        <f>Table2[[#This Row],[min_epsilon]]</f>
        <v>0.01</v>
      </c>
      <c r="F625">
        <f>Table2[[#This Row],[epsilon_decay]]</f>
        <v>4.0000000000000002E-4</v>
      </c>
      <c r="G625">
        <f>Table2[[#This Row],[num_bins]]</f>
        <v>16</v>
      </c>
      <c r="H625">
        <f>Table2[[#This Row],[mean_reward]]</f>
        <v>26.459924999999998</v>
      </c>
      <c r="I625">
        <f>Table2[[#This Row],[mean_stderr]]</f>
        <v>4.2695205056479804</v>
      </c>
      <c r="J625">
        <f>Table2[[#This Row],[min_reward_84]]</f>
        <v>22.190404494352016</v>
      </c>
    </row>
    <row r="626" spans="1:10" x14ac:dyDescent="0.2">
      <c r="A626">
        <f>Table2[[#This Row],[trial]]</f>
        <v>607</v>
      </c>
      <c r="B626">
        <f>Table2[[#This Row],[tsetlin_number_of_clauses]]</f>
        <v>10000</v>
      </c>
      <c r="C626">
        <f>Table2[[#This Row],[tsetlin_T]]</f>
        <v>20000000</v>
      </c>
      <c r="D626">
        <f>Table2[[#This Row],[tsetlin_states]]</f>
        <v>25</v>
      </c>
      <c r="E626">
        <f>Table2[[#This Row],[min_epsilon]]</f>
        <v>0.01</v>
      </c>
      <c r="F626">
        <f>Table2[[#This Row],[epsilon_decay]]</f>
        <v>8.0000000000000004E-4</v>
      </c>
      <c r="G626">
        <f>Table2[[#This Row],[num_bins]]</f>
        <v>16</v>
      </c>
      <c r="H626">
        <f>Table2[[#This Row],[mean_reward]]</f>
        <v>25.442875000000001</v>
      </c>
      <c r="I626">
        <f>Table2[[#This Row],[mean_stderr]]</f>
        <v>3.29239045605906</v>
      </c>
      <c r="J626">
        <f>Table2[[#This Row],[min_reward_84]]</f>
        <v>22.150484543940941</v>
      </c>
    </row>
    <row r="627" spans="1:10" x14ac:dyDescent="0.2">
      <c r="A627">
        <f>Table2[[#This Row],[trial]]</f>
        <v>461</v>
      </c>
      <c r="B627">
        <f>Table2[[#This Row],[tsetlin_number_of_clauses]]</f>
        <v>14000</v>
      </c>
      <c r="C627">
        <f>Table2[[#This Row],[tsetlin_T]]</f>
        <v>5000000</v>
      </c>
      <c r="D627">
        <f>Table2[[#This Row],[tsetlin_states]]</f>
        <v>25</v>
      </c>
      <c r="E627">
        <f>Table2[[#This Row],[min_epsilon]]</f>
        <v>0.01</v>
      </c>
      <c r="F627">
        <f>Table2[[#This Row],[epsilon_decay]]</f>
        <v>4.0000000000000002E-4</v>
      </c>
      <c r="G627">
        <f>Table2[[#This Row],[num_bins]]</f>
        <v>16</v>
      </c>
      <c r="H627">
        <f>Table2[[#This Row],[mean_reward]]</f>
        <v>26.225824999999901</v>
      </c>
      <c r="I627">
        <f>Table2[[#This Row],[mean_stderr]]</f>
        <v>4.13350480107019</v>
      </c>
      <c r="J627">
        <f>Table2[[#This Row],[min_reward_84]]</f>
        <v>22.092320198929713</v>
      </c>
    </row>
    <row r="628" spans="1:10" x14ac:dyDescent="0.2">
      <c r="A628">
        <f>Table2[[#This Row],[trial]]</f>
        <v>171</v>
      </c>
      <c r="B628">
        <f>Table2[[#This Row],[tsetlin_number_of_clauses]]</f>
        <v>6000</v>
      </c>
      <c r="C628">
        <f>Table2[[#This Row],[tsetlin_T]]</f>
        <v>5000000</v>
      </c>
      <c r="D628">
        <f>Table2[[#This Row],[tsetlin_states]]</f>
        <v>25</v>
      </c>
      <c r="E628">
        <f>Table2[[#This Row],[min_epsilon]]</f>
        <v>0.01</v>
      </c>
      <c r="F628">
        <f>Table2[[#This Row],[epsilon_decay]]</f>
        <v>8.0000000000000004E-4</v>
      </c>
      <c r="G628">
        <f>Table2[[#This Row],[num_bins]]</f>
        <v>8</v>
      </c>
      <c r="H628">
        <f>Table2[[#This Row],[mean_reward]]</f>
        <v>26.466974999999898</v>
      </c>
      <c r="I628">
        <f>Table2[[#This Row],[mean_stderr]]</f>
        <v>4.4565272335814701</v>
      </c>
      <c r="J628">
        <f>Table2[[#This Row],[min_reward_84]]</f>
        <v>22.01044776641843</v>
      </c>
    </row>
    <row r="629" spans="1:10" x14ac:dyDescent="0.2">
      <c r="A629">
        <f>Table2[[#This Row],[trial]]</f>
        <v>677</v>
      </c>
      <c r="B629">
        <f>Table2[[#This Row],[tsetlin_number_of_clauses]]</f>
        <v>14000</v>
      </c>
      <c r="C629">
        <f>Table2[[#This Row],[tsetlin_T]]</f>
        <v>5000000</v>
      </c>
      <c r="D629">
        <f>Table2[[#This Row],[tsetlin_states]]</f>
        <v>4</v>
      </c>
      <c r="E629">
        <f>Table2[[#This Row],[min_epsilon]]</f>
        <v>1E-3</v>
      </c>
      <c r="F629">
        <f>Table2[[#This Row],[epsilon_decay]]</f>
        <v>8.0000000000000004E-4</v>
      </c>
      <c r="G629">
        <f>Table2[[#This Row],[num_bins]]</f>
        <v>16</v>
      </c>
      <c r="H629">
        <f>Table2[[#This Row],[mean_reward]]</f>
        <v>25.561450000000001</v>
      </c>
      <c r="I629">
        <f>Table2[[#This Row],[mean_stderr]]</f>
        <v>3.8578954291585701</v>
      </c>
      <c r="J629">
        <f>Table2[[#This Row],[min_reward_84]]</f>
        <v>21.70355457084143</v>
      </c>
    </row>
    <row r="630" spans="1:10" x14ac:dyDescent="0.2">
      <c r="A630">
        <f>Table2[[#This Row],[trial]]</f>
        <v>165</v>
      </c>
      <c r="B630">
        <f>Table2[[#This Row],[tsetlin_number_of_clauses]]</f>
        <v>6000</v>
      </c>
      <c r="C630">
        <f>Table2[[#This Row],[tsetlin_T]]</f>
        <v>40000000</v>
      </c>
      <c r="D630">
        <f>Table2[[#This Row],[tsetlin_states]]</f>
        <v>8</v>
      </c>
      <c r="E630">
        <f>Table2[[#This Row],[min_epsilon]]</f>
        <v>0.01</v>
      </c>
      <c r="F630">
        <f>Table2[[#This Row],[epsilon_decay]]</f>
        <v>8.0000000000000004E-4</v>
      </c>
      <c r="G630">
        <f>Table2[[#This Row],[num_bins]]</f>
        <v>8</v>
      </c>
      <c r="H630">
        <f>Table2[[#This Row],[mean_reward]]</f>
        <v>27.098549999999999</v>
      </c>
      <c r="I630">
        <f>Table2[[#This Row],[mean_stderr]]</f>
        <v>5.5830647376162803</v>
      </c>
      <c r="J630">
        <f>Table2[[#This Row],[min_reward_84]]</f>
        <v>21.51548526238372</v>
      </c>
    </row>
    <row r="631" spans="1:10" x14ac:dyDescent="0.2">
      <c r="A631">
        <f>Table2[[#This Row],[trial]]</f>
        <v>714</v>
      </c>
      <c r="B631">
        <f>Table2[[#This Row],[tsetlin_number_of_clauses]]</f>
        <v>6000</v>
      </c>
      <c r="C631">
        <f>Table2[[#This Row],[tsetlin_T]]</f>
        <v>20000000</v>
      </c>
      <c r="D631">
        <f>Table2[[#This Row],[tsetlin_states]]</f>
        <v>100</v>
      </c>
      <c r="E631">
        <f>Table2[[#This Row],[min_epsilon]]</f>
        <v>1E-3</v>
      </c>
      <c r="F631">
        <f>Table2[[#This Row],[epsilon_decay]]</f>
        <v>8.0000000000000004E-4</v>
      </c>
      <c r="G631">
        <f>Table2[[#This Row],[num_bins]]</f>
        <v>16</v>
      </c>
      <c r="H631">
        <f>Table2[[#This Row],[mean_reward]]</f>
        <v>27.460799999999999</v>
      </c>
      <c r="I631">
        <f>Table2[[#This Row],[mean_stderr]]</f>
        <v>5.97127565207788</v>
      </c>
      <c r="J631">
        <f>Table2[[#This Row],[min_reward_84]]</f>
        <v>21.489524347922121</v>
      </c>
    </row>
    <row r="632" spans="1:10" x14ac:dyDescent="0.2">
      <c r="A632">
        <f>Table2[[#This Row],[trial]]</f>
        <v>353</v>
      </c>
      <c r="B632">
        <f>Table2[[#This Row],[tsetlin_number_of_clauses]]</f>
        <v>14000</v>
      </c>
      <c r="C632">
        <f>Table2[[#This Row],[tsetlin_T]]</f>
        <v>5000000</v>
      </c>
      <c r="D632">
        <f>Table2[[#This Row],[tsetlin_states]]</f>
        <v>8</v>
      </c>
      <c r="E632">
        <f>Table2[[#This Row],[min_epsilon]]</f>
        <v>4.0000000000000001E-3</v>
      </c>
      <c r="F632">
        <f>Table2[[#This Row],[epsilon_decay]]</f>
        <v>1.6000000000000001E-3</v>
      </c>
      <c r="G632">
        <f>Table2[[#This Row],[num_bins]]</f>
        <v>8</v>
      </c>
      <c r="H632">
        <f>Table2[[#This Row],[mean_reward]]</f>
        <v>24.8294</v>
      </c>
      <c r="I632">
        <f>Table2[[#This Row],[mean_stderr]]</f>
        <v>3.3666586619429499</v>
      </c>
      <c r="J632">
        <f>Table2[[#This Row],[min_reward_84]]</f>
        <v>21.46274133805705</v>
      </c>
    </row>
    <row r="633" spans="1:10" x14ac:dyDescent="0.2">
      <c r="A633">
        <f>Table2[[#This Row],[trial]]</f>
        <v>745</v>
      </c>
      <c r="B633">
        <f>Table2[[#This Row],[tsetlin_number_of_clauses]]</f>
        <v>10000</v>
      </c>
      <c r="C633">
        <f>Table2[[#This Row],[tsetlin_T]]</f>
        <v>100000</v>
      </c>
      <c r="D633">
        <f>Table2[[#This Row],[tsetlin_states]]</f>
        <v>25</v>
      </c>
      <c r="E633">
        <f>Table2[[#This Row],[min_epsilon]]</f>
        <v>0.01</v>
      </c>
      <c r="F633">
        <f>Table2[[#This Row],[epsilon_decay]]</f>
        <v>1.6000000000000001E-3</v>
      </c>
      <c r="G633">
        <f>Table2[[#This Row],[num_bins]]</f>
        <v>16</v>
      </c>
      <c r="H633">
        <f>Table2[[#This Row],[mean_reward]]</f>
        <v>22.403925000000001</v>
      </c>
      <c r="I633">
        <f>Table2[[#This Row],[mean_stderr]]</f>
        <v>1.1556846974813899</v>
      </c>
      <c r="J633">
        <f>Table2[[#This Row],[min_reward_84]]</f>
        <v>21.24824030251861</v>
      </c>
    </row>
    <row r="634" spans="1:10" x14ac:dyDescent="0.2">
      <c r="A634">
        <f>Table2[[#This Row],[trial]]</f>
        <v>391</v>
      </c>
      <c r="B634">
        <f>Table2[[#This Row],[tsetlin_number_of_clauses]]</f>
        <v>10000</v>
      </c>
      <c r="C634">
        <f>Table2[[#This Row],[tsetlin_T]]</f>
        <v>20000000</v>
      </c>
      <c r="D634">
        <f>Table2[[#This Row],[tsetlin_states]]</f>
        <v>4</v>
      </c>
      <c r="E634">
        <f>Table2[[#This Row],[min_epsilon]]</f>
        <v>1E-3</v>
      </c>
      <c r="F634">
        <f>Table2[[#This Row],[epsilon_decay]]</f>
        <v>1.6000000000000001E-3</v>
      </c>
      <c r="G634">
        <f>Table2[[#This Row],[num_bins]]</f>
        <v>8</v>
      </c>
      <c r="H634">
        <f>Table2[[#This Row],[mean_reward]]</f>
        <v>26.110375000000001</v>
      </c>
      <c r="I634">
        <f>Table2[[#This Row],[mean_stderr]]</f>
        <v>4.8703226196016596</v>
      </c>
      <c r="J634">
        <f>Table2[[#This Row],[min_reward_84]]</f>
        <v>21.240052380398343</v>
      </c>
    </row>
    <row r="635" spans="1:10" x14ac:dyDescent="0.2">
      <c r="A635">
        <f>Table2[[#This Row],[trial]]</f>
        <v>278</v>
      </c>
      <c r="B635">
        <f>Table2[[#This Row],[tsetlin_number_of_clauses]]</f>
        <v>14000</v>
      </c>
      <c r="C635">
        <f>Table2[[#This Row],[tsetlin_T]]</f>
        <v>100000</v>
      </c>
      <c r="D635">
        <f>Table2[[#This Row],[tsetlin_states]]</f>
        <v>100</v>
      </c>
      <c r="E635">
        <f>Table2[[#This Row],[min_epsilon]]</f>
        <v>1E-3</v>
      </c>
      <c r="F635">
        <f>Table2[[#This Row],[epsilon_decay]]</f>
        <v>8.0000000000000004E-4</v>
      </c>
      <c r="G635">
        <f>Table2[[#This Row],[num_bins]]</f>
        <v>8</v>
      </c>
      <c r="H635">
        <f>Table2[[#This Row],[mean_reward]]</f>
        <v>22.420299999999902</v>
      </c>
      <c r="I635">
        <f>Table2[[#This Row],[mean_stderr]]</f>
        <v>1.18939730680986</v>
      </c>
      <c r="J635">
        <f>Table2[[#This Row],[min_reward_84]]</f>
        <v>21.230902693190043</v>
      </c>
    </row>
    <row r="636" spans="1:10" x14ac:dyDescent="0.2">
      <c r="A636">
        <f>Table2[[#This Row],[trial]]</f>
        <v>121</v>
      </c>
      <c r="B636">
        <f>Table2[[#This Row],[tsetlin_number_of_clauses]]</f>
        <v>10000</v>
      </c>
      <c r="C636">
        <f>Table2[[#This Row],[tsetlin_T]]</f>
        <v>100000</v>
      </c>
      <c r="D636">
        <f>Table2[[#This Row],[tsetlin_states]]</f>
        <v>25</v>
      </c>
      <c r="E636">
        <f>Table2[[#This Row],[min_epsilon]]</f>
        <v>1E-3</v>
      </c>
      <c r="F636">
        <f>Table2[[#This Row],[epsilon_decay]]</f>
        <v>4.0000000000000002E-4</v>
      </c>
      <c r="G636">
        <f>Table2[[#This Row],[num_bins]]</f>
        <v>8</v>
      </c>
      <c r="H636">
        <f>Table2[[#This Row],[mean_reward]]</f>
        <v>22.371374999999901</v>
      </c>
      <c r="I636">
        <f>Table2[[#This Row],[mean_stderr]]</f>
        <v>1.1453302967696199</v>
      </c>
      <c r="J636">
        <f>Table2[[#This Row],[min_reward_84]]</f>
        <v>21.226044703230279</v>
      </c>
    </row>
    <row r="637" spans="1:10" x14ac:dyDescent="0.2">
      <c r="A637">
        <f>Table2[[#This Row],[trial]]</f>
        <v>230</v>
      </c>
      <c r="B637">
        <f>Table2[[#This Row],[tsetlin_number_of_clauses]]</f>
        <v>14000</v>
      </c>
      <c r="C637">
        <f>Table2[[#This Row],[tsetlin_T]]</f>
        <v>100000</v>
      </c>
      <c r="D637">
        <f>Table2[[#This Row],[tsetlin_states]]</f>
        <v>100</v>
      </c>
      <c r="E637">
        <f>Table2[[#This Row],[min_epsilon]]</f>
        <v>4.0000000000000001E-3</v>
      </c>
      <c r="F637">
        <f>Table2[[#This Row],[epsilon_decay]]</f>
        <v>8.0000000000000004E-4</v>
      </c>
      <c r="G637">
        <f>Table2[[#This Row],[num_bins]]</f>
        <v>8</v>
      </c>
      <c r="H637">
        <f>Table2[[#This Row],[mean_reward]]</f>
        <v>22.390225000000001</v>
      </c>
      <c r="I637">
        <f>Table2[[#This Row],[mean_stderr]]</f>
        <v>1.1728865140167799</v>
      </c>
      <c r="J637">
        <f>Table2[[#This Row],[min_reward_84]]</f>
        <v>21.21733848598322</v>
      </c>
    </row>
    <row r="638" spans="1:10" x14ac:dyDescent="0.2">
      <c r="A638">
        <f>Table2[[#This Row],[trial]]</f>
        <v>49</v>
      </c>
      <c r="B638">
        <f>Table2[[#This Row],[tsetlin_number_of_clauses]]</f>
        <v>10000</v>
      </c>
      <c r="C638">
        <f>Table2[[#This Row],[tsetlin_T]]</f>
        <v>100000</v>
      </c>
      <c r="D638">
        <f>Table2[[#This Row],[tsetlin_states]]</f>
        <v>4</v>
      </c>
      <c r="E638">
        <f>Table2[[#This Row],[min_epsilon]]</f>
        <v>4.0000000000000001E-3</v>
      </c>
      <c r="F638">
        <f>Table2[[#This Row],[epsilon_decay]]</f>
        <v>4.0000000000000002E-4</v>
      </c>
      <c r="G638">
        <f>Table2[[#This Row],[num_bins]]</f>
        <v>8</v>
      </c>
      <c r="H638">
        <f>Table2[[#This Row],[mean_reward]]</f>
        <v>22.361825</v>
      </c>
      <c r="I638">
        <f>Table2[[#This Row],[mean_stderr]]</f>
        <v>1.15702000819238</v>
      </c>
      <c r="J638">
        <f>Table2[[#This Row],[min_reward_84]]</f>
        <v>21.20480499180762</v>
      </c>
    </row>
    <row r="639" spans="1:10" x14ac:dyDescent="0.2">
      <c r="A639">
        <f>Table2[[#This Row],[trial]]</f>
        <v>312</v>
      </c>
      <c r="B639">
        <f>Table2[[#This Row],[tsetlin_number_of_clauses]]</f>
        <v>6000</v>
      </c>
      <c r="C639">
        <f>Table2[[#This Row],[tsetlin_T]]</f>
        <v>100000</v>
      </c>
      <c r="D639">
        <f>Table2[[#This Row],[tsetlin_states]]</f>
        <v>25</v>
      </c>
      <c r="E639">
        <f>Table2[[#This Row],[min_epsilon]]</f>
        <v>0.01</v>
      </c>
      <c r="F639">
        <f>Table2[[#This Row],[epsilon_decay]]</f>
        <v>1.6000000000000001E-3</v>
      </c>
      <c r="G639">
        <f>Table2[[#This Row],[num_bins]]</f>
        <v>8</v>
      </c>
      <c r="H639">
        <f>Table2[[#This Row],[mean_reward]]</f>
        <v>22.379925</v>
      </c>
      <c r="I639">
        <f>Table2[[#This Row],[mean_stderr]]</f>
        <v>1.17897575095763</v>
      </c>
      <c r="J639">
        <f>Table2[[#This Row],[min_reward_84]]</f>
        <v>21.20094924904237</v>
      </c>
    </row>
    <row r="640" spans="1:10" x14ac:dyDescent="0.2">
      <c r="A640">
        <f>Table2[[#This Row],[trial]]</f>
        <v>122</v>
      </c>
      <c r="B640">
        <f>Table2[[#This Row],[tsetlin_number_of_clauses]]</f>
        <v>14000</v>
      </c>
      <c r="C640">
        <f>Table2[[#This Row],[tsetlin_T]]</f>
        <v>100000</v>
      </c>
      <c r="D640">
        <f>Table2[[#This Row],[tsetlin_states]]</f>
        <v>25</v>
      </c>
      <c r="E640">
        <f>Table2[[#This Row],[min_epsilon]]</f>
        <v>1E-3</v>
      </c>
      <c r="F640">
        <f>Table2[[#This Row],[epsilon_decay]]</f>
        <v>4.0000000000000002E-4</v>
      </c>
      <c r="G640">
        <f>Table2[[#This Row],[num_bins]]</f>
        <v>8</v>
      </c>
      <c r="H640">
        <f>Table2[[#This Row],[mean_reward]]</f>
        <v>22.381675000000001</v>
      </c>
      <c r="I640">
        <f>Table2[[#This Row],[mean_stderr]]</f>
        <v>1.1839888826392799</v>
      </c>
      <c r="J640">
        <f>Table2[[#This Row],[min_reward_84]]</f>
        <v>21.197686117360721</v>
      </c>
    </row>
    <row r="641" spans="1:10" x14ac:dyDescent="0.2">
      <c r="A641">
        <f>Table2[[#This Row],[trial]]</f>
        <v>409</v>
      </c>
      <c r="B641">
        <f>Table2[[#This Row],[tsetlin_number_of_clauses]]</f>
        <v>10000</v>
      </c>
      <c r="C641">
        <f>Table2[[#This Row],[tsetlin_T]]</f>
        <v>100000</v>
      </c>
      <c r="D641">
        <f>Table2[[#This Row],[tsetlin_states]]</f>
        <v>25</v>
      </c>
      <c r="E641">
        <f>Table2[[#This Row],[min_epsilon]]</f>
        <v>1E-3</v>
      </c>
      <c r="F641">
        <f>Table2[[#This Row],[epsilon_decay]]</f>
        <v>1.6000000000000001E-3</v>
      </c>
      <c r="G641">
        <f>Table2[[#This Row],[num_bins]]</f>
        <v>8</v>
      </c>
      <c r="H641">
        <f>Table2[[#This Row],[mean_reward]]</f>
        <v>22.369499999999999</v>
      </c>
      <c r="I641">
        <f>Table2[[#This Row],[mean_stderr]]</f>
        <v>1.1746951727850401</v>
      </c>
      <c r="J641">
        <f>Table2[[#This Row],[min_reward_84]]</f>
        <v>21.194804827214959</v>
      </c>
    </row>
    <row r="642" spans="1:10" x14ac:dyDescent="0.2">
      <c r="A642">
        <f>Table2[[#This Row],[trial]]</f>
        <v>216</v>
      </c>
      <c r="B642">
        <f>Table2[[#This Row],[tsetlin_number_of_clauses]]</f>
        <v>6000</v>
      </c>
      <c r="C642">
        <f>Table2[[#This Row],[tsetlin_T]]</f>
        <v>100000</v>
      </c>
      <c r="D642">
        <f>Table2[[#This Row],[tsetlin_states]]</f>
        <v>25</v>
      </c>
      <c r="E642">
        <f>Table2[[#This Row],[min_epsilon]]</f>
        <v>4.0000000000000001E-3</v>
      </c>
      <c r="F642">
        <f>Table2[[#This Row],[epsilon_decay]]</f>
        <v>8.0000000000000004E-4</v>
      </c>
      <c r="G642">
        <f>Table2[[#This Row],[num_bins]]</f>
        <v>8</v>
      </c>
      <c r="H642">
        <f>Table2[[#This Row],[mean_reward]]</f>
        <v>22.364075</v>
      </c>
      <c r="I642">
        <f>Table2[[#This Row],[mean_stderr]]</f>
        <v>1.1711926780189701</v>
      </c>
      <c r="J642">
        <f>Table2[[#This Row],[min_reward_84]]</f>
        <v>21.192882321981031</v>
      </c>
    </row>
    <row r="643" spans="1:10" x14ac:dyDescent="0.2">
      <c r="A643">
        <f>Table2[[#This Row],[trial]]</f>
        <v>386</v>
      </c>
      <c r="B643">
        <f>Table2[[#This Row],[tsetlin_number_of_clauses]]</f>
        <v>14000</v>
      </c>
      <c r="C643">
        <f>Table2[[#This Row],[tsetlin_T]]</f>
        <v>100000</v>
      </c>
      <c r="D643">
        <f>Table2[[#This Row],[tsetlin_states]]</f>
        <v>4</v>
      </c>
      <c r="E643">
        <f>Table2[[#This Row],[min_epsilon]]</f>
        <v>1E-3</v>
      </c>
      <c r="F643">
        <f>Table2[[#This Row],[epsilon_decay]]</f>
        <v>1.6000000000000001E-3</v>
      </c>
      <c r="G643">
        <f>Table2[[#This Row],[num_bins]]</f>
        <v>8</v>
      </c>
      <c r="H643">
        <f>Table2[[#This Row],[mean_reward]]</f>
        <v>22.352874999999901</v>
      </c>
      <c r="I643">
        <f>Table2[[#This Row],[mean_stderr]]</f>
        <v>1.1611692846761199</v>
      </c>
      <c r="J643">
        <f>Table2[[#This Row],[min_reward_84]]</f>
        <v>21.191705715323781</v>
      </c>
    </row>
    <row r="644" spans="1:10" x14ac:dyDescent="0.2">
      <c r="A644">
        <f>Table2[[#This Row],[trial]]</f>
        <v>516</v>
      </c>
      <c r="B644">
        <f>Table2[[#This Row],[tsetlin_number_of_clauses]]</f>
        <v>6000</v>
      </c>
      <c r="C644">
        <f>Table2[[#This Row],[tsetlin_T]]</f>
        <v>100000</v>
      </c>
      <c r="D644">
        <f>Table2[[#This Row],[tsetlin_states]]</f>
        <v>100</v>
      </c>
      <c r="E644">
        <f>Table2[[#This Row],[min_epsilon]]</f>
        <v>4.0000000000000001E-3</v>
      </c>
      <c r="F644">
        <f>Table2[[#This Row],[epsilon_decay]]</f>
        <v>4.0000000000000002E-4</v>
      </c>
      <c r="G644">
        <f>Table2[[#This Row],[num_bins]]</f>
        <v>16</v>
      </c>
      <c r="H644">
        <f>Table2[[#This Row],[mean_reward]]</f>
        <v>22.354825000000002</v>
      </c>
      <c r="I644">
        <f>Table2[[#This Row],[mean_stderr]]</f>
        <v>1.1644268434254901</v>
      </c>
      <c r="J644">
        <f>Table2[[#This Row],[min_reward_84]]</f>
        <v>21.19039815657451</v>
      </c>
    </row>
    <row r="645" spans="1:10" x14ac:dyDescent="0.2">
      <c r="A645">
        <f>Table2[[#This Row],[trial]]</f>
        <v>672</v>
      </c>
      <c r="B645">
        <f>Table2[[#This Row],[tsetlin_number_of_clauses]]</f>
        <v>6000</v>
      </c>
      <c r="C645">
        <f>Table2[[#This Row],[tsetlin_T]]</f>
        <v>100000</v>
      </c>
      <c r="D645">
        <f>Table2[[#This Row],[tsetlin_states]]</f>
        <v>4</v>
      </c>
      <c r="E645">
        <f>Table2[[#This Row],[min_epsilon]]</f>
        <v>1E-3</v>
      </c>
      <c r="F645">
        <f>Table2[[#This Row],[epsilon_decay]]</f>
        <v>8.0000000000000004E-4</v>
      </c>
      <c r="G645">
        <f>Table2[[#This Row],[num_bins]]</f>
        <v>16</v>
      </c>
      <c r="H645">
        <f>Table2[[#This Row],[mean_reward]]</f>
        <v>22.35285</v>
      </c>
      <c r="I645">
        <f>Table2[[#This Row],[mean_stderr]]</f>
        <v>1.1630098454190101</v>
      </c>
      <c r="J645">
        <f>Table2[[#This Row],[min_reward_84]]</f>
        <v>21.189840154580992</v>
      </c>
    </row>
    <row r="646" spans="1:10" x14ac:dyDescent="0.2">
      <c r="A646">
        <f>Table2[[#This Row],[trial]]</f>
        <v>576</v>
      </c>
      <c r="B646">
        <f>Table2[[#This Row],[tsetlin_number_of_clauses]]</f>
        <v>6000</v>
      </c>
      <c r="C646">
        <f>Table2[[#This Row],[tsetlin_T]]</f>
        <v>100000</v>
      </c>
      <c r="D646">
        <f>Table2[[#This Row],[tsetlin_states]]</f>
        <v>4</v>
      </c>
      <c r="E646">
        <f>Table2[[#This Row],[min_epsilon]]</f>
        <v>0.01</v>
      </c>
      <c r="F646">
        <f>Table2[[#This Row],[epsilon_decay]]</f>
        <v>8.0000000000000004E-4</v>
      </c>
      <c r="G646">
        <f>Table2[[#This Row],[num_bins]]</f>
        <v>16</v>
      </c>
      <c r="H646">
        <f>Table2[[#This Row],[mean_reward]]</f>
        <v>22.365275</v>
      </c>
      <c r="I646">
        <f>Table2[[#This Row],[mean_stderr]]</f>
        <v>1.1774117577402301</v>
      </c>
      <c r="J646">
        <f>Table2[[#This Row],[min_reward_84]]</f>
        <v>21.18786324225977</v>
      </c>
    </row>
    <row r="647" spans="1:10" x14ac:dyDescent="0.2">
      <c r="A647">
        <f>Table2[[#This Row],[trial]]</f>
        <v>721</v>
      </c>
      <c r="B647">
        <f>Table2[[#This Row],[tsetlin_number_of_clauses]]</f>
        <v>10000</v>
      </c>
      <c r="C647">
        <f>Table2[[#This Row],[tsetlin_T]]</f>
        <v>100000</v>
      </c>
      <c r="D647">
        <f>Table2[[#This Row],[tsetlin_states]]</f>
        <v>4</v>
      </c>
      <c r="E647">
        <f>Table2[[#This Row],[min_epsilon]]</f>
        <v>0.01</v>
      </c>
      <c r="F647">
        <f>Table2[[#This Row],[epsilon_decay]]</f>
        <v>1.6000000000000001E-3</v>
      </c>
      <c r="G647">
        <f>Table2[[#This Row],[num_bins]]</f>
        <v>16</v>
      </c>
      <c r="H647">
        <f>Table2[[#This Row],[mean_reward]]</f>
        <v>22.361174999999999</v>
      </c>
      <c r="I647">
        <f>Table2[[#This Row],[mean_stderr]]</f>
        <v>1.17512666282404</v>
      </c>
      <c r="J647">
        <f>Table2[[#This Row],[min_reward_84]]</f>
        <v>21.186048337175958</v>
      </c>
    </row>
    <row r="648" spans="1:10" x14ac:dyDescent="0.2">
      <c r="A648">
        <f>Table2[[#This Row],[trial]]</f>
        <v>338</v>
      </c>
      <c r="B648">
        <f>Table2[[#This Row],[tsetlin_number_of_clauses]]</f>
        <v>14000</v>
      </c>
      <c r="C648">
        <f>Table2[[#This Row],[tsetlin_T]]</f>
        <v>100000</v>
      </c>
      <c r="D648">
        <f>Table2[[#This Row],[tsetlin_states]]</f>
        <v>4</v>
      </c>
      <c r="E648">
        <f>Table2[[#This Row],[min_epsilon]]</f>
        <v>4.0000000000000001E-3</v>
      </c>
      <c r="F648">
        <f>Table2[[#This Row],[epsilon_decay]]</f>
        <v>1.6000000000000001E-3</v>
      </c>
      <c r="G648">
        <f>Table2[[#This Row],[num_bins]]</f>
        <v>8</v>
      </c>
      <c r="H648">
        <f>Table2[[#This Row],[mean_reward]]</f>
        <v>22.350299999999901</v>
      </c>
      <c r="I648">
        <f>Table2[[#This Row],[mean_stderr]]</f>
        <v>1.1645381105907</v>
      </c>
      <c r="J648">
        <f>Table2[[#This Row],[min_reward_84]]</f>
        <v>21.1857618894092</v>
      </c>
    </row>
    <row r="649" spans="1:10" x14ac:dyDescent="0.2">
      <c r="A649">
        <f>Table2[[#This Row],[trial]]</f>
        <v>638</v>
      </c>
      <c r="B649">
        <f>Table2[[#This Row],[tsetlin_number_of_clauses]]</f>
        <v>14000</v>
      </c>
      <c r="C649">
        <f>Table2[[#This Row],[tsetlin_T]]</f>
        <v>100000</v>
      </c>
      <c r="D649">
        <f>Table2[[#This Row],[tsetlin_states]]</f>
        <v>8</v>
      </c>
      <c r="E649">
        <f>Table2[[#This Row],[min_epsilon]]</f>
        <v>4.0000000000000001E-3</v>
      </c>
      <c r="F649">
        <f>Table2[[#This Row],[epsilon_decay]]</f>
        <v>8.0000000000000004E-4</v>
      </c>
      <c r="G649">
        <f>Table2[[#This Row],[num_bins]]</f>
        <v>16</v>
      </c>
      <c r="H649">
        <f>Table2[[#This Row],[mean_reward]]</f>
        <v>22.371675</v>
      </c>
      <c r="I649">
        <f>Table2[[#This Row],[mean_stderr]]</f>
        <v>1.1864502124052201</v>
      </c>
      <c r="J649">
        <f>Table2[[#This Row],[min_reward_84]]</f>
        <v>21.18522478759478</v>
      </c>
    </row>
    <row r="650" spans="1:10" x14ac:dyDescent="0.2">
      <c r="A650">
        <f>Table2[[#This Row],[trial]]</f>
        <v>252</v>
      </c>
      <c r="B650">
        <f>Table2[[#This Row],[tsetlin_number_of_clauses]]</f>
        <v>6000</v>
      </c>
      <c r="C650">
        <f>Table2[[#This Row],[tsetlin_T]]</f>
        <v>100000</v>
      </c>
      <c r="D650">
        <f>Table2[[#This Row],[tsetlin_states]]</f>
        <v>8</v>
      </c>
      <c r="E650">
        <f>Table2[[#This Row],[min_epsilon]]</f>
        <v>1E-3</v>
      </c>
      <c r="F650">
        <f>Table2[[#This Row],[epsilon_decay]]</f>
        <v>8.0000000000000004E-4</v>
      </c>
      <c r="G650">
        <f>Table2[[#This Row],[num_bins]]</f>
        <v>8</v>
      </c>
      <c r="H650">
        <f>Table2[[#This Row],[mean_reward]]</f>
        <v>22.340349999999901</v>
      </c>
      <c r="I650">
        <f>Table2[[#This Row],[mean_stderr]]</f>
        <v>1.15844110565153</v>
      </c>
      <c r="J650">
        <f>Table2[[#This Row],[min_reward_84]]</f>
        <v>21.181908894348371</v>
      </c>
    </row>
    <row r="651" spans="1:10" x14ac:dyDescent="0.2">
      <c r="A651">
        <f>Table2[[#This Row],[trial]]</f>
        <v>168</v>
      </c>
      <c r="B651">
        <f>Table2[[#This Row],[tsetlin_number_of_clauses]]</f>
        <v>6000</v>
      </c>
      <c r="C651">
        <f>Table2[[#This Row],[tsetlin_T]]</f>
        <v>100000</v>
      </c>
      <c r="D651">
        <f>Table2[[#This Row],[tsetlin_states]]</f>
        <v>25</v>
      </c>
      <c r="E651">
        <f>Table2[[#This Row],[min_epsilon]]</f>
        <v>0.01</v>
      </c>
      <c r="F651">
        <f>Table2[[#This Row],[epsilon_decay]]</f>
        <v>8.0000000000000004E-4</v>
      </c>
      <c r="G651">
        <f>Table2[[#This Row],[num_bins]]</f>
        <v>8</v>
      </c>
      <c r="H651">
        <f>Table2[[#This Row],[mean_reward]]</f>
        <v>22.349475000000002</v>
      </c>
      <c r="I651">
        <f>Table2[[#This Row],[mean_stderr]]</f>
        <v>1.16784176309333</v>
      </c>
      <c r="J651">
        <f>Table2[[#This Row],[min_reward_84]]</f>
        <v>21.18163323690667</v>
      </c>
    </row>
    <row r="652" spans="1:10" x14ac:dyDescent="0.2">
      <c r="A652">
        <f>Table2[[#This Row],[trial]]</f>
        <v>204</v>
      </c>
      <c r="B652">
        <f>Table2[[#This Row],[tsetlin_number_of_clauses]]</f>
        <v>6000</v>
      </c>
      <c r="C652">
        <f>Table2[[#This Row],[tsetlin_T]]</f>
        <v>100000</v>
      </c>
      <c r="D652">
        <f>Table2[[#This Row],[tsetlin_states]]</f>
        <v>8</v>
      </c>
      <c r="E652">
        <f>Table2[[#This Row],[min_epsilon]]</f>
        <v>4.0000000000000001E-3</v>
      </c>
      <c r="F652">
        <f>Table2[[#This Row],[epsilon_decay]]</f>
        <v>8.0000000000000004E-4</v>
      </c>
      <c r="G652">
        <f>Table2[[#This Row],[num_bins]]</f>
        <v>8</v>
      </c>
      <c r="H652">
        <f>Table2[[#This Row],[mean_reward]]</f>
        <v>22.340949999999999</v>
      </c>
      <c r="I652">
        <f>Table2[[#This Row],[mean_stderr]]</f>
        <v>1.16230035630952</v>
      </c>
      <c r="J652">
        <f>Table2[[#This Row],[min_reward_84]]</f>
        <v>21.178649643690481</v>
      </c>
    </row>
    <row r="653" spans="1:10" x14ac:dyDescent="0.2">
      <c r="A653">
        <f>Table2[[#This Row],[trial]]</f>
        <v>385</v>
      </c>
      <c r="B653">
        <f>Table2[[#This Row],[tsetlin_number_of_clauses]]</f>
        <v>10000</v>
      </c>
      <c r="C653">
        <f>Table2[[#This Row],[tsetlin_T]]</f>
        <v>100000</v>
      </c>
      <c r="D653">
        <f>Table2[[#This Row],[tsetlin_states]]</f>
        <v>4</v>
      </c>
      <c r="E653">
        <f>Table2[[#This Row],[min_epsilon]]</f>
        <v>1E-3</v>
      </c>
      <c r="F653">
        <f>Table2[[#This Row],[epsilon_decay]]</f>
        <v>1.6000000000000001E-3</v>
      </c>
      <c r="G653">
        <f>Table2[[#This Row],[num_bins]]</f>
        <v>8</v>
      </c>
      <c r="H653">
        <f>Table2[[#This Row],[mean_reward]]</f>
        <v>22.356475</v>
      </c>
      <c r="I653">
        <f>Table2[[#This Row],[mean_stderr]]</f>
        <v>1.17965916522518</v>
      </c>
      <c r="J653">
        <f>Table2[[#This Row],[min_reward_84]]</f>
        <v>21.176815834774821</v>
      </c>
    </row>
    <row r="654" spans="1:10" x14ac:dyDescent="0.2">
      <c r="A654">
        <f>Table2[[#This Row],[trial]]</f>
        <v>492</v>
      </c>
      <c r="B654">
        <f>Table2[[#This Row],[tsetlin_number_of_clauses]]</f>
        <v>6000</v>
      </c>
      <c r="C654">
        <f>Table2[[#This Row],[tsetlin_T]]</f>
        <v>100000</v>
      </c>
      <c r="D654">
        <f>Table2[[#This Row],[tsetlin_states]]</f>
        <v>8</v>
      </c>
      <c r="E654">
        <f>Table2[[#This Row],[min_epsilon]]</f>
        <v>4.0000000000000001E-3</v>
      </c>
      <c r="F654">
        <f>Table2[[#This Row],[epsilon_decay]]</f>
        <v>4.0000000000000002E-4</v>
      </c>
      <c r="G654">
        <f>Table2[[#This Row],[num_bins]]</f>
        <v>16</v>
      </c>
      <c r="H654">
        <f>Table2[[#This Row],[mean_reward]]</f>
        <v>22.335999999999999</v>
      </c>
      <c r="I654">
        <f>Table2[[#This Row],[mean_stderr]]</f>
        <v>1.1602813515577499</v>
      </c>
      <c r="J654">
        <f>Table2[[#This Row],[min_reward_84]]</f>
        <v>21.175718648442249</v>
      </c>
    </row>
    <row r="655" spans="1:10" x14ac:dyDescent="0.2">
      <c r="A655">
        <f>Table2[[#This Row],[trial]]</f>
        <v>612</v>
      </c>
      <c r="B655">
        <f>Table2[[#This Row],[tsetlin_number_of_clauses]]</f>
        <v>6000</v>
      </c>
      <c r="C655">
        <f>Table2[[#This Row],[tsetlin_T]]</f>
        <v>100000</v>
      </c>
      <c r="D655">
        <f>Table2[[#This Row],[tsetlin_states]]</f>
        <v>100</v>
      </c>
      <c r="E655">
        <f>Table2[[#This Row],[min_epsilon]]</f>
        <v>0.01</v>
      </c>
      <c r="F655">
        <f>Table2[[#This Row],[epsilon_decay]]</f>
        <v>8.0000000000000004E-4</v>
      </c>
      <c r="G655">
        <f>Table2[[#This Row],[num_bins]]</f>
        <v>16</v>
      </c>
      <c r="H655">
        <f>Table2[[#This Row],[mean_reward]]</f>
        <v>22.31785</v>
      </c>
      <c r="I655">
        <f>Table2[[#This Row],[mean_stderr]]</f>
        <v>1.1427832386847001</v>
      </c>
      <c r="J655">
        <f>Table2[[#This Row],[min_reward_84]]</f>
        <v>21.1750667613153</v>
      </c>
    </row>
    <row r="656" spans="1:10" x14ac:dyDescent="0.2">
      <c r="A656">
        <f>Table2[[#This Row],[trial]]</f>
        <v>470</v>
      </c>
      <c r="B656">
        <f>Table2[[#This Row],[tsetlin_number_of_clauses]]</f>
        <v>14000</v>
      </c>
      <c r="C656">
        <f>Table2[[#This Row],[tsetlin_T]]</f>
        <v>100000</v>
      </c>
      <c r="D656">
        <f>Table2[[#This Row],[tsetlin_states]]</f>
        <v>100</v>
      </c>
      <c r="E656">
        <f>Table2[[#This Row],[min_epsilon]]</f>
        <v>0.01</v>
      </c>
      <c r="F656">
        <f>Table2[[#This Row],[epsilon_decay]]</f>
        <v>4.0000000000000002E-4</v>
      </c>
      <c r="G656">
        <f>Table2[[#This Row],[num_bins]]</f>
        <v>16</v>
      </c>
      <c r="H656">
        <f>Table2[[#This Row],[mean_reward]]</f>
        <v>22.35755</v>
      </c>
      <c r="I656">
        <f>Table2[[#This Row],[mean_stderr]]</f>
        <v>1.18328102677363</v>
      </c>
      <c r="J656">
        <f>Table2[[#This Row],[min_reward_84]]</f>
        <v>21.174268973226368</v>
      </c>
    </row>
    <row r="657" spans="1:10" x14ac:dyDescent="0.2">
      <c r="A657">
        <f>Table2[[#This Row],[trial]]</f>
        <v>505</v>
      </c>
      <c r="B657">
        <f>Table2[[#This Row],[tsetlin_number_of_clauses]]</f>
        <v>10000</v>
      </c>
      <c r="C657">
        <f>Table2[[#This Row],[tsetlin_T]]</f>
        <v>100000</v>
      </c>
      <c r="D657">
        <f>Table2[[#This Row],[tsetlin_states]]</f>
        <v>25</v>
      </c>
      <c r="E657">
        <f>Table2[[#This Row],[min_epsilon]]</f>
        <v>4.0000000000000001E-3</v>
      </c>
      <c r="F657">
        <f>Table2[[#This Row],[epsilon_decay]]</f>
        <v>4.0000000000000002E-4</v>
      </c>
      <c r="G657">
        <f>Table2[[#This Row],[num_bins]]</f>
        <v>16</v>
      </c>
      <c r="H657">
        <f>Table2[[#This Row],[mean_reward]]</f>
        <v>22.353175</v>
      </c>
      <c r="I657">
        <f>Table2[[#This Row],[mean_stderr]]</f>
        <v>1.1810433514479901</v>
      </c>
      <c r="J657">
        <f>Table2[[#This Row],[min_reward_84]]</f>
        <v>21.172131648552011</v>
      </c>
    </row>
    <row r="658" spans="1:10" x14ac:dyDescent="0.2">
      <c r="A658">
        <f>Table2[[#This Row],[trial]]</f>
        <v>108</v>
      </c>
      <c r="B658">
        <f>Table2[[#This Row],[tsetlin_number_of_clauses]]</f>
        <v>6000</v>
      </c>
      <c r="C658">
        <f>Table2[[#This Row],[tsetlin_T]]</f>
        <v>100000</v>
      </c>
      <c r="D658">
        <f>Table2[[#This Row],[tsetlin_states]]</f>
        <v>8</v>
      </c>
      <c r="E658">
        <f>Table2[[#This Row],[min_epsilon]]</f>
        <v>1E-3</v>
      </c>
      <c r="F658">
        <f>Table2[[#This Row],[epsilon_decay]]</f>
        <v>4.0000000000000002E-4</v>
      </c>
      <c r="G658">
        <f>Table2[[#This Row],[num_bins]]</f>
        <v>8</v>
      </c>
      <c r="H658">
        <f>Table2[[#This Row],[mean_reward]]</f>
        <v>22.338349999999998</v>
      </c>
      <c r="I658">
        <f>Table2[[#This Row],[mean_stderr]]</f>
        <v>1.1669182733427801</v>
      </c>
      <c r="J658">
        <f>Table2[[#This Row],[min_reward_84]]</f>
        <v>21.171431726657218</v>
      </c>
    </row>
    <row r="659" spans="1:10" x14ac:dyDescent="0.2">
      <c r="A659">
        <f>Table2[[#This Row],[trial]]</f>
        <v>421</v>
      </c>
      <c r="B659">
        <f>Table2[[#This Row],[tsetlin_number_of_clauses]]</f>
        <v>10000</v>
      </c>
      <c r="C659">
        <f>Table2[[#This Row],[tsetlin_T]]</f>
        <v>100000</v>
      </c>
      <c r="D659">
        <f>Table2[[#This Row],[tsetlin_states]]</f>
        <v>100</v>
      </c>
      <c r="E659">
        <f>Table2[[#This Row],[min_epsilon]]</f>
        <v>1E-3</v>
      </c>
      <c r="F659">
        <f>Table2[[#This Row],[epsilon_decay]]</f>
        <v>1.6000000000000001E-3</v>
      </c>
      <c r="G659">
        <f>Table2[[#This Row],[num_bins]]</f>
        <v>8</v>
      </c>
      <c r="H659">
        <f>Table2[[#This Row],[mean_reward]]</f>
        <v>22.341724999999901</v>
      </c>
      <c r="I659">
        <f>Table2[[#This Row],[mean_stderr]]</f>
        <v>1.1717302078491501</v>
      </c>
      <c r="J659">
        <f>Table2[[#This Row],[min_reward_84]]</f>
        <v>21.169994792150749</v>
      </c>
    </row>
    <row r="660" spans="1:10" x14ac:dyDescent="0.2">
      <c r="A660">
        <f>Table2[[#This Row],[trial]]</f>
        <v>182</v>
      </c>
      <c r="B660">
        <f>Table2[[#This Row],[tsetlin_number_of_clauses]]</f>
        <v>14000</v>
      </c>
      <c r="C660">
        <f>Table2[[#This Row],[tsetlin_T]]</f>
        <v>100000</v>
      </c>
      <c r="D660">
        <f>Table2[[#This Row],[tsetlin_states]]</f>
        <v>100</v>
      </c>
      <c r="E660">
        <f>Table2[[#This Row],[min_epsilon]]</f>
        <v>0.01</v>
      </c>
      <c r="F660">
        <f>Table2[[#This Row],[epsilon_decay]]</f>
        <v>8.0000000000000004E-4</v>
      </c>
      <c r="G660">
        <f>Table2[[#This Row],[num_bins]]</f>
        <v>8</v>
      </c>
      <c r="H660">
        <f>Table2[[#This Row],[mean_reward]]</f>
        <v>22.343125000000001</v>
      </c>
      <c r="I660">
        <f>Table2[[#This Row],[mean_stderr]]</f>
        <v>1.17565154021784</v>
      </c>
      <c r="J660">
        <f>Table2[[#This Row],[min_reward_84]]</f>
        <v>21.167473459782162</v>
      </c>
    </row>
    <row r="661" spans="1:10" x14ac:dyDescent="0.2">
      <c r="A661">
        <f>Table2[[#This Row],[trial]]</f>
        <v>73</v>
      </c>
      <c r="B661">
        <f>Table2[[#This Row],[tsetlin_number_of_clauses]]</f>
        <v>10000</v>
      </c>
      <c r="C661">
        <f>Table2[[#This Row],[tsetlin_T]]</f>
        <v>100000</v>
      </c>
      <c r="D661">
        <f>Table2[[#This Row],[tsetlin_states]]</f>
        <v>25</v>
      </c>
      <c r="E661">
        <f>Table2[[#This Row],[min_epsilon]]</f>
        <v>4.0000000000000001E-3</v>
      </c>
      <c r="F661">
        <f>Table2[[#This Row],[epsilon_decay]]</f>
        <v>4.0000000000000002E-4</v>
      </c>
      <c r="G661">
        <f>Table2[[#This Row],[num_bins]]</f>
        <v>8</v>
      </c>
      <c r="H661">
        <f>Table2[[#This Row],[mean_reward]]</f>
        <v>22.31775</v>
      </c>
      <c r="I661">
        <f>Table2[[#This Row],[mean_stderr]]</f>
        <v>1.1547655706159701</v>
      </c>
      <c r="J661">
        <f>Table2[[#This Row],[min_reward_84]]</f>
        <v>21.162984429384029</v>
      </c>
    </row>
    <row r="662" spans="1:10" x14ac:dyDescent="0.2">
      <c r="A662">
        <f>Table2[[#This Row],[trial]]</f>
        <v>48</v>
      </c>
      <c r="B662">
        <f>Table2[[#This Row],[tsetlin_number_of_clauses]]</f>
        <v>6000</v>
      </c>
      <c r="C662">
        <f>Table2[[#This Row],[tsetlin_T]]</f>
        <v>100000</v>
      </c>
      <c r="D662">
        <f>Table2[[#This Row],[tsetlin_states]]</f>
        <v>4</v>
      </c>
      <c r="E662">
        <f>Table2[[#This Row],[min_epsilon]]</f>
        <v>4.0000000000000001E-3</v>
      </c>
      <c r="F662">
        <f>Table2[[#This Row],[epsilon_decay]]</f>
        <v>4.0000000000000002E-4</v>
      </c>
      <c r="G662">
        <f>Table2[[#This Row],[num_bins]]</f>
        <v>8</v>
      </c>
      <c r="H662">
        <f>Table2[[#This Row],[mean_reward]]</f>
        <v>22.321275</v>
      </c>
      <c r="I662">
        <f>Table2[[#This Row],[mean_stderr]]</f>
        <v>1.1594984900648999</v>
      </c>
      <c r="J662">
        <f>Table2[[#This Row],[min_reward_84]]</f>
        <v>21.161776509935102</v>
      </c>
    </row>
    <row r="663" spans="1:10" x14ac:dyDescent="0.2">
      <c r="A663">
        <f>Table2[[#This Row],[trial]]</f>
        <v>556</v>
      </c>
      <c r="B663">
        <f>Table2[[#This Row],[tsetlin_number_of_clauses]]</f>
        <v>10000</v>
      </c>
      <c r="C663">
        <f>Table2[[#This Row],[tsetlin_T]]</f>
        <v>5000000</v>
      </c>
      <c r="D663">
        <f>Table2[[#This Row],[tsetlin_states]]</f>
        <v>25</v>
      </c>
      <c r="E663">
        <f>Table2[[#This Row],[min_epsilon]]</f>
        <v>1E-3</v>
      </c>
      <c r="F663">
        <f>Table2[[#This Row],[epsilon_decay]]</f>
        <v>4.0000000000000002E-4</v>
      </c>
      <c r="G663">
        <f>Table2[[#This Row],[num_bins]]</f>
        <v>16</v>
      </c>
      <c r="H663">
        <f>Table2[[#This Row],[mean_reward]]</f>
        <v>25.04645</v>
      </c>
      <c r="I663">
        <f>Table2[[#This Row],[mean_stderr]]</f>
        <v>3.88471251838999</v>
      </c>
      <c r="J663">
        <f>Table2[[#This Row],[min_reward_84]]</f>
        <v>21.161737481610011</v>
      </c>
    </row>
    <row r="664" spans="1:10" x14ac:dyDescent="0.2">
      <c r="A664">
        <f>Table2[[#This Row],[trial]]</f>
        <v>530</v>
      </c>
      <c r="B664">
        <f>Table2[[#This Row],[tsetlin_number_of_clauses]]</f>
        <v>14000</v>
      </c>
      <c r="C664">
        <f>Table2[[#This Row],[tsetlin_T]]</f>
        <v>100000</v>
      </c>
      <c r="D664">
        <f>Table2[[#This Row],[tsetlin_states]]</f>
        <v>4</v>
      </c>
      <c r="E664">
        <f>Table2[[#This Row],[min_epsilon]]</f>
        <v>1E-3</v>
      </c>
      <c r="F664">
        <f>Table2[[#This Row],[epsilon_decay]]</f>
        <v>4.0000000000000002E-4</v>
      </c>
      <c r="G664">
        <f>Table2[[#This Row],[num_bins]]</f>
        <v>16</v>
      </c>
      <c r="H664">
        <f>Table2[[#This Row],[mean_reward]]</f>
        <v>22.340174999999999</v>
      </c>
      <c r="I664">
        <f>Table2[[#This Row],[mean_stderr]]</f>
        <v>1.17894980585683</v>
      </c>
      <c r="J664">
        <f>Table2[[#This Row],[min_reward_84]]</f>
        <v>21.161225194143167</v>
      </c>
    </row>
    <row r="665" spans="1:10" x14ac:dyDescent="0.2">
      <c r="A665">
        <f>Table2[[#This Row],[trial]]</f>
        <v>110</v>
      </c>
      <c r="B665">
        <f>Table2[[#This Row],[tsetlin_number_of_clauses]]</f>
        <v>14000</v>
      </c>
      <c r="C665">
        <f>Table2[[#This Row],[tsetlin_T]]</f>
        <v>100000</v>
      </c>
      <c r="D665">
        <f>Table2[[#This Row],[tsetlin_states]]</f>
        <v>8</v>
      </c>
      <c r="E665">
        <f>Table2[[#This Row],[min_epsilon]]</f>
        <v>1E-3</v>
      </c>
      <c r="F665">
        <f>Table2[[#This Row],[epsilon_decay]]</f>
        <v>4.0000000000000002E-4</v>
      </c>
      <c r="G665">
        <f>Table2[[#This Row],[num_bins]]</f>
        <v>8</v>
      </c>
      <c r="H665">
        <f>Table2[[#This Row],[mean_reward]]</f>
        <v>22.327324999999998</v>
      </c>
      <c r="I665">
        <f>Table2[[#This Row],[mean_stderr]]</f>
        <v>1.1683257870167201</v>
      </c>
      <c r="J665">
        <f>Table2[[#This Row],[min_reward_84]]</f>
        <v>21.158999212983279</v>
      </c>
    </row>
    <row r="666" spans="1:10" x14ac:dyDescent="0.2">
      <c r="A666">
        <f>Table2[[#This Row],[trial]]</f>
        <v>192</v>
      </c>
      <c r="B666">
        <f>Table2[[#This Row],[tsetlin_number_of_clauses]]</f>
        <v>6000</v>
      </c>
      <c r="C666">
        <f>Table2[[#This Row],[tsetlin_T]]</f>
        <v>100000</v>
      </c>
      <c r="D666">
        <f>Table2[[#This Row],[tsetlin_states]]</f>
        <v>4</v>
      </c>
      <c r="E666">
        <f>Table2[[#This Row],[min_epsilon]]</f>
        <v>4.0000000000000001E-3</v>
      </c>
      <c r="F666">
        <f>Table2[[#This Row],[epsilon_decay]]</f>
        <v>8.0000000000000004E-4</v>
      </c>
      <c r="G666">
        <f>Table2[[#This Row],[num_bins]]</f>
        <v>8</v>
      </c>
      <c r="H666">
        <f>Table2[[#This Row],[mean_reward]]</f>
        <v>22.327100000000002</v>
      </c>
      <c r="I666">
        <f>Table2[[#This Row],[mean_stderr]]</f>
        <v>1.17097602147665</v>
      </c>
      <c r="J666">
        <f>Table2[[#This Row],[min_reward_84]]</f>
        <v>21.15612397852335</v>
      </c>
    </row>
    <row r="667" spans="1:10" x14ac:dyDescent="0.2">
      <c r="A667">
        <f>Table2[[#This Row],[trial]]</f>
        <v>72</v>
      </c>
      <c r="B667">
        <f>Table2[[#This Row],[tsetlin_number_of_clauses]]</f>
        <v>6000</v>
      </c>
      <c r="C667">
        <f>Table2[[#This Row],[tsetlin_T]]</f>
        <v>100000</v>
      </c>
      <c r="D667">
        <f>Table2[[#This Row],[tsetlin_states]]</f>
        <v>25</v>
      </c>
      <c r="E667">
        <f>Table2[[#This Row],[min_epsilon]]</f>
        <v>4.0000000000000001E-3</v>
      </c>
      <c r="F667">
        <f>Table2[[#This Row],[epsilon_decay]]</f>
        <v>4.0000000000000002E-4</v>
      </c>
      <c r="G667">
        <f>Table2[[#This Row],[num_bins]]</f>
        <v>8</v>
      </c>
      <c r="H667">
        <f>Table2[[#This Row],[mean_reward]]</f>
        <v>22.316700000000001</v>
      </c>
      <c r="I667">
        <f>Table2[[#This Row],[mean_stderr]]</f>
        <v>1.1618951522335901</v>
      </c>
      <c r="J667">
        <f>Table2[[#This Row],[min_reward_84]]</f>
        <v>21.15480484776641</v>
      </c>
    </row>
    <row r="668" spans="1:10" x14ac:dyDescent="0.2">
      <c r="A668">
        <f>Table2[[#This Row],[trial]]</f>
        <v>98</v>
      </c>
      <c r="B668">
        <f>Table2[[#This Row],[tsetlin_number_of_clauses]]</f>
        <v>14000</v>
      </c>
      <c r="C668">
        <f>Table2[[#This Row],[tsetlin_T]]</f>
        <v>100000</v>
      </c>
      <c r="D668">
        <f>Table2[[#This Row],[tsetlin_states]]</f>
        <v>4</v>
      </c>
      <c r="E668">
        <f>Table2[[#This Row],[min_epsilon]]</f>
        <v>1E-3</v>
      </c>
      <c r="F668">
        <f>Table2[[#This Row],[epsilon_decay]]</f>
        <v>4.0000000000000002E-4</v>
      </c>
      <c r="G668">
        <f>Table2[[#This Row],[num_bins]]</f>
        <v>8</v>
      </c>
      <c r="H668">
        <f>Table2[[#This Row],[mean_reward]]</f>
        <v>22.304724999999902</v>
      </c>
      <c r="I668">
        <f>Table2[[#This Row],[mean_stderr]]</f>
        <v>1.1515402458449999</v>
      </c>
      <c r="J668">
        <f>Table2[[#This Row],[min_reward_84]]</f>
        <v>21.153184754154903</v>
      </c>
    </row>
    <row r="669" spans="1:10" x14ac:dyDescent="0.2">
      <c r="A669">
        <f>Table2[[#This Row],[trial]]</f>
        <v>60</v>
      </c>
      <c r="B669">
        <f>Table2[[#This Row],[tsetlin_number_of_clauses]]</f>
        <v>6000</v>
      </c>
      <c r="C669">
        <f>Table2[[#This Row],[tsetlin_T]]</f>
        <v>100000</v>
      </c>
      <c r="D669">
        <f>Table2[[#This Row],[tsetlin_states]]</f>
        <v>8</v>
      </c>
      <c r="E669">
        <f>Table2[[#This Row],[min_epsilon]]</f>
        <v>4.0000000000000001E-3</v>
      </c>
      <c r="F669">
        <f>Table2[[#This Row],[epsilon_decay]]</f>
        <v>4.0000000000000002E-4</v>
      </c>
      <c r="G669">
        <f>Table2[[#This Row],[num_bins]]</f>
        <v>8</v>
      </c>
      <c r="H669">
        <f>Table2[[#This Row],[mean_reward]]</f>
        <v>22.320799999999998</v>
      </c>
      <c r="I669">
        <f>Table2[[#This Row],[mean_stderr]]</f>
        <v>1.1686364248421699</v>
      </c>
      <c r="J669">
        <f>Table2[[#This Row],[min_reward_84]]</f>
        <v>21.152163575157829</v>
      </c>
    </row>
    <row r="670" spans="1:10" x14ac:dyDescent="0.2">
      <c r="A670">
        <f>Table2[[#This Row],[trial]]</f>
        <v>781</v>
      </c>
      <c r="B670">
        <f>Table2[[#This Row],[tsetlin_number_of_clauses]]</f>
        <v>10000</v>
      </c>
      <c r="C670">
        <f>Table2[[#This Row],[tsetlin_T]]</f>
        <v>100000</v>
      </c>
      <c r="D670">
        <f>Table2[[#This Row],[tsetlin_states]]</f>
        <v>8</v>
      </c>
      <c r="E670">
        <f>Table2[[#This Row],[min_epsilon]]</f>
        <v>4.0000000000000001E-3</v>
      </c>
      <c r="F670">
        <f>Table2[[#This Row],[epsilon_decay]]</f>
        <v>1.6000000000000001E-3</v>
      </c>
      <c r="G670">
        <f>Table2[[#This Row],[num_bins]]</f>
        <v>16</v>
      </c>
      <c r="H670">
        <f>Table2[[#This Row],[mean_reward]]</f>
        <v>22.342775</v>
      </c>
      <c r="I670">
        <f>Table2[[#This Row],[mean_stderr]]</f>
        <v>1.19146074779571</v>
      </c>
      <c r="J670">
        <f>Table2[[#This Row],[min_reward_84]]</f>
        <v>21.151314252204291</v>
      </c>
    </row>
    <row r="671" spans="1:10" x14ac:dyDescent="0.2">
      <c r="A671">
        <f>Table2[[#This Row],[trial]]</f>
        <v>337</v>
      </c>
      <c r="B671">
        <f>Table2[[#This Row],[tsetlin_number_of_clauses]]</f>
        <v>10000</v>
      </c>
      <c r="C671">
        <f>Table2[[#This Row],[tsetlin_T]]</f>
        <v>100000</v>
      </c>
      <c r="D671">
        <f>Table2[[#This Row],[tsetlin_states]]</f>
        <v>4</v>
      </c>
      <c r="E671">
        <f>Table2[[#This Row],[min_epsilon]]</f>
        <v>4.0000000000000001E-3</v>
      </c>
      <c r="F671">
        <f>Table2[[#This Row],[epsilon_decay]]</f>
        <v>1.6000000000000001E-3</v>
      </c>
      <c r="G671">
        <f>Table2[[#This Row],[num_bins]]</f>
        <v>8</v>
      </c>
      <c r="H671">
        <f>Table2[[#This Row],[mean_reward]]</f>
        <v>22.31915</v>
      </c>
      <c r="I671">
        <f>Table2[[#This Row],[mean_stderr]]</f>
        <v>1.1691357428978499</v>
      </c>
      <c r="J671">
        <f>Table2[[#This Row],[min_reward_84]]</f>
        <v>21.15001425710215</v>
      </c>
    </row>
    <row r="672" spans="1:10" x14ac:dyDescent="0.2">
      <c r="A672">
        <f>Table2[[#This Row],[trial]]</f>
        <v>661</v>
      </c>
      <c r="B672">
        <f>Table2[[#This Row],[tsetlin_number_of_clauses]]</f>
        <v>10000</v>
      </c>
      <c r="C672">
        <f>Table2[[#This Row],[tsetlin_T]]</f>
        <v>100000</v>
      </c>
      <c r="D672">
        <f>Table2[[#This Row],[tsetlin_states]]</f>
        <v>100</v>
      </c>
      <c r="E672">
        <f>Table2[[#This Row],[min_epsilon]]</f>
        <v>4.0000000000000001E-3</v>
      </c>
      <c r="F672">
        <f>Table2[[#This Row],[epsilon_decay]]</f>
        <v>8.0000000000000004E-4</v>
      </c>
      <c r="G672">
        <f>Table2[[#This Row],[num_bins]]</f>
        <v>16</v>
      </c>
      <c r="H672">
        <f>Table2[[#This Row],[mean_reward]]</f>
        <v>22.304575</v>
      </c>
      <c r="I672">
        <f>Table2[[#This Row],[mean_stderr]]</f>
        <v>1.1558153195146199</v>
      </c>
      <c r="J672">
        <f>Table2[[#This Row],[min_reward_84]]</f>
        <v>21.14875968048538</v>
      </c>
    </row>
    <row r="673" spans="1:10" x14ac:dyDescent="0.2">
      <c r="A673">
        <f>Table2[[#This Row],[trial]]</f>
        <v>434</v>
      </c>
      <c r="B673">
        <f>Table2[[#This Row],[tsetlin_number_of_clauses]]</f>
        <v>14000</v>
      </c>
      <c r="C673">
        <f>Table2[[#This Row],[tsetlin_T]]</f>
        <v>100000</v>
      </c>
      <c r="D673">
        <f>Table2[[#This Row],[tsetlin_states]]</f>
        <v>4</v>
      </c>
      <c r="E673">
        <f>Table2[[#This Row],[min_epsilon]]</f>
        <v>0.01</v>
      </c>
      <c r="F673">
        <f>Table2[[#This Row],[epsilon_decay]]</f>
        <v>4.0000000000000002E-4</v>
      </c>
      <c r="G673">
        <f>Table2[[#This Row],[num_bins]]</f>
        <v>16</v>
      </c>
      <c r="H673">
        <f>Table2[[#This Row],[mean_reward]]</f>
        <v>22.304049999999901</v>
      </c>
      <c r="I673">
        <f>Table2[[#This Row],[mean_stderr]]</f>
        <v>1.1557795070906201</v>
      </c>
      <c r="J673">
        <f>Table2[[#This Row],[min_reward_84]]</f>
        <v>21.14827049290928</v>
      </c>
    </row>
    <row r="674" spans="1:10" x14ac:dyDescent="0.2">
      <c r="A674">
        <f>Table2[[#This Row],[trial]]</f>
        <v>674</v>
      </c>
      <c r="B674">
        <f>Table2[[#This Row],[tsetlin_number_of_clauses]]</f>
        <v>14000</v>
      </c>
      <c r="C674">
        <f>Table2[[#This Row],[tsetlin_T]]</f>
        <v>100000</v>
      </c>
      <c r="D674">
        <f>Table2[[#This Row],[tsetlin_states]]</f>
        <v>4</v>
      </c>
      <c r="E674">
        <f>Table2[[#This Row],[min_epsilon]]</f>
        <v>1E-3</v>
      </c>
      <c r="F674">
        <f>Table2[[#This Row],[epsilon_decay]]</f>
        <v>8.0000000000000004E-4</v>
      </c>
      <c r="G674">
        <f>Table2[[#This Row],[num_bins]]</f>
        <v>16</v>
      </c>
      <c r="H674">
        <f>Table2[[#This Row],[mean_reward]]</f>
        <v>22.303474999999999</v>
      </c>
      <c r="I674">
        <f>Table2[[#This Row],[mean_stderr]]</f>
        <v>1.15671305738853</v>
      </c>
      <c r="J674">
        <f>Table2[[#This Row],[min_reward_84]]</f>
        <v>21.146761942611469</v>
      </c>
    </row>
    <row r="675" spans="1:10" x14ac:dyDescent="0.2">
      <c r="A675">
        <f>Table2[[#This Row],[trial]]</f>
        <v>62</v>
      </c>
      <c r="B675">
        <f>Table2[[#This Row],[tsetlin_number_of_clauses]]</f>
        <v>14000</v>
      </c>
      <c r="C675">
        <f>Table2[[#This Row],[tsetlin_T]]</f>
        <v>100000</v>
      </c>
      <c r="D675">
        <f>Table2[[#This Row],[tsetlin_states]]</f>
        <v>8</v>
      </c>
      <c r="E675">
        <f>Table2[[#This Row],[min_epsilon]]</f>
        <v>4.0000000000000001E-3</v>
      </c>
      <c r="F675">
        <f>Table2[[#This Row],[epsilon_decay]]</f>
        <v>4.0000000000000002E-4</v>
      </c>
      <c r="G675">
        <f>Table2[[#This Row],[num_bins]]</f>
        <v>8</v>
      </c>
      <c r="H675">
        <f>Table2[[#This Row],[mean_reward]]</f>
        <v>22.3156</v>
      </c>
      <c r="I675">
        <f>Table2[[#This Row],[mean_stderr]]</f>
        <v>1.1718361192833</v>
      </c>
      <c r="J675">
        <f>Table2[[#This Row],[min_reward_84]]</f>
        <v>21.143763880716701</v>
      </c>
    </row>
    <row r="676" spans="1:10" x14ac:dyDescent="0.2">
      <c r="A676">
        <f>Table2[[#This Row],[trial]]</f>
        <v>350</v>
      </c>
      <c r="B676">
        <f>Table2[[#This Row],[tsetlin_number_of_clauses]]</f>
        <v>14000</v>
      </c>
      <c r="C676">
        <f>Table2[[#This Row],[tsetlin_T]]</f>
        <v>100000</v>
      </c>
      <c r="D676">
        <f>Table2[[#This Row],[tsetlin_states]]</f>
        <v>8</v>
      </c>
      <c r="E676">
        <f>Table2[[#This Row],[min_epsilon]]</f>
        <v>4.0000000000000001E-3</v>
      </c>
      <c r="F676">
        <f>Table2[[#This Row],[epsilon_decay]]</f>
        <v>1.6000000000000001E-3</v>
      </c>
      <c r="G676">
        <f>Table2[[#This Row],[num_bins]]</f>
        <v>8</v>
      </c>
      <c r="H676">
        <f>Table2[[#This Row],[mean_reward]]</f>
        <v>22.303125000000001</v>
      </c>
      <c r="I676">
        <f>Table2[[#This Row],[mean_stderr]]</f>
        <v>1.1597452143601099</v>
      </c>
      <c r="J676">
        <f>Table2[[#This Row],[min_reward_84]]</f>
        <v>21.14337978563989</v>
      </c>
    </row>
    <row r="677" spans="1:10" x14ac:dyDescent="0.2">
      <c r="A677">
        <f>Table2[[#This Row],[trial]]</f>
        <v>588</v>
      </c>
      <c r="B677">
        <f>Table2[[#This Row],[tsetlin_number_of_clauses]]</f>
        <v>6000</v>
      </c>
      <c r="C677">
        <f>Table2[[#This Row],[tsetlin_T]]</f>
        <v>100000</v>
      </c>
      <c r="D677">
        <f>Table2[[#This Row],[tsetlin_states]]</f>
        <v>8</v>
      </c>
      <c r="E677">
        <f>Table2[[#This Row],[min_epsilon]]</f>
        <v>0.01</v>
      </c>
      <c r="F677">
        <f>Table2[[#This Row],[epsilon_decay]]</f>
        <v>8.0000000000000004E-4</v>
      </c>
      <c r="G677">
        <f>Table2[[#This Row],[num_bins]]</f>
        <v>16</v>
      </c>
      <c r="H677">
        <f>Table2[[#This Row],[mean_reward]]</f>
        <v>22.300299999999901</v>
      </c>
      <c r="I677">
        <f>Table2[[#This Row],[mean_stderr]]</f>
        <v>1.15717523132453</v>
      </c>
      <c r="J677">
        <f>Table2[[#This Row],[min_reward_84]]</f>
        <v>21.143124768675371</v>
      </c>
    </row>
    <row r="678" spans="1:10" x14ac:dyDescent="0.2">
      <c r="A678">
        <f>Table2[[#This Row],[trial]]</f>
        <v>756</v>
      </c>
      <c r="B678">
        <f>Table2[[#This Row],[tsetlin_number_of_clauses]]</f>
        <v>6000</v>
      </c>
      <c r="C678">
        <f>Table2[[#This Row],[tsetlin_T]]</f>
        <v>100000</v>
      </c>
      <c r="D678">
        <f>Table2[[#This Row],[tsetlin_states]]</f>
        <v>100</v>
      </c>
      <c r="E678">
        <f>Table2[[#This Row],[min_epsilon]]</f>
        <v>0.01</v>
      </c>
      <c r="F678">
        <f>Table2[[#This Row],[epsilon_decay]]</f>
        <v>1.6000000000000001E-3</v>
      </c>
      <c r="G678">
        <f>Table2[[#This Row],[num_bins]]</f>
        <v>16</v>
      </c>
      <c r="H678">
        <f>Table2[[#This Row],[mean_reward]]</f>
        <v>22.308050000000001</v>
      </c>
      <c r="I678">
        <f>Table2[[#This Row],[mean_stderr]]</f>
        <v>1.1660656149995401</v>
      </c>
      <c r="J678">
        <f>Table2[[#This Row],[min_reward_84]]</f>
        <v>21.141984385000463</v>
      </c>
    </row>
    <row r="679" spans="1:10" x14ac:dyDescent="0.2">
      <c r="A679">
        <f>Table2[[#This Row],[trial]]</f>
        <v>662</v>
      </c>
      <c r="B679">
        <f>Table2[[#This Row],[tsetlin_number_of_clauses]]</f>
        <v>14000</v>
      </c>
      <c r="C679">
        <f>Table2[[#This Row],[tsetlin_T]]</f>
        <v>100000</v>
      </c>
      <c r="D679">
        <f>Table2[[#This Row],[tsetlin_states]]</f>
        <v>100</v>
      </c>
      <c r="E679">
        <f>Table2[[#This Row],[min_epsilon]]</f>
        <v>4.0000000000000001E-3</v>
      </c>
      <c r="F679">
        <f>Table2[[#This Row],[epsilon_decay]]</f>
        <v>8.0000000000000004E-4</v>
      </c>
      <c r="G679">
        <f>Table2[[#This Row],[num_bins]]</f>
        <v>16</v>
      </c>
      <c r="H679">
        <f>Table2[[#This Row],[mean_reward]]</f>
        <v>22.297249999999998</v>
      </c>
      <c r="I679">
        <f>Table2[[#This Row],[mean_stderr]]</f>
        <v>1.1555363580907301</v>
      </c>
      <c r="J679">
        <f>Table2[[#This Row],[min_reward_84]]</f>
        <v>21.14171364190927</v>
      </c>
    </row>
    <row r="680" spans="1:10" x14ac:dyDescent="0.2">
      <c r="A680">
        <f>Table2[[#This Row],[trial]]</f>
        <v>830</v>
      </c>
      <c r="B680">
        <f>Table2[[#This Row],[tsetlin_number_of_clauses]]</f>
        <v>14000</v>
      </c>
      <c r="C680">
        <f>Table2[[#This Row],[tsetlin_T]]</f>
        <v>100000</v>
      </c>
      <c r="D680">
        <f>Table2[[#This Row],[tsetlin_states]]</f>
        <v>8</v>
      </c>
      <c r="E680">
        <f>Table2[[#This Row],[min_epsilon]]</f>
        <v>1E-3</v>
      </c>
      <c r="F680">
        <f>Table2[[#This Row],[epsilon_decay]]</f>
        <v>1.6000000000000001E-3</v>
      </c>
      <c r="G680">
        <f>Table2[[#This Row],[num_bins]]</f>
        <v>16</v>
      </c>
      <c r="H680">
        <f>Table2[[#This Row],[mean_reward]]</f>
        <v>22.309275</v>
      </c>
      <c r="I680">
        <f>Table2[[#This Row],[mean_stderr]]</f>
        <v>1.16907699069834</v>
      </c>
      <c r="J680">
        <f>Table2[[#This Row],[min_reward_84]]</f>
        <v>21.14019800930166</v>
      </c>
    </row>
    <row r="681" spans="1:10" x14ac:dyDescent="0.2">
      <c r="A681">
        <f>Table2[[#This Row],[trial]]</f>
        <v>828</v>
      </c>
      <c r="B681">
        <f>Table2[[#This Row],[tsetlin_number_of_clauses]]</f>
        <v>6000</v>
      </c>
      <c r="C681">
        <f>Table2[[#This Row],[tsetlin_T]]</f>
        <v>100000</v>
      </c>
      <c r="D681">
        <f>Table2[[#This Row],[tsetlin_states]]</f>
        <v>8</v>
      </c>
      <c r="E681">
        <f>Table2[[#This Row],[min_epsilon]]</f>
        <v>1E-3</v>
      </c>
      <c r="F681">
        <f>Table2[[#This Row],[epsilon_decay]]</f>
        <v>1.6000000000000001E-3</v>
      </c>
      <c r="G681">
        <f>Table2[[#This Row],[num_bins]]</f>
        <v>16</v>
      </c>
      <c r="H681">
        <f>Table2[[#This Row],[mean_reward]]</f>
        <v>22.314775000000001</v>
      </c>
      <c r="I681">
        <f>Table2[[#This Row],[mean_stderr]]</f>
        <v>1.1749937095248899</v>
      </c>
      <c r="J681">
        <f>Table2[[#This Row],[min_reward_84]]</f>
        <v>21.13978129047511</v>
      </c>
    </row>
    <row r="682" spans="1:10" x14ac:dyDescent="0.2">
      <c r="A682">
        <f>Table2[[#This Row],[trial]]</f>
        <v>433</v>
      </c>
      <c r="B682">
        <f>Table2[[#This Row],[tsetlin_number_of_clauses]]</f>
        <v>10000</v>
      </c>
      <c r="C682">
        <f>Table2[[#This Row],[tsetlin_T]]</f>
        <v>100000</v>
      </c>
      <c r="D682">
        <f>Table2[[#This Row],[tsetlin_states]]</f>
        <v>4</v>
      </c>
      <c r="E682">
        <f>Table2[[#This Row],[min_epsilon]]</f>
        <v>0.01</v>
      </c>
      <c r="F682">
        <f>Table2[[#This Row],[epsilon_decay]]</f>
        <v>4.0000000000000002E-4</v>
      </c>
      <c r="G682">
        <f>Table2[[#This Row],[num_bins]]</f>
        <v>16</v>
      </c>
      <c r="H682">
        <f>Table2[[#This Row],[mean_reward]]</f>
        <v>22.308499999999999</v>
      </c>
      <c r="I682">
        <f>Table2[[#This Row],[mean_stderr]]</f>
        <v>1.16903523022859</v>
      </c>
      <c r="J682">
        <f>Table2[[#This Row],[min_reward_84]]</f>
        <v>21.139464769771408</v>
      </c>
    </row>
    <row r="683" spans="1:10" x14ac:dyDescent="0.2">
      <c r="A683">
        <f>Table2[[#This Row],[trial]]</f>
        <v>540</v>
      </c>
      <c r="B683">
        <f>Table2[[#This Row],[tsetlin_number_of_clauses]]</f>
        <v>6000</v>
      </c>
      <c r="C683">
        <f>Table2[[#This Row],[tsetlin_T]]</f>
        <v>100000</v>
      </c>
      <c r="D683">
        <f>Table2[[#This Row],[tsetlin_states]]</f>
        <v>8</v>
      </c>
      <c r="E683">
        <f>Table2[[#This Row],[min_epsilon]]</f>
        <v>1E-3</v>
      </c>
      <c r="F683">
        <f>Table2[[#This Row],[epsilon_decay]]</f>
        <v>4.0000000000000002E-4</v>
      </c>
      <c r="G683">
        <f>Table2[[#This Row],[num_bins]]</f>
        <v>16</v>
      </c>
      <c r="H683">
        <f>Table2[[#This Row],[mean_reward]]</f>
        <v>22.3154749999999</v>
      </c>
      <c r="I683">
        <f>Table2[[#This Row],[mean_stderr]]</f>
        <v>1.17915555605747</v>
      </c>
      <c r="J683">
        <f>Table2[[#This Row],[min_reward_84]]</f>
        <v>21.13631944394243</v>
      </c>
    </row>
    <row r="684" spans="1:10" x14ac:dyDescent="0.2">
      <c r="A684">
        <f>Table2[[#This Row],[trial]]</f>
        <v>229</v>
      </c>
      <c r="B684">
        <f>Table2[[#This Row],[tsetlin_number_of_clauses]]</f>
        <v>10000</v>
      </c>
      <c r="C684">
        <f>Table2[[#This Row],[tsetlin_T]]</f>
        <v>100000</v>
      </c>
      <c r="D684">
        <f>Table2[[#This Row],[tsetlin_states]]</f>
        <v>100</v>
      </c>
      <c r="E684">
        <f>Table2[[#This Row],[min_epsilon]]</f>
        <v>4.0000000000000001E-3</v>
      </c>
      <c r="F684">
        <f>Table2[[#This Row],[epsilon_decay]]</f>
        <v>8.0000000000000004E-4</v>
      </c>
      <c r="G684">
        <f>Table2[[#This Row],[num_bins]]</f>
        <v>8</v>
      </c>
      <c r="H684">
        <f>Table2[[#This Row],[mean_reward]]</f>
        <v>22.297025000000001</v>
      </c>
      <c r="I684">
        <f>Table2[[#This Row],[mean_stderr]]</f>
        <v>1.16146151430474</v>
      </c>
      <c r="J684">
        <f>Table2[[#This Row],[min_reward_84]]</f>
        <v>21.135563485695261</v>
      </c>
    </row>
    <row r="685" spans="1:10" x14ac:dyDescent="0.2">
      <c r="A685">
        <f>Table2[[#This Row],[trial]]</f>
        <v>36</v>
      </c>
      <c r="B685">
        <f>Table2[[#This Row],[tsetlin_number_of_clauses]]</f>
        <v>6000</v>
      </c>
      <c r="C685">
        <f>Table2[[#This Row],[tsetlin_T]]</f>
        <v>100000</v>
      </c>
      <c r="D685">
        <f>Table2[[#This Row],[tsetlin_states]]</f>
        <v>100</v>
      </c>
      <c r="E685">
        <f>Table2[[#This Row],[min_epsilon]]</f>
        <v>0.01</v>
      </c>
      <c r="F685">
        <f>Table2[[#This Row],[epsilon_decay]]</f>
        <v>4.0000000000000002E-4</v>
      </c>
      <c r="G685">
        <f>Table2[[#This Row],[num_bins]]</f>
        <v>8</v>
      </c>
      <c r="H685">
        <f>Table2[[#This Row],[mean_reward]]</f>
        <v>22.304424999999998</v>
      </c>
      <c r="I685">
        <f>Table2[[#This Row],[mean_stderr]]</f>
        <v>1.17127484717401</v>
      </c>
      <c r="J685">
        <f>Table2[[#This Row],[min_reward_84]]</f>
        <v>21.133150152825987</v>
      </c>
    </row>
    <row r="686" spans="1:10" x14ac:dyDescent="0.2">
      <c r="A686">
        <f>Table2[[#This Row],[trial]]</f>
        <v>590</v>
      </c>
      <c r="B686">
        <f>Table2[[#This Row],[tsetlin_number_of_clauses]]</f>
        <v>14000</v>
      </c>
      <c r="C686">
        <f>Table2[[#This Row],[tsetlin_T]]</f>
        <v>100000</v>
      </c>
      <c r="D686">
        <f>Table2[[#This Row],[tsetlin_states]]</f>
        <v>8</v>
      </c>
      <c r="E686">
        <f>Table2[[#This Row],[min_epsilon]]</f>
        <v>0.01</v>
      </c>
      <c r="F686">
        <f>Table2[[#This Row],[epsilon_decay]]</f>
        <v>8.0000000000000004E-4</v>
      </c>
      <c r="G686">
        <f>Table2[[#This Row],[num_bins]]</f>
        <v>16</v>
      </c>
      <c r="H686">
        <f>Table2[[#This Row],[mean_reward]]</f>
        <v>22.2941749999999</v>
      </c>
      <c r="I686">
        <f>Table2[[#This Row],[mean_stderr]]</f>
        <v>1.16152169291701</v>
      </c>
      <c r="J686">
        <f>Table2[[#This Row],[min_reward_84]]</f>
        <v>21.13265330708289</v>
      </c>
    </row>
    <row r="687" spans="1:10" x14ac:dyDescent="0.2">
      <c r="A687">
        <f>Table2[[#This Row],[trial]]</f>
        <v>109</v>
      </c>
      <c r="B687">
        <f>Table2[[#This Row],[tsetlin_number_of_clauses]]</f>
        <v>10000</v>
      </c>
      <c r="C687">
        <f>Table2[[#This Row],[tsetlin_T]]</f>
        <v>100000</v>
      </c>
      <c r="D687">
        <f>Table2[[#This Row],[tsetlin_states]]</f>
        <v>8</v>
      </c>
      <c r="E687">
        <f>Table2[[#This Row],[min_epsilon]]</f>
        <v>1E-3</v>
      </c>
      <c r="F687">
        <f>Table2[[#This Row],[epsilon_decay]]</f>
        <v>4.0000000000000002E-4</v>
      </c>
      <c r="G687">
        <f>Table2[[#This Row],[num_bins]]</f>
        <v>8</v>
      </c>
      <c r="H687">
        <f>Table2[[#This Row],[mean_reward]]</f>
        <v>22.292849999999898</v>
      </c>
      <c r="I687">
        <f>Table2[[#This Row],[mean_stderr]]</f>
        <v>1.16028260774905</v>
      </c>
      <c r="J687">
        <f>Table2[[#This Row],[min_reward_84]]</f>
        <v>21.132567392250849</v>
      </c>
    </row>
    <row r="688" spans="1:10" x14ac:dyDescent="0.2">
      <c r="A688">
        <f>Table2[[#This Row],[trial]]</f>
        <v>746</v>
      </c>
      <c r="B688">
        <f>Table2[[#This Row],[tsetlin_number_of_clauses]]</f>
        <v>14000</v>
      </c>
      <c r="C688">
        <f>Table2[[#This Row],[tsetlin_T]]</f>
        <v>100000</v>
      </c>
      <c r="D688">
        <f>Table2[[#This Row],[tsetlin_states]]</f>
        <v>25</v>
      </c>
      <c r="E688">
        <f>Table2[[#This Row],[min_epsilon]]</f>
        <v>0.01</v>
      </c>
      <c r="F688">
        <f>Table2[[#This Row],[epsilon_decay]]</f>
        <v>1.6000000000000001E-3</v>
      </c>
      <c r="G688">
        <f>Table2[[#This Row],[num_bins]]</f>
        <v>16</v>
      </c>
      <c r="H688">
        <f>Table2[[#This Row],[mean_reward]]</f>
        <v>22.277349999999998</v>
      </c>
      <c r="I688">
        <f>Table2[[#This Row],[mean_stderr]]</f>
        <v>1.1453103115388199</v>
      </c>
      <c r="J688">
        <f>Table2[[#This Row],[min_reward_84]]</f>
        <v>21.132039688461177</v>
      </c>
    </row>
    <row r="689" spans="1:10" x14ac:dyDescent="0.2">
      <c r="A689">
        <f>Table2[[#This Row],[trial]]</f>
        <v>264</v>
      </c>
      <c r="B689">
        <f>Table2[[#This Row],[tsetlin_number_of_clauses]]</f>
        <v>6000</v>
      </c>
      <c r="C689">
        <f>Table2[[#This Row],[tsetlin_T]]</f>
        <v>100000</v>
      </c>
      <c r="D689">
        <f>Table2[[#This Row],[tsetlin_states]]</f>
        <v>25</v>
      </c>
      <c r="E689">
        <f>Table2[[#This Row],[min_epsilon]]</f>
        <v>1E-3</v>
      </c>
      <c r="F689">
        <f>Table2[[#This Row],[epsilon_decay]]</f>
        <v>8.0000000000000004E-4</v>
      </c>
      <c r="G689">
        <f>Table2[[#This Row],[num_bins]]</f>
        <v>8</v>
      </c>
      <c r="H689">
        <f>Table2[[#This Row],[mean_reward]]</f>
        <v>22.309925</v>
      </c>
      <c r="I689">
        <f>Table2[[#This Row],[mean_stderr]]</f>
        <v>1.1780262912673101</v>
      </c>
      <c r="J689">
        <f>Table2[[#This Row],[min_reward_84]]</f>
        <v>21.131898708732688</v>
      </c>
    </row>
    <row r="690" spans="1:10" x14ac:dyDescent="0.2">
      <c r="A690">
        <f>Table2[[#This Row],[trial]]</f>
        <v>456</v>
      </c>
      <c r="B690">
        <f>Table2[[#This Row],[tsetlin_number_of_clauses]]</f>
        <v>6000</v>
      </c>
      <c r="C690">
        <f>Table2[[#This Row],[tsetlin_T]]</f>
        <v>100000</v>
      </c>
      <c r="D690">
        <f>Table2[[#This Row],[tsetlin_states]]</f>
        <v>25</v>
      </c>
      <c r="E690">
        <f>Table2[[#This Row],[min_epsilon]]</f>
        <v>0.01</v>
      </c>
      <c r="F690">
        <f>Table2[[#This Row],[epsilon_decay]]</f>
        <v>4.0000000000000002E-4</v>
      </c>
      <c r="G690">
        <f>Table2[[#This Row],[num_bins]]</f>
        <v>16</v>
      </c>
      <c r="H690">
        <f>Table2[[#This Row],[mean_reward]]</f>
        <v>22.284224999999999</v>
      </c>
      <c r="I690">
        <f>Table2[[#This Row],[mean_stderr]]</f>
        <v>1.1530020209582199</v>
      </c>
      <c r="J690">
        <f>Table2[[#This Row],[min_reward_84]]</f>
        <v>21.13122297904178</v>
      </c>
    </row>
    <row r="691" spans="1:10" x14ac:dyDescent="0.2">
      <c r="A691">
        <f>Table2[[#This Row],[trial]]</f>
        <v>601</v>
      </c>
      <c r="B691">
        <f>Table2[[#This Row],[tsetlin_number_of_clauses]]</f>
        <v>10000</v>
      </c>
      <c r="C691">
        <f>Table2[[#This Row],[tsetlin_T]]</f>
        <v>100000</v>
      </c>
      <c r="D691">
        <f>Table2[[#This Row],[tsetlin_states]]</f>
        <v>25</v>
      </c>
      <c r="E691">
        <f>Table2[[#This Row],[min_epsilon]]</f>
        <v>0.01</v>
      </c>
      <c r="F691">
        <f>Table2[[#This Row],[epsilon_decay]]</f>
        <v>8.0000000000000004E-4</v>
      </c>
      <c r="G691">
        <f>Table2[[#This Row],[num_bins]]</f>
        <v>16</v>
      </c>
      <c r="H691">
        <f>Table2[[#This Row],[mean_reward]]</f>
        <v>22.286649999999899</v>
      </c>
      <c r="I691">
        <f>Table2[[#This Row],[mean_stderr]]</f>
        <v>1.1561269178574101</v>
      </c>
      <c r="J691">
        <f>Table2[[#This Row],[min_reward_84]]</f>
        <v>21.130523082142489</v>
      </c>
    </row>
    <row r="692" spans="1:10" x14ac:dyDescent="0.2">
      <c r="A692">
        <f>Table2[[#This Row],[trial]]</f>
        <v>565</v>
      </c>
      <c r="B692">
        <f>Table2[[#This Row],[tsetlin_number_of_clauses]]</f>
        <v>10000</v>
      </c>
      <c r="C692">
        <f>Table2[[#This Row],[tsetlin_T]]</f>
        <v>100000</v>
      </c>
      <c r="D692">
        <f>Table2[[#This Row],[tsetlin_states]]</f>
        <v>100</v>
      </c>
      <c r="E692">
        <f>Table2[[#This Row],[min_epsilon]]</f>
        <v>1E-3</v>
      </c>
      <c r="F692">
        <f>Table2[[#This Row],[epsilon_decay]]</f>
        <v>4.0000000000000002E-4</v>
      </c>
      <c r="G692">
        <f>Table2[[#This Row],[num_bins]]</f>
        <v>16</v>
      </c>
      <c r="H692">
        <f>Table2[[#This Row],[mean_reward]]</f>
        <v>22.275074999999902</v>
      </c>
      <c r="I692">
        <f>Table2[[#This Row],[mean_stderr]]</f>
        <v>1.1456767151379199</v>
      </c>
      <c r="J692">
        <f>Table2[[#This Row],[min_reward_84]]</f>
        <v>21.129398284861981</v>
      </c>
    </row>
    <row r="693" spans="1:10" x14ac:dyDescent="0.2">
      <c r="A693">
        <f>Table2[[#This Row],[trial]]</f>
        <v>242</v>
      </c>
      <c r="B693">
        <f>Table2[[#This Row],[tsetlin_number_of_clauses]]</f>
        <v>14000</v>
      </c>
      <c r="C693">
        <f>Table2[[#This Row],[tsetlin_T]]</f>
        <v>100000</v>
      </c>
      <c r="D693">
        <f>Table2[[#This Row],[tsetlin_states]]</f>
        <v>4</v>
      </c>
      <c r="E693">
        <f>Table2[[#This Row],[min_epsilon]]</f>
        <v>1E-3</v>
      </c>
      <c r="F693">
        <f>Table2[[#This Row],[epsilon_decay]]</f>
        <v>8.0000000000000004E-4</v>
      </c>
      <c r="G693">
        <f>Table2[[#This Row],[num_bins]]</f>
        <v>8</v>
      </c>
      <c r="H693">
        <f>Table2[[#This Row],[mean_reward]]</f>
        <v>22.329474999999999</v>
      </c>
      <c r="I693">
        <f>Table2[[#This Row],[mean_stderr]]</f>
        <v>1.2006179287810399</v>
      </c>
      <c r="J693">
        <f>Table2[[#This Row],[min_reward_84]]</f>
        <v>21.12885707121896</v>
      </c>
    </row>
    <row r="694" spans="1:10" x14ac:dyDescent="0.2">
      <c r="A694">
        <f>Table2[[#This Row],[trial]]</f>
        <v>265</v>
      </c>
      <c r="B694">
        <f>Table2[[#This Row],[tsetlin_number_of_clauses]]</f>
        <v>10000</v>
      </c>
      <c r="C694">
        <f>Table2[[#This Row],[tsetlin_T]]</f>
        <v>100000</v>
      </c>
      <c r="D694">
        <f>Table2[[#This Row],[tsetlin_states]]</f>
        <v>25</v>
      </c>
      <c r="E694">
        <f>Table2[[#This Row],[min_epsilon]]</f>
        <v>1E-3</v>
      </c>
      <c r="F694">
        <f>Table2[[#This Row],[epsilon_decay]]</f>
        <v>8.0000000000000004E-4</v>
      </c>
      <c r="G694">
        <f>Table2[[#This Row],[num_bins]]</f>
        <v>8</v>
      </c>
      <c r="H694">
        <f>Table2[[#This Row],[mean_reward]]</f>
        <v>22.301824999999901</v>
      </c>
      <c r="I694">
        <f>Table2[[#This Row],[mean_stderr]]</f>
        <v>1.1730057232828499</v>
      </c>
      <c r="J694">
        <f>Table2[[#This Row],[min_reward_84]]</f>
        <v>21.128819276717053</v>
      </c>
    </row>
    <row r="695" spans="1:10" x14ac:dyDescent="0.2">
      <c r="A695">
        <f>Table2[[#This Row],[trial]]</f>
        <v>254</v>
      </c>
      <c r="B695">
        <f>Table2[[#This Row],[tsetlin_number_of_clauses]]</f>
        <v>14000</v>
      </c>
      <c r="C695">
        <f>Table2[[#This Row],[tsetlin_T]]</f>
        <v>100000</v>
      </c>
      <c r="D695">
        <f>Table2[[#This Row],[tsetlin_states]]</f>
        <v>8</v>
      </c>
      <c r="E695">
        <f>Table2[[#This Row],[min_epsilon]]</f>
        <v>1E-3</v>
      </c>
      <c r="F695">
        <f>Table2[[#This Row],[epsilon_decay]]</f>
        <v>8.0000000000000004E-4</v>
      </c>
      <c r="G695">
        <f>Table2[[#This Row],[num_bins]]</f>
        <v>8</v>
      </c>
      <c r="H695">
        <f>Table2[[#This Row],[mean_reward]]</f>
        <v>22.289375</v>
      </c>
      <c r="I695">
        <f>Table2[[#This Row],[mean_stderr]]</f>
        <v>1.1610272789321301</v>
      </c>
      <c r="J695">
        <f>Table2[[#This Row],[min_reward_84]]</f>
        <v>21.128347721067868</v>
      </c>
    </row>
    <row r="696" spans="1:10" x14ac:dyDescent="0.2">
      <c r="A696">
        <f>Table2[[#This Row],[trial]]</f>
        <v>206</v>
      </c>
      <c r="B696">
        <f>Table2[[#This Row],[tsetlin_number_of_clauses]]</f>
        <v>14000</v>
      </c>
      <c r="C696">
        <f>Table2[[#This Row],[tsetlin_T]]</f>
        <v>100000</v>
      </c>
      <c r="D696">
        <f>Table2[[#This Row],[tsetlin_states]]</f>
        <v>8</v>
      </c>
      <c r="E696">
        <f>Table2[[#This Row],[min_epsilon]]</f>
        <v>4.0000000000000001E-3</v>
      </c>
      <c r="F696">
        <f>Table2[[#This Row],[epsilon_decay]]</f>
        <v>8.0000000000000004E-4</v>
      </c>
      <c r="G696">
        <f>Table2[[#This Row],[num_bins]]</f>
        <v>8</v>
      </c>
      <c r="H696">
        <f>Table2[[#This Row],[mean_reward]]</f>
        <v>22.286925</v>
      </c>
      <c r="I696">
        <f>Table2[[#This Row],[mean_stderr]]</f>
        <v>1.1602614954542101</v>
      </c>
      <c r="J696">
        <f>Table2[[#This Row],[min_reward_84]]</f>
        <v>21.126663504545789</v>
      </c>
    </row>
    <row r="697" spans="1:10" x14ac:dyDescent="0.2">
      <c r="A697">
        <f>Table2[[#This Row],[trial]]</f>
        <v>194</v>
      </c>
      <c r="B697">
        <f>Table2[[#This Row],[tsetlin_number_of_clauses]]</f>
        <v>14000</v>
      </c>
      <c r="C697">
        <f>Table2[[#This Row],[tsetlin_T]]</f>
        <v>100000</v>
      </c>
      <c r="D697">
        <f>Table2[[#This Row],[tsetlin_states]]</f>
        <v>4</v>
      </c>
      <c r="E697">
        <f>Table2[[#This Row],[min_epsilon]]</f>
        <v>4.0000000000000001E-3</v>
      </c>
      <c r="F697">
        <f>Table2[[#This Row],[epsilon_decay]]</f>
        <v>8.0000000000000004E-4</v>
      </c>
      <c r="G697">
        <f>Table2[[#This Row],[num_bins]]</f>
        <v>8</v>
      </c>
      <c r="H697">
        <f>Table2[[#This Row],[mean_reward]]</f>
        <v>22.289524999999902</v>
      </c>
      <c r="I697">
        <f>Table2[[#This Row],[mean_stderr]]</f>
        <v>1.1633010605838101</v>
      </c>
      <c r="J697">
        <f>Table2[[#This Row],[min_reward_84]]</f>
        <v>21.126223939416093</v>
      </c>
    </row>
    <row r="698" spans="1:10" x14ac:dyDescent="0.2">
      <c r="A698">
        <f>Table2[[#This Row],[trial]]</f>
        <v>648</v>
      </c>
      <c r="B698">
        <f>Table2[[#This Row],[tsetlin_number_of_clauses]]</f>
        <v>6000</v>
      </c>
      <c r="C698">
        <f>Table2[[#This Row],[tsetlin_T]]</f>
        <v>100000</v>
      </c>
      <c r="D698">
        <f>Table2[[#This Row],[tsetlin_states]]</f>
        <v>25</v>
      </c>
      <c r="E698">
        <f>Table2[[#This Row],[min_epsilon]]</f>
        <v>4.0000000000000001E-3</v>
      </c>
      <c r="F698">
        <f>Table2[[#This Row],[epsilon_decay]]</f>
        <v>8.0000000000000004E-4</v>
      </c>
      <c r="G698">
        <f>Table2[[#This Row],[num_bins]]</f>
        <v>16</v>
      </c>
      <c r="H698">
        <f>Table2[[#This Row],[mean_reward]]</f>
        <v>22.29205</v>
      </c>
      <c r="I698">
        <f>Table2[[#This Row],[mean_stderr]]</f>
        <v>1.16865558074517</v>
      </c>
      <c r="J698">
        <f>Table2[[#This Row],[min_reward_84]]</f>
        <v>21.123394419254829</v>
      </c>
    </row>
    <row r="699" spans="1:10" x14ac:dyDescent="0.2">
      <c r="A699">
        <f>Table2[[#This Row],[trial]]</f>
        <v>26</v>
      </c>
      <c r="B699">
        <f>Table2[[#This Row],[tsetlin_number_of_clauses]]</f>
        <v>14000</v>
      </c>
      <c r="C699">
        <f>Table2[[#This Row],[tsetlin_T]]</f>
        <v>100000</v>
      </c>
      <c r="D699">
        <f>Table2[[#This Row],[tsetlin_states]]</f>
        <v>25</v>
      </c>
      <c r="E699">
        <f>Table2[[#This Row],[min_epsilon]]</f>
        <v>0.01</v>
      </c>
      <c r="F699">
        <f>Table2[[#This Row],[epsilon_decay]]</f>
        <v>4.0000000000000002E-4</v>
      </c>
      <c r="G699">
        <f>Table2[[#This Row],[num_bins]]</f>
        <v>8</v>
      </c>
      <c r="H699">
        <f>Table2[[#This Row],[mean_reward]]</f>
        <v>22.261775</v>
      </c>
      <c r="I699">
        <f>Table2[[#This Row],[mean_stderr]]</f>
        <v>1.1399983824662201</v>
      </c>
      <c r="J699">
        <f>Table2[[#This Row],[min_reward_84]]</f>
        <v>21.121776617533779</v>
      </c>
    </row>
    <row r="700" spans="1:10" x14ac:dyDescent="0.2">
      <c r="A700">
        <f>Table2[[#This Row],[trial]]</f>
        <v>734</v>
      </c>
      <c r="B700">
        <f>Table2[[#This Row],[tsetlin_number_of_clauses]]</f>
        <v>14000</v>
      </c>
      <c r="C700">
        <f>Table2[[#This Row],[tsetlin_T]]</f>
        <v>100000</v>
      </c>
      <c r="D700">
        <f>Table2[[#This Row],[tsetlin_states]]</f>
        <v>8</v>
      </c>
      <c r="E700">
        <f>Table2[[#This Row],[min_epsilon]]</f>
        <v>0.01</v>
      </c>
      <c r="F700">
        <f>Table2[[#This Row],[epsilon_decay]]</f>
        <v>1.6000000000000001E-3</v>
      </c>
      <c r="G700">
        <f>Table2[[#This Row],[num_bins]]</f>
        <v>16</v>
      </c>
      <c r="H700">
        <f>Table2[[#This Row],[mean_reward]]</f>
        <v>22.272475</v>
      </c>
      <c r="I700">
        <f>Table2[[#This Row],[mean_stderr]]</f>
        <v>1.1520201816845601</v>
      </c>
      <c r="J700">
        <f>Table2[[#This Row],[min_reward_84]]</f>
        <v>21.120454818315441</v>
      </c>
    </row>
    <row r="701" spans="1:10" x14ac:dyDescent="0.2">
      <c r="A701">
        <f>Table2[[#This Row],[trial]]</f>
        <v>314</v>
      </c>
      <c r="B701">
        <f>Table2[[#This Row],[tsetlin_number_of_clauses]]</f>
        <v>14000</v>
      </c>
      <c r="C701">
        <f>Table2[[#This Row],[tsetlin_T]]</f>
        <v>100000</v>
      </c>
      <c r="D701">
        <f>Table2[[#This Row],[tsetlin_states]]</f>
        <v>25</v>
      </c>
      <c r="E701">
        <f>Table2[[#This Row],[min_epsilon]]</f>
        <v>0.01</v>
      </c>
      <c r="F701">
        <f>Table2[[#This Row],[epsilon_decay]]</f>
        <v>1.6000000000000001E-3</v>
      </c>
      <c r="G701">
        <f>Table2[[#This Row],[num_bins]]</f>
        <v>8</v>
      </c>
      <c r="H701">
        <f>Table2[[#This Row],[mean_reward]]</f>
        <v>22.267900000000001</v>
      </c>
      <c r="I701">
        <f>Table2[[#This Row],[mean_stderr]]</f>
        <v>1.1490584481847601</v>
      </c>
      <c r="J701">
        <f>Table2[[#This Row],[min_reward_84]]</f>
        <v>21.11884155181524</v>
      </c>
    </row>
    <row r="702" spans="1:10" x14ac:dyDescent="0.2">
      <c r="A702">
        <f>Table2[[#This Row],[trial]]</f>
        <v>577</v>
      </c>
      <c r="B702">
        <f>Table2[[#This Row],[tsetlin_number_of_clauses]]</f>
        <v>10000</v>
      </c>
      <c r="C702">
        <f>Table2[[#This Row],[tsetlin_T]]</f>
        <v>100000</v>
      </c>
      <c r="D702">
        <f>Table2[[#This Row],[tsetlin_states]]</f>
        <v>4</v>
      </c>
      <c r="E702">
        <f>Table2[[#This Row],[min_epsilon]]</f>
        <v>0.01</v>
      </c>
      <c r="F702">
        <f>Table2[[#This Row],[epsilon_decay]]</f>
        <v>8.0000000000000004E-4</v>
      </c>
      <c r="G702">
        <f>Table2[[#This Row],[num_bins]]</f>
        <v>16</v>
      </c>
      <c r="H702">
        <f>Table2[[#This Row],[mean_reward]]</f>
        <v>22.287974999999999</v>
      </c>
      <c r="I702">
        <f>Table2[[#This Row],[mean_stderr]]</f>
        <v>1.1694886366758299</v>
      </c>
      <c r="J702">
        <f>Table2[[#This Row],[min_reward_84]]</f>
        <v>21.11848636332417</v>
      </c>
    </row>
    <row r="703" spans="1:10" x14ac:dyDescent="0.2">
      <c r="A703">
        <f>Table2[[#This Row],[trial]]</f>
        <v>528</v>
      </c>
      <c r="B703">
        <f>Table2[[#This Row],[tsetlin_number_of_clauses]]</f>
        <v>6000</v>
      </c>
      <c r="C703">
        <f>Table2[[#This Row],[tsetlin_T]]</f>
        <v>100000</v>
      </c>
      <c r="D703">
        <f>Table2[[#This Row],[tsetlin_states]]</f>
        <v>4</v>
      </c>
      <c r="E703">
        <f>Table2[[#This Row],[min_epsilon]]</f>
        <v>1E-3</v>
      </c>
      <c r="F703">
        <f>Table2[[#This Row],[epsilon_decay]]</f>
        <v>4.0000000000000002E-4</v>
      </c>
      <c r="G703">
        <f>Table2[[#This Row],[num_bins]]</f>
        <v>16</v>
      </c>
      <c r="H703">
        <f>Table2[[#This Row],[mean_reward]]</f>
        <v>22.283024999999999</v>
      </c>
      <c r="I703">
        <f>Table2[[#This Row],[mean_stderr]]</f>
        <v>1.1646679009859999</v>
      </c>
      <c r="J703">
        <f>Table2[[#This Row],[min_reward_84]]</f>
        <v>21.118357099013998</v>
      </c>
    </row>
    <row r="704" spans="1:10" x14ac:dyDescent="0.2">
      <c r="A704">
        <f>Table2[[#This Row],[trial]]</f>
        <v>554</v>
      </c>
      <c r="B704">
        <f>Table2[[#This Row],[tsetlin_number_of_clauses]]</f>
        <v>14000</v>
      </c>
      <c r="C704">
        <f>Table2[[#This Row],[tsetlin_T]]</f>
        <v>100000</v>
      </c>
      <c r="D704">
        <f>Table2[[#This Row],[tsetlin_states]]</f>
        <v>25</v>
      </c>
      <c r="E704">
        <f>Table2[[#This Row],[min_epsilon]]</f>
        <v>1E-3</v>
      </c>
      <c r="F704">
        <f>Table2[[#This Row],[epsilon_decay]]</f>
        <v>4.0000000000000002E-4</v>
      </c>
      <c r="G704">
        <f>Table2[[#This Row],[num_bins]]</f>
        <v>16</v>
      </c>
      <c r="H704">
        <f>Table2[[#This Row],[mean_reward]]</f>
        <v>22.286899999999999</v>
      </c>
      <c r="I704">
        <f>Table2[[#This Row],[mean_stderr]]</f>
        <v>1.17061401106727</v>
      </c>
      <c r="J704">
        <f>Table2[[#This Row],[min_reward_84]]</f>
        <v>21.116285988932731</v>
      </c>
    </row>
    <row r="705" spans="1:10" x14ac:dyDescent="0.2">
      <c r="A705">
        <f>Table2[[#This Row],[trial]]</f>
        <v>518</v>
      </c>
      <c r="B705">
        <f>Table2[[#This Row],[tsetlin_number_of_clauses]]</f>
        <v>14000</v>
      </c>
      <c r="C705">
        <f>Table2[[#This Row],[tsetlin_T]]</f>
        <v>100000</v>
      </c>
      <c r="D705">
        <f>Table2[[#This Row],[tsetlin_states]]</f>
        <v>100</v>
      </c>
      <c r="E705">
        <f>Table2[[#This Row],[min_epsilon]]</f>
        <v>4.0000000000000001E-3</v>
      </c>
      <c r="F705">
        <f>Table2[[#This Row],[epsilon_decay]]</f>
        <v>4.0000000000000002E-4</v>
      </c>
      <c r="G705">
        <f>Table2[[#This Row],[num_bins]]</f>
        <v>16</v>
      </c>
      <c r="H705">
        <f>Table2[[#This Row],[mean_reward]]</f>
        <v>22.266275</v>
      </c>
      <c r="I705">
        <f>Table2[[#This Row],[mean_stderr]]</f>
        <v>1.1505119220901201</v>
      </c>
      <c r="J705">
        <f>Table2[[#This Row],[min_reward_84]]</f>
        <v>21.115763077909879</v>
      </c>
    </row>
    <row r="706" spans="1:10" x14ac:dyDescent="0.2">
      <c r="A706">
        <f>Table2[[#This Row],[trial]]</f>
        <v>398</v>
      </c>
      <c r="B706">
        <f>Table2[[#This Row],[tsetlin_number_of_clauses]]</f>
        <v>14000</v>
      </c>
      <c r="C706">
        <f>Table2[[#This Row],[tsetlin_T]]</f>
        <v>100000</v>
      </c>
      <c r="D706">
        <f>Table2[[#This Row],[tsetlin_states]]</f>
        <v>8</v>
      </c>
      <c r="E706">
        <f>Table2[[#This Row],[min_epsilon]]</f>
        <v>1E-3</v>
      </c>
      <c r="F706">
        <f>Table2[[#This Row],[epsilon_decay]]</f>
        <v>1.6000000000000001E-3</v>
      </c>
      <c r="G706">
        <f>Table2[[#This Row],[num_bins]]</f>
        <v>8</v>
      </c>
      <c r="H706">
        <f>Table2[[#This Row],[mean_reward]]</f>
        <v>22.27205</v>
      </c>
      <c r="I706">
        <f>Table2[[#This Row],[mean_stderr]]</f>
        <v>1.1565421847252499</v>
      </c>
      <c r="J706">
        <f>Table2[[#This Row],[min_reward_84]]</f>
        <v>21.11550781527475</v>
      </c>
    </row>
    <row r="707" spans="1:10" x14ac:dyDescent="0.2">
      <c r="A707">
        <f>Table2[[#This Row],[trial]]</f>
        <v>301</v>
      </c>
      <c r="B707">
        <f>Table2[[#This Row],[tsetlin_number_of_clauses]]</f>
        <v>10000</v>
      </c>
      <c r="C707">
        <f>Table2[[#This Row],[tsetlin_T]]</f>
        <v>100000</v>
      </c>
      <c r="D707">
        <f>Table2[[#This Row],[tsetlin_states]]</f>
        <v>8</v>
      </c>
      <c r="E707">
        <f>Table2[[#This Row],[min_epsilon]]</f>
        <v>0.01</v>
      </c>
      <c r="F707">
        <f>Table2[[#This Row],[epsilon_decay]]</f>
        <v>1.6000000000000001E-3</v>
      </c>
      <c r="G707">
        <f>Table2[[#This Row],[num_bins]]</f>
        <v>8</v>
      </c>
      <c r="H707">
        <f>Table2[[#This Row],[mean_reward]]</f>
        <v>22.289774999999999</v>
      </c>
      <c r="I707">
        <f>Table2[[#This Row],[mean_stderr]]</f>
        <v>1.17449718947919</v>
      </c>
      <c r="J707">
        <f>Table2[[#This Row],[min_reward_84]]</f>
        <v>21.115277810520809</v>
      </c>
    </row>
    <row r="708" spans="1:10" x14ac:dyDescent="0.2">
      <c r="A708">
        <f>Table2[[#This Row],[trial]]</f>
        <v>542</v>
      </c>
      <c r="B708">
        <f>Table2[[#This Row],[tsetlin_number_of_clauses]]</f>
        <v>14000</v>
      </c>
      <c r="C708">
        <f>Table2[[#This Row],[tsetlin_T]]</f>
        <v>100000</v>
      </c>
      <c r="D708">
        <f>Table2[[#This Row],[tsetlin_states]]</f>
        <v>8</v>
      </c>
      <c r="E708">
        <f>Table2[[#This Row],[min_epsilon]]</f>
        <v>1E-3</v>
      </c>
      <c r="F708">
        <f>Table2[[#This Row],[epsilon_decay]]</f>
        <v>4.0000000000000002E-4</v>
      </c>
      <c r="G708">
        <f>Table2[[#This Row],[num_bins]]</f>
        <v>16</v>
      </c>
      <c r="H708">
        <f>Table2[[#This Row],[mean_reward]]</f>
        <v>22.283774999999999</v>
      </c>
      <c r="I708">
        <f>Table2[[#This Row],[mean_stderr]]</f>
        <v>1.16899006106521</v>
      </c>
      <c r="J708">
        <f>Table2[[#This Row],[min_reward_84]]</f>
        <v>21.11478493893479</v>
      </c>
    </row>
    <row r="709" spans="1:10" x14ac:dyDescent="0.2">
      <c r="A709">
        <f>Table2[[#This Row],[trial]]</f>
        <v>782</v>
      </c>
      <c r="B709">
        <f>Table2[[#This Row],[tsetlin_number_of_clauses]]</f>
        <v>14000</v>
      </c>
      <c r="C709">
        <f>Table2[[#This Row],[tsetlin_T]]</f>
        <v>100000</v>
      </c>
      <c r="D709">
        <f>Table2[[#This Row],[tsetlin_states]]</f>
        <v>8</v>
      </c>
      <c r="E709">
        <f>Table2[[#This Row],[min_epsilon]]</f>
        <v>4.0000000000000001E-3</v>
      </c>
      <c r="F709">
        <f>Table2[[#This Row],[epsilon_decay]]</f>
        <v>1.6000000000000001E-3</v>
      </c>
      <c r="G709">
        <f>Table2[[#This Row],[num_bins]]</f>
        <v>16</v>
      </c>
      <c r="H709">
        <f>Table2[[#This Row],[mean_reward]]</f>
        <v>22.276225</v>
      </c>
      <c r="I709">
        <f>Table2[[#This Row],[mean_stderr]]</f>
        <v>1.1655351141447501</v>
      </c>
      <c r="J709">
        <f>Table2[[#This Row],[min_reward_84]]</f>
        <v>21.110689885855251</v>
      </c>
    </row>
    <row r="710" spans="1:10" x14ac:dyDescent="0.2">
      <c r="A710">
        <f>Table2[[#This Row],[trial]]</f>
        <v>313</v>
      </c>
      <c r="B710">
        <f>Table2[[#This Row],[tsetlin_number_of_clauses]]</f>
        <v>10000</v>
      </c>
      <c r="C710">
        <f>Table2[[#This Row],[tsetlin_T]]</f>
        <v>100000</v>
      </c>
      <c r="D710">
        <f>Table2[[#This Row],[tsetlin_states]]</f>
        <v>25</v>
      </c>
      <c r="E710">
        <f>Table2[[#This Row],[min_epsilon]]</f>
        <v>0.01</v>
      </c>
      <c r="F710">
        <f>Table2[[#This Row],[epsilon_decay]]</f>
        <v>1.6000000000000001E-3</v>
      </c>
      <c r="G710">
        <f>Table2[[#This Row],[num_bins]]</f>
        <v>8</v>
      </c>
      <c r="H710">
        <f>Table2[[#This Row],[mean_reward]]</f>
        <v>22.245949999999901</v>
      </c>
      <c r="I710">
        <f>Table2[[#This Row],[mean_stderr]]</f>
        <v>1.1353987891941999</v>
      </c>
      <c r="J710">
        <f>Table2[[#This Row],[min_reward_84]]</f>
        <v>21.110551210805703</v>
      </c>
    </row>
    <row r="711" spans="1:10" x14ac:dyDescent="0.2">
      <c r="A711">
        <f>Table2[[#This Row],[trial]]</f>
        <v>517</v>
      </c>
      <c r="B711">
        <f>Table2[[#This Row],[tsetlin_number_of_clauses]]</f>
        <v>10000</v>
      </c>
      <c r="C711">
        <f>Table2[[#This Row],[tsetlin_T]]</f>
        <v>100000</v>
      </c>
      <c r="D711">
        <f>Table2[[#This Row],[tsetlin_states]]</f>
        <v>100</v>
      </c>
      <c r="E711">
        <f>Table2[[#This Row],[min_epsilon]]</f>
        <v>4.0000000000000001E-3</v>
      </c>
      <c r="F711">
        <f>Table2[[#This Row],[epsilon_decay]]</f>
        <v>4.0000000000000002E-4</v>
      </c>
      <c r="G711">
        <f>Table2[[#This Row],[num_bins]]</f>
        <v>16</v>
      </c>
      <c r="H711">
        <f>Table2[[#This Row],[mean_reward]]</f>
        <v>22.273524999999999</v>
      </c>
      <c r="I711">
        <f>Table2[[#This Row],[mean_stderr]]</f>
        <v>1.1639711711454299</v>
      </c>
      <c r="J711">
        <f>Table2[[#This Row],[min_reward_84]]</f>
        <v>21.109553828854569</v>
      </c>
    </row>
    <row r="712" spans="1:10" x14ac:dyDescent="0.2">
      <c r="A712">
        <f>Table2[[#This Row],[trial]]</f>
        <v>181</v>
      </c>
      <c r="B712">
        <f>Table2[[#This Row],[tsetlin_number_of_clauses]]</f>
        <v>10000</v>
      </c>
      <c r="C712">
        <f>Table2[[#This Row],[tsetlin_T]]</f>
        <v>100000</v>
      </c>
      <c r="D712">
        <f>Table2[[#This Row],[tsetlin_states]]</f>
        <v>100</v>
      </c>
      <c r="E712">
        <f>Table2[[#This Row],[min_epsilon]]</f>
        <v>0.01</v>
      </c>
      <c r="F712">
        <f>Table2[[#This Row],[epsilon_decay]]</f>
        <v>8.0000000000000004E-4</v>
      </c>
      <c r="G712">
        <f>Table2[[#This Row],[num_bins]]</f>
        <v>8</v>
      </c>
      <c r="H712">
        <f>Table2[[#This Row],[mean_reward]]</f>
        <v>22.268374999999999</v>
      </c>
      <c r="I712">
        <f>Table2[[#This Row],[mean_stderr]]</f>
        <v>1.1591435902676499</v>
      </c>
      <c r="J712">
        <f>Table2[[#This Row],[min_reward_84]]</f>
        <v>21.109231409732349</v>
      </c>
    </row>
    <row r="713" spans="1:10" x14ac:dyDescent="0.2">
      <c r="A713">
        <f>Table2[[#This Row],[trial]]</f>
        <v>14</v>
      </c>
      <c r="B713">
        <f>Table2[[#This Row],[tsetlin_number_of_clauses]]</f>
        <v>14000</v>
      </c>
      <c r="C713">
        <f>Table2[[#This Row],[tsetlin_T]]</f>
        <v>100000</v>
      </c>
      <c r="D713">
        <f>Table2[[#This Row],[tsetlin_states]]</f>
        <v>8</v>
      </c>
      <c r="E713">
        <f>Table2[[#This Row],[min_epsilon]]</f>
        <v>0.01</v>
      </c>
      <c r="F713">
        <f>Table2[[#This Row],[epsilon_decay]]</f>
        <v>4.0000000000000002E-4</v>
      </c>
      <c r="G713">
        <f>Table2[[#This Row],[num_bins]]</f>
        <v>8</v>
      </c>
      <c r="H713">
        <f>Table2[[#This Row],[mean_reward]]</f>
        <v>22.267375000000001</v>
      </c>
      <c r="I713">
        <f>Table2[[#This Row],[mean_stderr]]</f>
        <v>1.1583532518133901</v>
      </c>
      <c r="J713">
        <f>Table2[[#This Row],[min_reward_84]]</f>
        <v>21.10902174818661</v>
      </c>
    </row>
    <row r="714" spans="1:10" x14ac:dyDescent="0.2">
      <c r="A714">
        <f>Table2[[#This Row],[trial]]</f>
        <v>158</v>
      </c>
      <c r="B714">
        <f>Table2[[#This Row],[tsetlin_number_of_clauses]]</f>
        <v>14000</v>
      </c>
      <c r="C714">
        <f>Table2[[#This Row],[tsetlin_T]]</f>
        <v>100000</v>
      </c>
      <c r="D714">
        <f>Table2[[#This Row],[tsetlin_states]]</f>
        <v>8</v>
      </c>
      <c r="E714">
        <f>Table2[[#This Row],[min_epsilon]]</f>
        <v>0.01</v>
      </c>
      <c r="F714">
        <f>Table2[[#This Row],[epsilon_decay]]</f>
        <v>8.0000000000000004E-4</v>
      </c>
      <c r="G714">
        <f>Table2[[#This Row],[num_bins]]</f>
        <v>8</v>
      </c>
      <c r="H714">
        <f>Table2[[#This Row],[mean_reward]]</f>
        <v>22.28715</v>
      </c>
      <c r="I714">
        <f>Table2[[#This Row],[mean_stderr]]</f>
        <v>1.17918471821959</v>
      </c>
      <c r="J714">
        <f>Table2[[#This Row],[min_reward_84]]</f>
        <v>21.107965281780409</v>
      </c>
    </row>
    <row r="715" spans="1:10" x14ac:dyDescent="0.2">
      <c r="A715">
        <f>Table2[[#This Row],[trial]]</f>
        <v>384</v>
      </c>
      <c r="B715">
        <f>Table2[[#This Row],[tsetlin_number_of_clauses]]</f>
        <v>6000</v>
      </c>
      <c r="C715">
        <f>Table2[[#This Row],[tsetlin_T]]</f>
        <v>100000</v>
      </c>
      <c r="D715">
        <f>Table2[[#This Row],[tsetlin_states]]</f>
        <v>4</v>
      </c>
      <c r="E715">
        <f>Table2[[#This Row],[min_epsilon]]</f>
        <v>1E-3</v>
      </c>
      <c r="F715">
        <f>Table2[[#This Row],[epsilon_decay]]</f>
        <v>1.6000000000000001E-3</v>
      </c>
      <c r="G715">
        <f>Table2[[#This Row],[num_bins]]</f>
        <v>8</v>
      </c>
      <c r="H715">
        <f>Table2[[#This Row],[mean_reward]]</f>
        <v>22.258224999999999</v>
      </c>
      <c r="I715">
        <f>Table2[[#This Row],[mean_stderr]]</f>
        <v>1.1522986735585801</v>
      </c>
      <c r="J715">
        <f>Table2[[#This Row],[min_reward_84]]</f>
        <v>21.10592632644142</v>
      </c>
    </row>
    <row r="716" spans="1:10" x14ac:dyDescent="0.2">
      <c r="A716">
        <f>Table2[[#This Row],[trial]]</f>
        <v>553</v>
      </c>
      <c r="B716">
        <f>Table2[[#This Row],[tsetlin_number_of_clauses]]</f>
        <v>10000</v>
      </c>
      <c r="C716">
        <f>Table2[[#This Row],[tsetlin_T]]</f>
        <v>100000</v>
      </c>
      <c r="D716">
        <f>Table2[[#This Row],[tsetlin_states]]</f>
        <v>25</v>
      </c>
      <c r="E716">
        <f>Table2[[#This Row],[min_epsilon]]</f>
        <v>1E-3</v>
      </c>
      <c r="F716">
        <f>Table2[[#This Row],[epsilon_decay]]</f>
        <v>4.0000000000000002E-4</v>
      </c>
      <c r="G716">
        <f>Table2[[#This Row],[num_bins]]</f>
        <v>16</v>
      </c>
      <c r="H716">
        <f>Table2[[#This Row],[mean_reward]]</f>
        <v>22.2769499999999</v>
      </c>
      <c r="I716">
        <f>Table2[[#This Row],[mean_stderr]]</f>
        <v>1.1723564823848001</v>
      </c>
      <c r="J716">
        <f>Table2[[#This Row],[min_reward_84]]</f>
        <v>21.1045935176151</v>
      </c>
    </row>
    <row r="717" spans="1:10" x14ac:dyDescent="0.2">
      <c r="A717">
        <f>Table2[[#This Row],[trial]]</f>
        <v>420</v>
      </c>
      <c r="B717">
        <f>Table2[[#This Row],[tsetlin_number_of_clauses]]</f>
        <v>6000</v>
      </c>
      <c r="C717">
        <f>Table2[[#This Row],[tsetlin_T]]</f>
        <v>100000</v>
      </c>
      <c r="D717">
        <f>Table2[[#This Row],[tsetlin_states]]</f>
        <v>100</v>
      </c>
      <c r="E717">
        <f>Table2[[#This Row],[min_epsilon]]</f>
        <v>1E-3</v>
      </c>
      <c r="F717">
        <f>Table2[[#This Row],[epsilon_decay]]</f>
        <v>1.6000000000000001E-3</v>
      </c>
      <c r="G717">
        <f>Table2[[#This Row],[num_bins]]</f>
        <v>8</v>
      </c>
      <c r="H717">
        <f>Table2[[#This Row],[mean_reward]]</f>
        <v>22.2315</v>
      </c>
      <c r="I717">
        <f>Table2[[#This Row],[mean_stderr]]</f>
        <v>1.12697881432983</v>
      </c>
      <c r="J717">
        <f>Table2[[#This Row],[min_reward_84]]</f>
        <v>21.104521185670169</v>
      </c>
    </row>
    <row r="718" spans="1:10" x14ac:dyDescent="0.2">
      <c r="A718">
        <f>Table2[[#This Row],[trial]]</f>
        <v>349</v>
      </c>
      <c r="B718">
        <f>Table2[[#This Row],[tsetlin_number_of_clauses]]</f>
        <v>10000</v>
      </c>
      <c r="C718">
        <f>Table2[[#This Row],[tsetlin_T]]</f>
        <v>100000</v>
      </c>
      <c r="D718">
        <f>Table2[[#This Row],[tsetlin_states]]</f>
        <v>8</v>
      </c>
      <c r="E718">
        <f>Table2[[#This Row],[min_epsilon]]</f>
        <v>4.0000000000000001E-3</v>
      </c>
      <c r="F718">
        <f>Table2[[#This Row],[epsilon_decay]]</f>
        <v>1.6000000000000001E-3</v>
      </c>
      <c r="G718">
        <f>Table2[[#This Row],[num_bins]]</f>
        <v>8</v>
      </c>
      <c r="H718">
        <f>Table2[[#This Row],[mean_reward]]</f>
        <v>22.265250000000002</v>
      </c>
      <c r="I718">
        <f>Table2[[#This Row],[mean_stderr]]</f>
        <v>1.1608475585484801</v>
      </c>
      <c r="J718">
        <f>Table2[[#This Row],[min_reward_84]]</f>
        <v>21.104402441451523</v>
      </c>
    </row>
    <row r="719" spans="1:10" x14ac:dyDescent="0.2">
      <c r="A719">
        <f>Table2[[#This Row],[trial]]</f>
        <v>0</v>
      </c>
      <c r="B719">
        <f>Table2[[#This Row],[tsetlin_number_of_clauses]]</f>
        <v>6000</v>
      </c>
      <c r="C719">
        <f>Table2[[#This Row],[tsetlin_T]]</f>
        <v>100000</v>
      </c>
      <c r="D719">
        <f>Table2[[#This Row],[tsetlin_states]]</f>
        <v>4</v>
      </c>
      <c r="E719">
        <f>Table2[[#This Row],[min_epsilon]]</f>
        <v>0.01</v>
      </c>
      <c r="F719">
        <f>Table2[[#This Row],[epsilon_decay]]</f>
        <v>4.0000000000000002E-4</v>
      </c>
      <c r="G719">
        <f>Table2[[#This Row],[num_bins]]</f>
        <v>8</v>
      </c>
      <c r="H719">
        <f>Table2[[#This Row],[mean_reward]]</f>
        <v>22.2685</v>
      </c>
      <c r="I719">
        <f>Table2[[#This Row],[mean_stderr]]</f>
        <v>1.1642280486143299</v>
      </c>
      <c r="J719">
        <f>Table2[[#This Row],[min_reward_84]]</f>
        <v>21.10427195138567</v>
      </c>
    </row>
    <row r="720" spans="1:10" x14ac:dyDescent="0.2">
      <c r="A720">
        <f>Table2[[#This Row],[trial]]</f>
        <v>25</v>
      </c>
      <c r="B720">
        <f>Table2[[#This Row],[tsetlin_number_of_clauses]]</f>
        <v>10000</v>
      </c>
      <c r="C720">
        <f>Table2[[#This Row],[tsetlin_T]]</f>
        <v>100000</v>
      </c>
      <c r="D720">
        <f>Table2[[#This Row],[tsetlin_states]]</f>
        <v>25</v>
      </c>
      <c r="E720">
        <f>Table2[[#This Row],[min_epsilon]]</f>
        <v>0.01</v>
      </c>
      <c r="F720">
        <f>Table2[[#This Row],[epsilon_decay]]</f>
        <v>4.0000000000000002E-4</v>
      </c>
      <c r="G720">
        <f>Table2[[#This Row],[num_bins]]</f>
        <v>8</v>
      </c>
      <c r="H720">
        <f>Table2[[#This Row],[mean_reward]]</f>
        <v>22.271899999999999</v>
      </c>
      <c r="I720">
        <f>Table2[[#This Row],[mean_stderr]]</f>
        <v>1.1678131292082601</v>
      </c>
      <c r="J720">
        <f>Table2[[#This Row],[min_reward_84]]</f>
        <v>21.10408687079174</v>
      </c>
    </row>
    <row r="721" spans="1:10" x14ac:dyDescent="0.2">
      <c r="A721">
        <f>Table2[[#This Row],[trial]]</f>
        <v>144</v>
      </c>
      <c r="B721">
        <f>Table2[[#This Row],[tsetlin_number_of_clauses]]</f>
        <v>6000</v>
      </c>
      <c r="C721">
        <f>Table2[[#This Row],[tsetlin_T]]</f>
        <v>100000</v>
      </c>
      <c r="D721">
        <f>Table2[[#This Row],[tsetlin_states]]</f>
        <v>4</v>
      </c>
      <c r="E721">
        <f>Table2[[#This Row],[min_epsilon]]</f>
        <v>0.01</v>
      </c>
      <c r="F721">
        <f>Table2[[#This Row],[epsilon_decay]]</f>
        <v>8.0000000000000004E-4</v>
      </c>
      <c r="G721">
        <f>Table2[[#This Row],[num_bins]]</f>
        <v>8</v>
      </c>
      <c r="H721">
        <f>Table2[[#This Row],[mean_reward]]</f>
        <v>22.277799999999999</v>
      </c>
      <c r="I721">
        <f>Table2[[#This Row],[mean_stderr]]</f>
        <v>1.17466185142472</v>
      </c>
      <c r="J721">
        <f>Table2[[#This Row],[min_reward_84]]</f>
        <v>21.10313814857528</v>
      </c>
    </row>
    <row r="722" spans="1:10" x14ac:dyDescent="0.2">
      <c r="A722">
        <f>Table2[[#This Row],[trial]]</f>
        <v>302</v>
      </c>
      <c r="B722">
        <f>Table2[[#This Row],[tsetlin_number_of_clauses]]</f>
        <v>14000</v>
      </c>
      <c r="C722">
        <f>Table2[[#This Row],[tsetlin_T]]</f>
        <v>100000</v>
      </c>
      <c r="D722">
        <f>Table2[[#This Row],[tsetlin_states]]</f>
        <v>8</v>
      </c>
      <c r="E722">
        <f>Table2[[#This Row],[min_epsilon]]</f>
        <v>0.01</v>
      </c>
      <c r="F722">
        <f>Table2[[#This Row],[epsilon_decay]]</f>
        <v>1.6000000000000001E-3</v>
      </c>
      <c r="G722">
        <f>Table2[[#This Row],[num_bins]]</f>
        <v>8</v>
      </c>
      <c r="H722">
        <f>Table2[[#This Row],[mean_reward]]</f>
        <v>22.276050000000001</v>
      </c>
      <c r="I722">
        <f>Table2[[#This Row],[mean_stderr]]</f>
        <v>1.1730878396114099</v>
      </c>
      <c r="J722">
        <f>Table2[[#This Row],[min_reward_84]]</f>
        <v>21.102962160388593</v>
      </c>
    </row>
    <row r="723" spans="1:10" x14ac:dyDescent="0.2">
      <c r="A723">
        <f>Table2[[#This Row],[trial]]</f>
        <v>13</v>
      </c>
      <c r="B723">
        <f>Table2[[#This Row],[tsetlin_number_of_clauses]]</f>
        <v>10000</v>
      </c>
      <c r="C723">
        <f>Table2[[#This Row],[tsetlin_T]]</f>
        <v>100000</v>
      </c>
      <c r="D723">
        <f>Table2[[#This Row],[tsetlin_states]]</f>
        <v>8</v>
      </c>
      <c r="E723">
        <f>Table2[[#This Row],[min_epsilon]]</f>
        <v>0.01</v>
      </c>
      <c r="F723">
        <f>Table2[[#This Row],[epsilon_decay]]</f>
        <v>4.0000000000000002E-4</v>
      </c>
      <c r="G723">
        <f>Table2[[#This Row],[num_bins]]</f>
        <v>8</v>
      </c>
      <c r="H723">
        <f>Table2[[#This Row],[mean_reward]]</f>
        <v>22.2871249999999</v>
      </c>
      <c r="I723">
        <f>Table2[[#This Row],[mean_stderr]]</f>
        <v>1.18437328804808</v>
      </c>
      <c r="J723">
        <f>Table2[[#This Row],[min_reward_84]]</f>
        <v>21.102751711951822</v>
      </c>
    </row>
    <row r="724" spans="1:10" x14ac:dyDescent="0.2">
      <c r="A724">
        <f>Table2[[#This Row],[trial]]</f>
        <v>396</v>
      </c>
      <c r="B724">
        <f>Table2[[#This Row],[tsetlin_number_of_clauses]]</f>
        <v>6000</v>
      </c>
      <c r="C724">
        <f>Table2[[#This Row],[tsetlin_T]]</f>
        <v>100000</v>
      </c>
      <c r="D724">
        <f>Table2[[#This Row],[tsetlin_states]]</f>
        <v>8</v>
      </c>
      <c r="E724">
        <f>Table2[[#This Row],[min_epsilon]]</f>
        <v>1E-3</v>
      </c>
      <c r="F724">
        <f>Table2[[#This Row],[epsilon_decay]]</f>
        <v>1.6000000000000001E-3</v>
      </c>
      <c r="G724">
        <f>Table2[[#This Row],[num_bins]]</f>
        <v>8</v>
      </c>
      <c r="H724">
        <f>Table2[[#This Row],[mean_reward]]</f>
        <v>22.263824999999901</v>
      </c>
      <c r="I724">
        <f>Table2[[#This Row],[mean_stderr]]</f>
        <v>1.1610795956498099</v>
      </c>
      <c r="J724">
        <f>Table2[[#This Row],[min_reward_84]]</f>
        <v>21.102745404350092</v>
      </c>
    </row>
    <row r="725" spans="1:10" x14ac:dyDescent="0.2">
      <c r="A725">
        <f>Table2[[#This Row],[trial]]</f>
        <v>360</v>
      </c>
      <c r="B725">
        <f>Table2[[#This Row],[tsetlin_number_of_clauses]]</f>
        <v>6000</v>
      </c>
      <c r="C725">
        <f>Table2[[#This Row],[tsetlin_T]]</f>
        <v>100000</v>
      </c>
      <c r="D725">
        <f>Table2[[#This Row],[tsetlin_states]]</f>
        <v>25</v>
      </c>
      <c r="E725">
        <f>Table2[[#This Row],[min_epsilon]]</f>
        <v>4.0000000000000001E-3</v>
      </c>
      <c r="F725">
        <f>Table2[[#This Row],[epsilon_decay]]</f>
        <v>1.6000000000000001E-3</v>
      </c>
      <c r="G725">
        <f>Table2[[#This Row],[num_bins]]</f>
        <v>8</v>
      </c>
      <c r="H725">
        <f>Table2[[#This Row],[mean_reward]]</f>
        <v>22.274799999999999</v>
      </c>
      <c r="I725">
        <f>Table2[[#This Row],[mean_stderr]]</f>
        <v>1.1725337341703499</v>
      </c>
      <c r="J725">
        <f>Table2[[#This Row],[min_reward_84]]</f>
        <v>21.102266265829648</v>
      </c>
    </row>
    <row r="726" spans="1:10" x14ac:dyDescent="0.2">
      <c r="A726">
        <f>Table2[[#This Row],[trial]]</f>
        <v>397</v>
      </c>
      <c r="B726">
        <f>Table2[[#This Row],[tsetlin_number_of_clauses]]</f>
        <v>10000</v>
      </c>
      <c r="C726">
        <f>Table2[[#This Row],[tsetlin_T]]</f>
        <v>100000</v>
      </c>
      <c r="D726">
        <f>Table2[[#This Row],[tsetlin_states]]</f>
        <v>8</v>
      </c>
      <c r="E726">
        <f>Table2[[#This Row],[min_epsilon]]</f>
        <v>1E-3</v>
      </c>
      <c r="F726">
        <f>Table2[[#This Row],[epsilon_decay]]</f>
        <v>1.6000000000000001E-3</v>
      </c>
      <c r="G726">
        <f>Table2[[#This Row],[num_bins]]</f>
        <v>8</v>
      </c>
      <c r="H726">
        <f>Table2[[#This Row],[mean_reward]]</f>
        <v>22.281599999999901</v>
      </c>
      <c r="I726">
        <f>Table2[[#This Row],[mean_stderr]]</f>
        <v>1.1797363507368399</v>
      </c>
      <c r="J726">
        <f>Table2[[#This Row],[min_reward_84]]</f>
        <v>21.101863649263063</v>
      </c>
    </row>
    <row r="727" spans="1:10" x14ac:dyDescent="0.2">
      <c r="A727">
        <f>Table2[[#This Row],[trial]]</f>
        <v>326</v>
      </c>
      <c r="B727">
        <f>Table2[[#This Row],[tsetlin_number_of_clauses]]</f>
        <v>14000</v>
      </c>
      <c r="C727">
        <f>Table2[[#This Row],[tsetlin_T]]</f>
        <v>100000</v>
      </c>
      <c r="D727">
        <f>Table2[[#This Row],[tsetlin_states]]</f>
        <v>100</v>
      </c>
      <c r="E727">
        <f>Table2[[#This Row],[min_epsilon]]</f>
        <v>0.01</v>
      </c>
      <c r="F727">
        <f>Table2[[#This Row],[epsilon_decay]]</f>
        <v>1.6000000000000001E-3</v>
      </c>
      <c r="G727">
        <f>Table2[[#This Row],[num_bins]]</f>
        <v>8</v>
      </c>
      <c r="H727">
        <f>Table2[[#This Row],[mean_reward]]</f>
        <v>22.236350000000002</v>
      </c>
      <c r="I727">
        <f>Table2[[#This Row],[mean_stderr]]</f>
        <v>1.13451613564825</v>
      </c>
      <c r="J727">
        <f>Table2[[#This Row],[min_reward_84]]</f>
        <v>21.10183386435175</v>
      </c>
    </row>
    <row r="728" spans="1:10" x14ac:dyDescent="0.2">
      <c r="A728">
        <f>Table2[[#This Row],[trial]]</f>
        <v>636</v>
      </c>
      <c r="B728">
        <f>Table2[[#This Row],[tsetlin_number_of_clauses]]</f>
        <v>6000</v>
      </c>
      <c r="C728">
        <f>Table2[[#This Row],[tsetlin_T]]</f>
        <v>100000</v>
      </c>
      <c r="D728">
        <f>Table2[[#This Row],[tsetlin_states]]</f>
        <v>8</v>
      </c>
      <c r="E728">
        <f>Table2[[#This Row],[min_epsilon]]</f>
        <v>4.0000000000000001E-3</v>
      </c>
      <c r="F728">
        <f>Table2[[#This Row],[epsilon_decay]]</f>
        <v>8.0000000000000004E-4</v>
      </c>
      <c r="G728">
        <f>Table2[[#This Row],[num_bins]]</f>
        <v>16</v>
      </c>
      <c r="H728">
        <f>Table2[[#This Row],[mean_reward]]</f>
        <v>22.255800000000001</v>
      </c>
      <c r="I728">
        <f>Table2[[#This Row],[mean_stderr]]</f>
        <v>1.1543996801462799</v>
      </c>
      <c r="J728">
        <f>Table2[[#This Row],[min_reward_84]]</f>
        <v>21.10140031985372</v>
      </c>
    </row>
    <row r="729" spans="1:10" x14ac:dyDescent="0.2">
      <c r="A729">
        <f>Table2[[#This Row],[trial]]</f>
        <v>493</v>
      </c>
      <c r="B729">
        <f>Table2[[#This Row],[tsetlin_number_of_clauses]]</f>
        <v>10000</v>
      </c>
      <c r="C729">
        <f>Table2[[#This Row],[tsetlin_T]]</f>
        <v>100000</v>
      </c>
      <c r="D729">
        <f>Table2[[#This Row],[tsetlin_states]]</f>
        <v>8</v>
      </c>
      <c r="E729">
        <f>Table2[[#This Row],[min_epsilon]]</f>
        <v>4.0000000000000001E-3</v>
      </c>
      <c r="F729">
        <f>Table2[[#This Row],[epsilon_decay]]</f>
        <v>4.0000000000000002E-4</v>
      </c>
      <c r="G729">
        <f>Table2[[#This Row],[num_bins]]</f>
        <v>16</v>
      </c>
      <c r="H729">
        <f>Table2[[#This Row],[mean_reward]]</f>
        <v>22.275324999999999</v>
      </c>
      <c r="I729">
        <f>Table2[[#This Row],[mean_stderr]]</f>
        <v>1.1739609120584</v>
      </c>
      <c r="J729">
        <f>Table2[[#This Row],[min_reward_84]]</f>
        <v>21.101364087941597</v>
      </c>
    </row>
    <row r="730" spans="1:10" x14ac:dyDescent="0.2">
      <c r="A730">
        <f>Table2[[#This Row],[trial]]</f>
        <v>85</v>
      </c>
      <c r="B730">
        <f>Table2[[#This Row],[tsetlin_number_of_clauses]]</f>
        <v>10000</v>
      </c>
      <c r="C730">
        <f>Table2[[#This Row],[tsetlin_T]]</f>
        <v>100000</v>
      </c>
      <c r="D730">
        <f>Table2[[#This Row],[tsetlin_states]]</f>
        <v>100</v>
      </c>
      <c r="E730">
        <f>Table2[[#This Row],[min_epsilon]]</f>
        <v>4.0000000000000001E-3</v>
      </c>
      <c r="F730">
        <f>Table2[[#This Row],[epsilon_decay]]</f>
        <v>4.0000000000000002E-4</v>
      </c>
      <c r="G730">
        <f>Table2[[#This Row],[num_bins]]</f>
        <v>8</v>
      </c>
      <c r="H730">
        <f>Table2[[#This Row],[mean_reward]]</f>
        <v>22.271625</v>
      </c>
      <c r="I730">
        <f>Table2[[#This Row],[mean_stderr]]</f>
        <v>1.17035170870855</v>
      </c>
      <c r="J730">
        <f>Table2[[#This Row],[min_reward_84]]</f>
        <v>21.101273291291449</v>
      </c>
    </row>
    <row r="731" spans="1:10" x14ac:dyDescent="0.2">
      <c r="A731">
        <f>Table2[[#This Row],[trial]]</f>
        <v>722</v>
      </c>
      <c r="B731">
        <f>Table2[[#This Row],[tsetlin_number_of_clauses]]</f>
        <v>14000</v>
      </c>
      <c r="C731">
        <f>Table2[[#This Row],[tsetlin_T]]</f>
        <v>100000</v>
      </c>
      <c r="D731">
        <f>Table2[[#This Row],[tsetlin_states]]</f>
        <v>4</v>
      </c>
      <c r="E731">
        <f>Table2[[#This Row],[min_epsilon]]</f>
        <v>0.01</v>
      </c>
      <c r="F731">
        <f>Table2[[#This Row],[epsilon_decay]]</f>
        <v>1.6000000000000001E-3</v>
      </c>
      <c r="G731">
        <f>Table2[[#This Row],[num_bins]]</f>
        <v>16</v>
      </c>
      <c r="H731">
        <f>Table2[[#This Row],[mean_reward]]</f>
        <v>22.257175</v>
      </c>
      <c r="I731">
        <f>Table2[[#This Row],[mean_stderr]]</f>
        <v>1.15678786509288</v>
      </c>
      <c r="J731">
        <f>Table2[[#This Row],[min_reward_84]]</f>
        <v>21.10038713490712</v>
      </c>
    </row>
    <row r="732" spans="1:10" x14ac:dyDescent="0.2">
      <c r="A732">
        <f>Table2[[#This Row],[trial]]</f>
        <v>804</v>
      </c>
      <c r="B732">
        <f>Table2[[#This Row],[tsetlin_number_of_clauses]]</f>
        <v>6000</v>
      </c>
      <c r="C732">
        <f>Table2[[#This Row],[tsetlin_T]]</f>
        <v>100000</v>
      </c>
      <c r="D732">
        <f>Table2[[#This Row],[tsetlin_states]]</f>
        <v>100</v>
      </c>
      <c r="E732">
        <f>Table2[[#This Row],[min_epsilon]]</f>
        <v>4.0000000000000001E-3</v>
      </c>
      <c r="F732">
        <f>Table2[[#This Row],[epsilon_decay]]</f>
        <v>1.6000000000000001E-3</v>
      </c>
      <c r="G732">
        <f>Table2[[#This Row],[num_bins]]</f>
        <v>16</v>
      </c>
      <c r="H732">
        <f>Table2[[#This Row],[mean_reward]]</f>
        <v>22.268649999999901</v>
      </c>
      <c r="I732">
        <f>Table2[[#This Row],[mean_stderr]]</f>
        <v>1.1684514560770101</v>
      </c>
      <c r="J732">
        <f>Table2[[#This Row],[min_reward_84]]</f>
        <v>21.100198543922893</v>
      </c>
    </row>
    <row r="733" spans="1:10" x14ac:dyDescent="0.2">
      <c r="A733">
        <f>Table2[[#This Row],[trial]]</f>
        <v>86</v>
      </c>
      <c r="B733">
        <f>Table2[[#This Row],[tsetlin_number_of_clauses]]</f>
        <v>14000</v>
      </c>
      <c r="C733">
        <f>Table2[[#This Row],[tsetlin_T]]</f>
        <v>100000</v>
      </c>
      <c r="D733">
        <f>Table2[[#This Row],[tsetlin_states]]</f>
        <v>100</v>
      </c>
      <c r="E733">
        <f>Table2[[#This Row],[min_epsilon]]</f>
        <v>4.0000000000000001E-3</v>
      </c>
      <c r="F733">
        <f>Table2[[#This Row],[epsilon_decay]]</f>
        <v>4.0000000000000002E-4</v>
      </c>
      <c r="G733">
        <f>Table2[[#This Row],[num_bins]]</f>
        <v>8</v>
      </c>
      <c r="H733">
        <f>Table2[[#This Row],[mean_reward]]</f>
        <v>22.280100000000001</v>
      </c>
      <c r="I733">
        <f>Table2[[#This Row],[mean_stderr]]</f>
        <v>1.18056447211069</v>
      </c>
      <c r="J733">
        <f>Table2[[#This Row],[min_reward_84]]</f>
        <v>21.099535527889312</v>
      </c>
    </row>
    <row r="734" spans="1:10" x14ac:dyDescent="0.2">
      <c r="A734">
        <f>Table2[[#This Row],[trial]]</f>
        <v>469</v>
      </c>
      <c r="B734">
        <f>Table2[[#This Row],[tsetlin_number_of_clauses]]</f>
        <v>10000</v>
      </c>
      <c r="C734">
        <f>Table2[[#This Row],[tsetlin_T]]</f>
        <v>100000</v>
      </c>
      <c r="D734">
        <f>Table2[[#This Row],[tsetlin_states]]</f>
        <v>100</v>
      </c>
      <c r="E734">
        <f>Table2[[#This Row],[min_epsilon]]</f>
        <v>0.01</v>
      </c>
      <c r="F734">
        <f>Table2[[#This Row],[epsilon_decay]]</f>
        <v>4.0000000000000002E-4</v>
      </c>
      <c r="G734">
        <f>Table2[[#This Row],[num_bins]]</f>
        <v>16</v>
      </c>
      <c r="H734">
        <f>Table2[[#This Row],[mean_reward]]</f>
        <v>22.28425</v>
      </c>
      <c r="I734">
        <f>Table2[[#This Row],[mean_stderr]]</f>
        <v>1.1859393680583701</v>
      </c>
      <c r="J734">
        <f>Table2[[#This Row],[min_reward_84]]</f>
        <v>21.098310631941629</v>
      </c>
    </row>
    <row r="735" spans="1:10" x14ac:dyDescent="0.2">
      <c r="A735">
        <f>Table2[[#This Row],[trial]]</f>
        <v>2</v>
      </c>
      <c r="B735">
        <f>Table2[[#This Row],[tsetlin_number_of_clauses]]</f>
        <v>14000</v>
      </c>
      <c r="C735">
        <f>Table2[[#This Row],[tsetlin_T]]</f>
        <v>100000</v>
      </c>
      <c r="D735">
        <f>Table2[[#This Row],[tsetlin_states]]</f>
        <v>4</v>
      </c>
      <c r="E735">
        <f>Table2[[#This Row],[min_epsilon]]</f>
        <v>0.01</v>
      </c>
      <c r="F735">
        <f>Table2[[#This Row],[epsilon_decay]]</f>
        <v>4.0000000000000002E-4</v>
      </c>
      <c r="G735">
        <f>Table2[[#This Row],[num_bins]]</f>
        <v>8</v>
      </c>
      <c r="H735">
        <f>Table2[[#This Row],[mean_reward]]</f>
        <v>22.277274999999999</v>
      </c>
      <c r="I735">
        <f>Table2[[#This Row],[mean_stderr]]</f>
        <v>1.17908356795722</v>
      </c>
      <c r="J735">
        <f>Table2[[#This Row],[min_reward_84]]</f>
        <v>21.098191432042778</v>
      </c>
    </row>
    <row r="736" spans="1:10" x14ac:dyDescent="0.2">
      <c r="A736">
        <f>Table2[[#This Row],[trial]]</f>
        <v>794</v>
      </c>
      <c r="B736">
        <f>Table2[[#This Row],[tsetlin_number_of_clauses]]</f>
        <v>14000</v>
      </c>
      <c r="C736">
        <f>Table2[[#This Row],[tsetlin_T]]</f>
        <v>100000</v>
      </c>
      <c r="D736">
        <f>Table2[[#This Row],[tsetlin_states]]</f>
        <v>25</v>
      </c>
      <c r="E736">
        <f>Table2[[#This Row],[min_epsilon]]</f>
        <v>4.0000000000000001E-3</v>
      </c>
      <c r="F736">
        <f>Table2[[#This Row],[epsilon_decay]]</f>
        <v>1.6000000000000001E-3</v>
      </c>
      <c r="G736">
        <f>Table2[[#This Row],[num_bins]]</f>
        <v>16</v>
      </c>
      <c r="H736">
        <f>Table2[[#This Row],[mean_reward]]</f>
        <v>22.284249999999901</v>
      </c>
      <c r="I736">
        <f>Table2[[#This Row],[mean_stderr]]</f>
        <v>1.1860753988872399</v>
      </c>
      <c r="J736">
        <f>Table2[[#This Row],[min_reward_84]]</f>
        <v>21.09817460111266</v>
      </c>
    </row>
    <row r="737" spans="1:10" x14ac:dyDescent="0.2">
      <c r="A737">
        <f>Table2[[#This Row],[trial]]</f>
        <v>853</v>
      </c>
      <c r="B737">
        <f>Table2[[#This Row],[tsetlin_number_of_clauses]]</f>
        <v>10000</v>
      </c>
      <c r="C737">
        <f>Table2[[#This Row],[tsetlin_T]]</f>
        <v>100000</v>
      </c>
      <c r="D737">
        <f>Table2[[#This Row],[tsetlin_states]]</f>
        <v>100</v>
      </c>
      <c r="E737">
        <f>Table2[[#This Row],[min_epsilon]]</f>
        <v>1E-3</v>
      </c>
      <c r="F737">
        <f>Table2[[#This Row],[epsilon_decay]]</f>
        <v>1.6000000000000001E-3</v>
      </c>
      <c r="G737">
        <f>Table2[[#This Row],[num_bins]]</f>
        <v>16</v>
      </c>
      <c r="H737">
        <f>Table2[[#This Row],[mean_reward]]</f>
        <v>22.251850000000001</v>
      </c>
      <c r="I737">
        <f>Table2[[#This Row],[mean_stderr]]</f>
        <v>1.1552003402037201</v>
      </c>
      <c r="J737">
        <f>Table2[[#This Row],[min_reward_84]]</f>
        <v>21.096649659796281</v>
      </c>
    </row>
    <row r="738" spans="1:10" x14ac:dyDescent="0.2">
      <c r="A738">
        <f>Table2[[#This Row],[trial]]</f>
        <v>74</v>
      </c>
      <c r="B738">
        <f>Table2[[#This Row],[tsetlin_number_of_clauses]]</f>
        <v>14000</v>
      </c>
      <c r="C738">
        <f>Table2[[#This Row],[tsetlin_T]]</f>
        <v>100000</v>
      </c>
      <c r="D738">
        <f>Table2[[#This Row],[tsetlin_states]]</f>
        <v>25</v>
      </c>
      <c r="E738">
        <f>Table2[[#This Row],[min_epsilon]]</f>
        <v>4.0000000000000001E-3</v>
      </c>
      <c r="F738">
        <f>Table2[[#This Row],[epsilon_decay]]</f>
        <v>4.0000000000000002E-4</v>
      </c>
      <c r="G738">
        <f>Table2[[#This Row],[num_bins]]</f>
        <v>8</v>
      </c>
      <c r="H738">
        <f>Table2[[#This Row],[mean_reward]]</f>
        <v>22.263774999999999</v>
      </c>
      <c r="I738">
        <f>Table2[[#This Row],[mean_stderr]]</f>
        <v>1.1671866392187999</v>
      </c>
      <c r="J738">
        <f>Table2[[#This Row],[min_reward_84]]</f>
        <v>21.096588360781197</v>
      </c>
    </row>
    <row r="739" spans="1:10" x14ac:dyDescent="0.2">
      <c r="A739">
        <f>Table2[[#This Row],[trial]]</f>
        <v>625</v>
      </c>
      <c r="B739">
        <f>Table2[[#This Row],[tsetlin_number_of_clauses]]</f>
        <v>10000</v>
      </c>
      <c r="C739">
        <f>Table2[[#This Row],[tsetlin_T]]</f>
        <v>100000</v>
      </c>
      <c r="D739">
        <f>Table2[[#This Row],[tsetlin_states]]</f>
        <v>4</v>
      </c>
      <c r="E739">
        <f>Table2[[#This Row],[min_epsilon]]</f>
        <v>4.0000000000000001E-3</v>
      </c>
      <c r="F739">
        <f>Table2[[#This Row],[epsilon_decay]]</f>
        <v>8.0000000000000004E-4</v>
      </c>
      <c r="G739">
        <f>Table2[[#This Row],[num_bins]]</f>
        <v>16</v>
      </c>
      <c r="H739">
        <f>Table2[[#This Row],[mean_reward]]</f>
        <v>22.251124999999998</v>
      </c>
      <c r="I739">
        <f>Table2[[#This Row],[mean_stderr]]</f>
        <v>1.1549926576623799</v>
      </c>
      <c r="J739">
        <f>Table2[[#This Row],[min_reward_84]]</f>
        <v>21.096132342337619</v>
      </c>
    </row>
    <row r="740" spans="1:10" x14ac:dyDescent="0.2">
      <c r="A740">
        <f>Table2[[#This Row],[trial]]</f>
        <v>422</v>
      </c>
      <c r="B740">
        <f>Table2[[#This Row],[tsetlin_number_of_clauses]]</f>
        <v>14000</v>
      </c>
      <c r="C740">
        <f>Table2[[#This Row],[tsetlin_T]]</f>
        <v>100000</v>
      </c>
      <c r="D740">
        <f>Table2[[#This Row],[tsetlin_states]]</f>
        <v>100</v>
      </c>
      <c r="E740">
        <f>Table2[[#This Row],[min_epsilon]]</f>
        <v>1E-3</v>
      </c>
      <c r="F740">
        <f>Table2[[#This Row],[epsilon_decay]]</f>
        <v>1.6000000000000001E-3</v>
      </c>
      <c r="G740">
        <f>Table2[[#This Row],[num_bins]]</f>
        <v>8</v>
      </c>
      <c r="H740">
        <f>Table2[[#This Row],[mean_reward]]</f>
        <v>22.274899999999999</v>
      </c>
      <c r="I740">
        <f>Table2[[#This Row],[mean_stderr]]</f>
        <v>1.1788644283140901</v>
      </c>
      <c r="J740">
        <f>Table2[[#This Row],[min_reward_84]]</f>
        <v>21.09603557168591</v>
      </c>
    </row>
    <row r="741" spans="1:10" x14ac:dyDescent="0.2">
      <c r="A741">
        <f>Table2[[#This Row],[trial]]</f>
        <v>146</v>
      </c>
      <c r="B741">
        <f>Table2[[#This Row],[tsetlin_number_of_clauses]]</f>
        <v>14000</v>
      </c>
      <c r="C741">
        <f>Table2[[#This Row],[tsetlin_T]]</f>
        <v>100000</v>
      </c>
      <c r="D741">
        <f>Table2[[#This Row],[tsetlin_states]]</f>
        <v>4</v>
      </c>
      <c r="E741">
        <f>Table2[[#This Row],[min_epsilon]]</f>
        <v>0.01</v>
      </c>
      <c r="F741">
        <f>Table2[[#This Row],[epsilon_decay]]</f>
        <v>8.0000000000000004E-4</v>
      </c>
      <c r="G741">
        <f>Table2[[#This Row],[num_bins]]</f>
        <v>8</v>
      </c>
      <c r="H741">
        <f>Table2[[#This Row],[mean_reward]]</f>
        <v>22.261374999999902</v>
      </c>
      <c r="I741">
        <f>Table2[[#This Row],[mean_stderr]]</f>
        <v>1.16622171239195</v>
      </c>
      <c r="J741">
        <f>Table2[[#This Row],[min_reward_84]]</f>
        <v>21.09515328760795</v>
      </c>
    </row>
    <row r="742" spans="1:10" x14ac:dyDescent="0.2">
      <c r="A742">
        <f>Table2[[#This Row],[trial]]</f>
        <v>758</v>
      </c>
      <c r="B742">
        <f>Table2[[#This Row],[tsetlin_number_of_clauses]]</f>
        <v>14000</v>
      </c>
      <c r="C742">
        <f>Table2[[#This Row],[tsetlin_T]]</f>
        <v>100000</v>
      </c>
      <c r="D742">
        <f>Table2[[#This Row],[tsetlin_states]]</f>
        <v>100</v>
      </c>
      <c r="E742">
        <f>Table2[[#This Row],[min_epsilon]]</f>
        <v>0.01</v>
      </c>
      <c r="F742">
        <f>Table2[[#This Row],[epsilon_decay]]</f>
        <v>1.6000000000000001E-3</v>
      </c>
      <c r="G742">
        <f>Table2[[#This Row],[num_bins]]</f>
        <v>16</v>
      </c>
      <c r="H742">
        <f>Table2[[#This Row],[mean_reward]]</f>
        <v>22.257300000000001</v>
      </c>
      <c r="I742">
        <f>Table2[[#This Row],[mean_stderr]]</f>
        <v>1.1625835096692201</v>
      </c>
      <c r="J742">
        <f>Table2[[#This Row],[min_reward_84]]</f>
        <v>21.094716490330782</v>
      </c>
    </row>
    <row r="743" spans="1:10" x14ac:dyDescent="0.2">
      <c r="A743">
        <f>Table2[[#This Row],[trial]]</f>
        <v>613</v>
      </c>
      <c r="B743">
        <f>Table2[[#This Row],[tsetlin_number_of_clauses]]</f>
        <v>10000</v>
      </c>
      <c r="C743">
        <f>Table2[[#This Row],[tsetlin_T]]</f>
        <v>100000</v>
      </c>
      <c r="D743">
        <f>Table2[[#This Row],[tsetlin_states]]</f>
        <v>100</v>
      </c>
      <c r="E743">
        <f>Table2[[#This Row],[min_epsilon]]</f>
        <v>0.01</v>
      </c>
      <c r="F743">
        <f>Table2[[#This Row],[epsilon_decay]]</f>
        <v>8.0000000000000004E-4</v>
      </c>
      <c r="G743">
        <f>Table2[[#This Row],[num_bins]]</f>
        <v>16</v>
      </c>
      <c r="H743">
        <f>Table2[[#This Row],[mean_reward]]</f>
        <v>22.254175</v>
      </c>
      <c r="I743">
        <f>Table2[[#This Row],[mean_stderr]]</f>
        <v>1.15978397122442</v>
      </c>
      <c r="J743">
        <f>Table2[[#This Row],[min_reward_84]]</f>
        <v>21.094391028775579</v>
      </c>
    </row>
    <row r="744" spans="1:10" x14ac:dyDescent="0.2">
      <c r="A744">
        <f>Table2[[#This Row],[trial]]</f>
        <v>696</v>
      </c>
      <c r="B744">
        <f>Table2[[#This Row],[tsetlin_number_of_clauses]]</f>
        <v>6000</v>
      </c>
      <c r="C744">
        <f>Table2[[#This Row],[tsetlin_T]]</f>
        <v>100000</v>
      </c>
      <c r="D744">
        <f>Table2[[#This Row],[tsetlin_states]]</f>
        <v>25</v>
      </c>
      <c r="E744">
        <f>Table2[[#This Row],[min_epsilon]]</f>
        <v>1E-3</v>
      </c>
      <c r="F744">
        <f>Table2[[#This Row],[epsilon_decay]]</f>
        <v>8.0000000000000004E-4</v>
      </c>
      <c r="G744">
        <f>Table2[[#This Row],[num_bins]]</f>
        <v>16</v>
      </c>
      <c r="H744">
        <f>Table2[[#This Row],[mean_reward]]</f>
        <v>22.247924999999999</v>
      </c>
      <c r="I744">
        <f>Table2[[#This Row],[mean_stderr]]</f>
        <v>1.1548843202540899</v>
      </c>
      <c r="J744">
        <f>Table2[[#This Row],[min_reward_84]]</f>
        <v>21.093040679745908</v>
      </c>
    </row>
    <row r="745" spans="1:10" x14ac:dyDescent="0.2">
      <c r="A745">
        <f>Table2[[#This Row],[trial]]</f>
        <v>578</v>
      </c>
      <c r="B745">
        <f>Table2[[#This Row],[tsetlin_number_of_clauses]]</f>
        <v>14000</v>
      </c>
      <c r="C745">
        <f>Table2[[#This Row],[tsetlin_T]]</f>
        <v>100000</v>
      </c>
      <c r="D745">
        <f>Table2[[#This Row],[tsetlin_states]]</f>
        <v>4</v>
      </c>
      <c r="E745">
        <f>Table2[[#This Row],[min_epsilon]]</f>
        <v>0.01</v>
      </c>
      <c r="F745">
        <f>Table2[[#This Row],[epsilon_decay]]</f>
        <v>8.0000000000000004E-4</v>
      </c>
      <c r="G745">
        <f>Table2[[#This Row],[num_bins]]</f>
        <v>16</v>
      </c>
      <c r="H745">
        <f>Table2[[#This Row],[mean_reward]]</f>
        <v>22.260299999999901</v>
      </c>
      <c r="I745">
        <f>Table2[[#This Row],[mean_stderr]]</f>
        <v>1.16736581814721</v>
      </c>
      <c r="J745">
        <f>Table2[[#This Row],[min_reward_84]]</f>
        <v>21.092934181852691</v>
      </c>
    </row>
    <row r="746" spans="1:10" x14ac:dyDescent="0.2">
      <c r="A746">
        <f>Table2[[#This Row],[trial]]</f>
        <v>348</v>
      </c>
      <c r="B746">
        <f>Table2[[#This Row],[tsetlin_number_of_clauses]]</f>
        <v>6000</v>
      </c>
      <c r="C746">
        <f>Table2[[#This Row],[tsetlin_T]]</f>
        <v>100000</v>
      </c>
      <c r="D746">
        <f>Table2[[#This Row],[tsetlin_states]]</f>
        <v>8</v>
      </c>
      <c r="E746">
        <f>Table2[[#This Row],[min_epsilon]]</f>
        <v>4.0000000000000001E-3</v>
      </c>
      <c r="F746">
        <f>Table2[[#This Row],[epsilon_decay]]</f>
        <v>1.6000000000000001E-3</v>
      </c>
      <c r="G746">
        <f>Table2[[#This Row],[num_bins]]</f>
        <v>8</v>
      </c>
      <c r="H746">
        <f>Table2[[#This Row],[mean_reward]]</f>
        <v>22.24925</v>
      </c>
      <c r="I746">
        <f>Table2[[#This Row],[mean_stderr]]</f>
        <v>1.15740296491737</v>
      </c>
      <c r="J746">
        <f>Table2[[#This Row],[min_reward_84]]</f>
        <v>21.09184703508263</v>
      </c>
    </row>
    <row r="747" spans="1:10" x14ac:dyDescent="0.2">
      <c r="A747">
        <f>Table2[[#This Row],[trial]]</f>
        <v>817</v>
      </c>
      <c r="B747">
        <f>Table2[[#This Row],[tsetlin_number_of_clauses]]</f>
        <v>10000</v>
      </c>
      <c r="C747">
        <f>Table2[[#This Row],[tsetlin_T]]</f>
        <v>100000</v>
      </c>
      <c r="D747">
        <f>Table2[[#This Row],[tsetlin_states]]</f>
        <v>4</v>
      </c>
      <c r="E747">
        <f>Table2[[#This Row],[min_epsilon]]</f>
        <v>1E-3</v>
      </c>
      <c r="F747">
        <f>Table2[[#This Row],[epsilon_decay]]</f>
        <v>1.6000000000000001E-3</v>
      </c>
      <c r="G747">
        <f>Table2[[#This Row],[num_bins]]</f>
        <v>16</v>
      </c>
      <c r="H747">
        <f>Table2[[#This Row],[mean_reward]]</f>
        <v>22.278825000000001</v>
      </c>
      <c r="I747">
        <f>Table2[[#This Row],[mean_stderr]]</f>
        <v>1.18760259318281</v>
      </c>
      <c r="J747">
        <f>Table2[[#This Row],[min_reward_84]]</f>
        <v>21.091222406817192</v>
      </c>
    </row>
    <row r="748" spans="1:10" x14ac:dyDescent="0.2">
      <c r="A748">
        <f>Table2[[#This Row],[trial]]</f>
        <v>637</v>
      </c>
      <c r="B748">
        <f>Table2[[#This Row],[tsetlin_number_of_clauses]]</f>
        <v>10000</v>
      </c>
      <c r="C748">
        <f>Table2[[#This Row],[tsetlin_T]]</f>
        <v>100000</v>
      </c>
      <c r="D748">
        <f>Table2[[#This Row],[tsetlin_states]]</f>
        <v>8</v>
      </c>
      <c r="E748">
        <f>Table2[[#This Row],[min_epsilon]]</f>
        <v>4.0000000000000001E-3</v>
      </c>
      <c r="F748">
        <f>Table2[[#This Row],[epsilon_decay]]</f>
        <v>8.0000000000000004E-4</v>
      </c>
      <c r="G748">
        <f>Table2[[#This Row],[num_bins]]</f>
        <v>16</v>
      </c>
      <c r="H748">
        <f>Table2[[#This Row],[mean_reward]]</f>
        <v>22.256174999999999</v>
      </c>
      <c r="I748">
        <f>Table2[[#This Row],[mean_stderr]]</f>
        <v>1.16518683981283</v>
      </c>
      <c r="J748">
        <f>Table2[[#This Row],[min_reward_84]]</f>
        <v>21.09098816018717</v>
      </c>
    </row>
    <row r="749" spans="1:10" x14ac:dyDescent="0.2">
      <c r="A749">
        <f>Table2[[#This Row],[trial]]</f>
        <v>193</v>
      </c>
      <c r="B749">
        <f>Table2[[#This Row],[tsetlin_number_of_clauses]]</f>
        <v>10000</v>
      </c>
      <c r="C749">
        <f>Table2[[#This Row],[tsetlin_T]]</f>
        <v>100000</v>
      </c>
      <c r="D749">
        <f>Table2[[#This Row],[tsetlin_states]]</f>
        <v>4</v>
      </c>
      <c r="E749">
        <f>Table2[[#This Row],[min_epsilon]]</f>
        <v>4.0000000000000001E-3</v>
      </c>
      <c r="F749">
        <f>Table2[[#This Row],[epsilon_decay]]</f>
        <v>8.0000000000000004E-4</v>
      </c>
      <c r="G749">
        <f>Table2[[#This Row],[num_bins]]</f>
        <v>8</v>
      </c>
      <c r="H749">
        <f>Table2[[#This Row],[mean_reward]]</f>
        <v>22.265874999999902</v>
      </c>
      <c r="I749">
        <f>Table2[[#This Row],[mean_stderr]]</f>
        <v>1.17607127922372</v>
      </c>
      <c r="J749">
        <f>Table2[[#This Row],[min_reward_84]]</f>
        <v>21.089803720776182</v>
      </c>
    </row>
    <row r="750" spans="1:10" x14ac:dyDescent="0.2">
      <c r="A750">
        <f>Table2[[#This Row],[trial]]</f>
        <v>38</v>
      </c>
      <c r="B750">
        <f>Table2[[#This Row],[tsetlin_number_of_clauses]]</f>
        <v>14000</v>
      </c>
      <c r="C750">
        <f>Table2[[#This Row],[tsetlin_T]]</f>
        <v>100000</v>
      </c>
      <c r="D750">
        <f>Table2[[#This Row],[tsetlin_states]]</f>
        <v>100</v>
      </c>
      <c r="E750">
        <f>Table2[[#This Row],[min_epsilon]]</f>
        <v>0.01</v>
      </c>
      <c r="F750">
        <f>Table2[[#This Row],[epsilon_decay]]</f>
        <v>4.0000000000000002E-4</v>
      </c>
      <c r="G750">
        <f>Table2[[#This Row],[num_bins]]</f>
        <v>8</v>
      </c>
      <c r="H750">
        <f>Table2[[#This Row],[mean_reward]]</f>
        <v>22.273624999999999</v>
      </c>
      <c r="I750">
        <f>Table2[[#This Row],[mean_stderr]]</f>
        <v>1.18456025346961</v>
      </c>
      <c r="J750">
        <f>Table2[[#This Row],[min_reward_84]]</f>
        <v>21.08906474653039</v>
      </c>
    </row>
    <row r="751" spans="1:10" x14ac:dyDescent="0.2">
      <c r="A751">
        <f>Table2[[#This Row],[trial]]</f>
        <v>445</v>
      </c>
      <c r="B751">
        <f>Table2[[#This Row],[tsetlin_number_of_clauses]]</f>
        <v>10000</v>
      </c>
      <c r="C751">
        <f>Table2[[#This Row],[tsetlin_T]]</f>
        <v>100000</v>
      </c>
      <c r="D751">
        <f>Table2[[#This Row],[tsetlin_states]]</f>
        <v>8</v>
      </c>
      <c r="E751">
        <f>Table2[[#This Row],[min_epsilon]]</f>
        <v>0.01</v>
      </c>
      <c r="F751">
        <f>Table2[[#This Row],[epsilon_decay]]</f>
        <v>4.0000000000000002E-4</v>
      </c>
      <c r="G751">
        <f>Table2[[#This Row],[num_bins]]</f>
        <v>16</v>
      </c>
      <c r="H751">
        <f>Table2[[#This Row],[mean_reward]]</f>
        <v>22.224425</v>
      </c>
      <c r="I751">
        <f>Table2[[#This Row],[mean_stderr]]</f>
        <v>1.1360493894939601</v>
      </c>
      <c r="J751">
        <f>Table2[[#This Row],[min_reward_84]]</f>
        <v>21.088375610506041</v>
      </c>
    </row>
    <row r="752" spans="1:10" x14ac:dyDescent="0.2">
      <c r="A752">
        <f>Table2[[#This Row],[trial]]</f>
        <v>793</v>
      </c>
      <c r="B752">
        <f>Table2[[#This Row],[tsetlin_number_of_clauses]]</f>
        <v>10000</v>
      </c>
      <c r="C752">
        <f>Table2[[#This Row],[tsetlin_T]]</f>
        <v>100000</v>
      </c>
      <c r="D752">
        <f>Table2[[#This Row],[tsetlin_states]]</f>
        <v>25</v>
      </c>
      <c r="E752">
        <f>Table2[[#This Row],[min_epsilon]]</f>
        <v>4.0000000000000001E-3</v>
      </c>
      <c r="F752">
        <f>Table2[[#This Row],[epsilon_decay]]</f>
        <v>1.6000000000000001E-3</v>
      </c>
      <c r="G752">
        <f>Table2[[#This Row],[num_bins]]</f>
        <v>16</v>
      </c>
      <c r="H752">
        <f>Table2[[#This Row],[mean_reward]]</f>
        <v>22.247024999999901</v>
      </c>
      <c r="I752">
        <f>Table2[[#This Row],[mean_stderr]]</f>
        <v>1.1592820813117599</v>
      </c>
      <c r="J752">
        <f>Table2[[#This Row],[min_reward_84]]</f>
        <v>21.087742918688143</v>
      </c>
    </row>
    <row r="753" spans="1:10" x14ac:dyDescent="0.2">
      <c r="A753">
        <f>Table2[[#This Row],[trial]]</f>
        <v>697</v>
      </c>
      <c r="B753">
        <f>Table2[[#This Row],[tsetlin_number_of_clauses]]</f>
        <v>10000</v>
      </c>
      <c r="C753">
        <f>Table2[[#This Row],[tsetlin_T]]</f>
        <v>100000</v>
      </c>
      <c r="D753">
        <f>Table2[[#This Row],[tsetlin_states]]</f>
        <v>25</v>
      </c>
      <c r="E753">
        <f>Table2[[#This Row],[min_epsilon]]</f>
        <v>1E-3</v>
      </c>
      <c r="F753">
        <f>Table2[[#This Row],[epsilon_decay]]</f>
        <v>8.0000000000000004E-4</v>
      </c>
      <c r="G753">
        <f>Table2[[#This Row],[num_bins]]</f>
        <v>16</v>
      </c>
      <c r="H753">
        <f>Table2[[#This Row],[mean_reward]]</f>
        <v>22.259799999999998</v>
      </c>
      <c r="I753">
        <f>Table2[[#This Row],[mean_stderr]]</f>
        <v>1.17482115367071</v>
      </c>
      <c r="J753">
        <f>Table2[[#This Row],[min_reward_84]]</f>
        <v>21.084978846329289</v>
      </c>
    </row>
    <row r="754" spans="1:10" x14ac:dyDescent="0.2">
      <c r="A754">
        <f>Table2[[#This Row],[trial]]</f>
        <v>566</v>
      </c>
      <c r="B754">
        <f>Table2[[#This Row],[tsetlin_number_of_clauses]]</f>
        <v>14000</v>
      </c>
      <c r="C754">
        <f>Table2[[#This Row],[tsetlin_T]]</f>
        <v>100000</v>
      </c>
      <c r="D754">
        <f>Table2[[#This Row],[tsetlin_states]]</f>
        <v>100</v>
      </c>
      <c r="E754">
        <f>Table2[[#This Row],[min_epsilon]]</f>
        <v>1E-3</v>
      </c>
      <c r="F754">
        <f>Table2[[#This Row],[epsilon_decay]]</f>
        <v>4.0000000000000002E-4</v>
      </c>
      <c r="G754">
        <f>Table2[[#This Row],[num_bins]]</f>
        <v>16</v>
      </c>
      <c r="H754">
        <f>Table2[[#This Row],[mean_reward]]</f>
        <v>22.250050000000002</v>
      </c>
      <c r="I754">
        <f>Table2[[#This Row],[mean_stderr]]</f>
        <v>1.1652503083441501</v>
      </c>
      <c r="J754">
        <f>Table2[[#This Row],[min_reward_84]]</f>
        <v>21.084799691655853</v>
      </c>
    </row>
    <row r="755" spans="1:10" x14ac:dyDescent="0.2">
      <c r="A755">
        <f>Table2[[#This Row],[trial]]</f>
        <v>541</v>
      </c>
      <c r="B755">
        <f>Table2[[#This Row],[tsetlin_number_of_clauses]]</f>
        <v>10000</v>
      </c>
      <c r="C755">
        <f>Table2[[#This Row],[tsetlin_T]]</f>
        <v>100000</v>
      </c>
      <c r="D755">
        <f>Table2[[#This Row],[tsetlin_states]]</f>
        <v>8</v>
      </c>
      <c r="E755">
        <f>Table2[[#This Row],[min_epsilon]]</f>
        <v>1E-3</v>
      </c>
      <c r="F755">
        <f>Table2[[#This Row],[epsilon_decay]]</f>
        <v>4.0000000000000002E-4</v>
      </c>
      <c r="G755">
        <f>Table2[[#This Row],[num_bins]]</f>
        <v>16</v>
      </c>
      <c r="H755">
        <f>Table2[[#This Row],[mean_reward]]</f>
        <v>22.251950000000001</v>
      </c>
      <c r="I755">
        <f>Table2[[#This Row],[mean_stderr]]</f>
        <v>1.1695546645342201</v>
      </c>
      <c r="J755">
        <f>Table2[[#This Row],[min_reward_84]]</f>
        <v>21.08239533546578</v>
      </c>
    </row>
    <row r="756" spans="1:10" x14ac:dyDescent="0.2">
      <c r="A756">
        <f>Table2[[#This Row],[trial]]</f>
        <v>50</v>
      </c>
      <c r="B756">
        <f>Table2[[#This Row],[tsetlin_number_of_clauses]]</f>
        <v>14000</v>
      </c>
      <c r="C756">
        <f>Table2[[#This Row],[tsetlin_T]]</f>
        <v>100000</v>
      </c>
      <c r="D756">
        <f>Table2[[#This Row],[tsetlin_states]]</f>
        <v>4</v>
      </c>
      <c r="E756">
        <f>Table2[[#This Row],[min_epsilon]]</f>
        <v>4.0000000000000001E-3</v>
      </c>
      <c r="F756">
        <f>Table2[[#This Row],[epsilon_decay]]</f>
        <v>4.0000000000000002E-4</v>
      </c>
      <c r="G756">
        <f>Table2[[#This Row],[num_bins]]</f>
        <v>8</v>
      </c>
      <c r="H756">
        <f>Table2[[#This Row],[mean_reward]]</f>
        <v>22.243600000000001</v>
      </c>
      <c r="I756">
        <f>Table2[[#This Row],[mean_stderr]]</f>
        <v>1.1612381126218001</v>
      </c>
      <c r="J756">
        <f>Table2[[#This Row],[min_reward_84]]</f>
        <v>21.082361887378202</v>
      </c>
    </row>
    <row r="757" spans="1:10" x14ac:dyDescent="0.2">
      <c r="A757">
        <f>Table2[[#This Row],[trial]]</f>
        <v>840</v>
      </c>
      <c r="B757">
        <f>Table2[[#This Row],[tsetlin_number_of_clauses]]</f>
        <v>6000</v>
      </c>
      <c r="C757">
        <f>Table2[[#This Row],[tsetlin_T]]</f>
        <v>100000</v>
      </c>
      <c r="D757">
        <f>Table2[[#This Row],[tsetlin_states]]</f>
        <v>25</v>
      </c>
      <c r="E757">
        <f>Table2[[#This Row],[min_epsilon]]</f>
        <v>1E-3</v>
      </c>
      <c r="F757">
        <f>Table2[[#This Row],[epsilon_decay]]</f>
        <v>1.6000000000000001E-3</v>
      </c>
      <c r="G757">
        <f>Table2[[#This Row],[num_bins]]</f>
        <v>16</v>
      </c>
      <c r="H757">
        <f>Table2[[#This Row],[mean_reward]]</f>
        <v>22.244199999999999</v>
      </c>
      <c r="I757">
        <f>Table2[[#This Row],[mean_stderr]]</f>
        <v>1.16201134349657</v>
      </c>
      <c r="J757">
        <f>Table2[[#This Row],[min_reward_84]]</f>
        <v>21.08218865650343</v>
      </c>
    </row>
    <row r="758" spans="1:10" x14ac:dyDescent="0.2">
      <c r="A758">
        <f>Table2[[#This Row],[trial]]</f>
        <v>134</v>
      </c>
      <c r="B758">
        <f>Table2[[#This Row],[tsetlin_number_of_clauses]]</f>
        <v>14000</v>
      </c>
      <c r="C758">
        <f>Table2[[#This Row],[tsetlin_T]]</f>
        <v>100000</v>
      </c>
      <c r="D758">
        <f>Table2[[#This Row],[tsetlin_states]]</f>
        <v>100</v>
      </c>
      <c r="E758">
        <f>Table2[[#This Row],[min_epsilon]]</f>
        <v>1E-3</v>
      </c>
      <c r="F758">
        <f>Table2[[#This Row],[epsilon_decay]]</f>
        <v>4.0000000000000002E-4</v>
      </c>
      <c r="G758">
        <f>Table2[[#This Row],[num_bins]]</f>
        <v>8</v>
      </c>
      <c r="H758">
        <f>Table2[[#This Row],[mean_reward]]</f>
        <v>22.2483</v>
      </c>
      <c r="I758">
        <f>Table2[[#This Row],[mean_stderr]]</f>
        <v>1.16632565967367</v>
      </c>
      <c r="J758">
        <f>Table2[[#This Row],[min_reward_84]]</f>
        <v>21.08197434032633</v>
      </c>
    </row>
    <row r="759" spans="1:10" x14ac:dyDescent="0.2">
      <c r="A759">
        <f>Table2[[#This Row],[trial]]</f>
        <v>829</v>
      </c>
      <c r="B759">
        <f>Table2[[#This Row],[tsetlin_number_of_clauses]]</f>
        <v>10000</v>
      </c>
      <c r="C759">
        <f>Table2[[#This Row],[tsetlin_T]]</f>
        <v>100000</v>
      </c>
      <c r="D759">
        <f>Table2[[#This Row],[tsetlin_states]]</f>
        <v>8</v>
      </c>
      <c r="E759">
        <f>Table2[[#This Row],[min_epsilon]]</f>
        <v>1E-3</v>
      </c>
      <c r="F759">
        <f>Table2[[#This Row],[epsilon_decay]]</f>
        <v>1.6000000000000001E-3</v>
      </c>
      <c r="G759">
        <f>Table2[[#This Row],[num_bins]]</f>
        <v>16</v>
      </c>
      <c r="H759">
        <f>Table2[[#This Row],[mean_reward]]</f>
        <v>22.2562</v>
      </c>
      <c r="I759">
        <f>Table2[[#This Row],[mean_stderr]]</f>
        <v>1.1749280258599599</v>
      </c>
      <c r="J759">
        <f>Table2[[#This Row],[min_reward_84]]</f>
        <v>21.081271974140041</v>
      </c>
    </row>
    <row r="760" spans="1:10" x14ac:dyDescent="0.2">
      <c r="A760">
        <f>Table2[[#This Row],[trial]]</f>
        <v>362</v>
      </c>
      <c r="B760">
        <f>Table2[[#This Row],[tsetlin_number_of_clauses]]</f>
        <v>14000</v>
      </c>
      <c r="C760">
        <f>Table2[[#This Row],[tsetlin_T]]</f>
        <v>100000</v>
      </c>
      <c r="D760">
        <f>Table2[[#This Row],[tsetlin_states]]</f>
        <v>25</v>
      </c>
      <c r="E760">
        <f>Table2[[#This Row],[min_epsilon]]</f>
        <v>4.0000000000000001E-3</v>
      </c>
      <c r="F760">
        <f>Table2[[#This Row],[epsilon_decay]]</f>
        <v>1.6000000000000001E-3</v>
      </c>
      <c r="G760">
        <f>Table2[[#This Row],[num_bins]]</f>
        <v>8</v>
      </c>
      <c r="H760">
        <f>Table2[[#This Row],[mean_reward]]</f>
        <v>22.244924999999999</v>
      </c>
      <c r="I760">
        <f>Table2[[#This Row],[mean_stderr]]</f>
        <v>1.1644719369873899</v>
      </c>
      <c r="J760">
        <f>Table2[[#This Row],[min_reward_84]]</f>
        <v>21.080453063012609</v>
      </c>
    </row>
    <row r="761" spans="1:10" x14ac:dyDescent="0.2">
      <c r="A761">
        <f>Table2[[#This Row],[trial]]</f>
        <v>444</v>
      </c>
      <c r="B761">
        <f>Table2[[#This Row],[tsetlin_number_of_clauses]]</f>
        <v>6000</v>
      </c>
      <c r="C761">
        <f>Table2[[#This Row],[tsetlin_T]]</f>
        <v>100000</v>
      </c>
      <c r="D761">
        <f>Table2[[#This Row],[tsetlin_states]]</f>
        <v>8</v>
      </c>
      <c r="E761">
        <f>Table2[[#This Row],[min_epsilon]]</f>
        <v>0.01</v>
      </c>
      <c r="F761">
        <f>Table2[[#This Row],[epsilon_decay]]</f>
        <v>4.0000000000000002E-4</v>
      </c>
      <c r="G761">
        <f>Table2[[#This Row],[num_bins]]</f>
        <v>16</v>
      </c>
      <c r="H761">
        <f>Table2[[#This Row],[mean_reward]]</f>
        <v>22.247049999999899</v>
      </c>
      <c r="I761">
        <f>Table2[[#This Row],[mean_stderr]]</f>
        <v>1.1667278732920401</v>
      </c>
      <c r="J761">
        <f>Table2[[#This Row],[min_reward_84]]</f>
        <v>21.080322126707859</v>
      </c>
    </row>
    <row r="762" spans="1:10" x14ac:dyDescent="0.2">
      <c r="A762">
        <f>Table2[[#This Row],[trial]]</f>
        <v>446</v>
      </c>
      <c r="B762">
        <f>Table2[[#This Row],[tsetlin_number_of_clauses]]</f>
        <v>14000</v>
      </c>
      <c r="C762">
        <f>Table2[[#This Row],[tsetlin_T]]</f>
        <v>100000</v>
      </c>
      <c r="D762">
        <f>Table2[[#This Row],[tsetlin_states]]</f>
        <v>8</v>
      </c>
      <c r="E762">
        <f>Table2[[#This Row],[min_epsilon]]</f>
        <v>0.01</v>
      </c>
      <c r="F762">
        <f>Table2[[#This Row],[epsilon_decay]]</f>
        <v>4.0000000000000002E-4</v>
      </c>
      <c r="G762">
        <f>Table2[[#This Row],[num_bins]]</f>
        <v>16</v>
      </c>
      <c r="H762">
        <f>Table2[[#This Row],[mean_reward]]</f>
        <v>22.258125</v>
      </c>
      <c r="I762">
        <f>Table2[[#This Row],[mean_stderr]]</f>
        <v>1.1782682988250699</v>
      </c>
      <c r="J762">
        <f>Table2[[#This Row],[min_reward_84]]</f>
        <v>21.079856701174929</v>
      </c>
    </row>
    <row r="763" spans="1:10" x14ac:dyDescent="0.2">
      <c r="A763">
        <f>Table2[[#This Row],[trial]]</f>
        <v>133</v>
      </c>
      <c r="B763">
        <f>Table2[[#This Row],[tsetlin_number_of_clauses]]</f>
        <v>10000</v>
      </c>
      <c r="C763">
        <f>Table2[[#This Row],[tsetlin_T]]</f>
        <v>100000</v>
      </c>
      <c r="D763">
        <f>Table2[[#This Row],[tsetlin_states]]</f>
        <v>100</v>
      </c>
      <c r="E763">
        <f>Table2[[#This Row],[min_epsilon]]</f>
        <v>1E-3</v>
      </c>
      <c r="F763">
        <f>Table2[[#This Row],[epsilon_decay]]</f>
        <v>4.0000000000000002E-4</v>
      </c>
      <c r="G763">
        <f>Table2[[#This Row],[num_bins]]</f>
        <v>8</v>
      </c>
      <c r="H763">
        <f>Table2[[#This Row],[mean_reward]]</f>
        <v>22.253525</v>
      </c>
      <c r="I763">
        <f>Table2[[#This Row],[mean_stderr]]</f>
        <v>1.17381490060278</v>
      </c>
      <c r="J763">
        <f>Table2[[#This Row],[min_reward_84]]</f>
        <v>21.079710099397218</v>
      </c>
    </row>
    <row r="764" spans="1:10" x14ac:dyDescent="0.2">
      <c r="A764">
        <f>Table2[[#This Row],[trial]]</f>
        <v>408</v>
      </c>
      <c r="B764">
        <f>Table2[[#This Row],[tsetlin_number_of_clauses]]</f>
        <v>6000</v>
      </c>
      <c r="C764">
        <f>Table2[[#This Row],[tsetlin_T]]</f>
        <v>100000</v>
      </c>
      <c r="D764">
        <f>Table2[[#This Row],[tsetlin_states]]</f>
        <v>25</v>
      </c>
      <c r="E764">
        <f>Table2[[#This Row],[min_epsilon]]</f>
        <v>1E-3</v>
      </c>
      <c r="F764">
        <f>Table2[[#This Row],[epsilon_decay]]</f>
        <v>1.6000000000000001E-3</v>
      </c>
      <c r="G764">
        <f>Table2[[#This Row],[num_bins]]</f>
        <v>8</v>
      </c>
      <c r="H764">
        <f>Table2[[#This Row],[mean_reward]]</f>
        <v>22.239899999999999</v>
      </c>
      <c r="I764">
        <f>Table2[[#This Row],[mean_stderr]]</f>
        <v>1.1605168184813801</v>
      </c>
      <c r="J764">
        <f>Table2[[#This Row],[min_reward_84]]</f>
        <v>21.079383181518619</v>
      </c>
    </row>
    <row r="765" spans="1:10" x14ac:dyDescent="0.2">
      <c r="A765">
        <f>Table2[[#This Row],[trial]]</f>
        <v>205</v>
      </c>
      <c r="B765">
        <f>Table2[[#This Row],[tsetlin_number_of_clauses]]</f>
        <v>10000</v>
      </c>
      <c r="C765">
        <f>Table2[[#This Row],[tsetlin_T]]</f>
        <v>100000</v>
      </c>
      <c r="D765">
        <f>Table2[[#This Row],[tsetlin_states]]</f>
        <v>8</v>
      </c>
      <c r="E765">
        <f>Table2[[#This Row],[min_epsilon]]</f>
        <v>4.0000000000000001E-3</v>
      </c>
      <c r="F765">
        <f>Table2[[#This Row],[epsilon_decay]]</f>
        <v>8.0000000000000004E-4</v>
      </c>
      <c r="G765">
        <f>Table2[[#This Row],[num_bins]]</f>
        <v>8</v>
      </c>
      <c r="H765">
        <f>Table2[[#This Row],[mean_reward]]</f>
        <v>22.230649999999901</v>
      </c>
      <c r="I765">
        <f>Table2[[#This Row],[mean_stderr]]</f>
        <v>1.1516316352374401</v>
      </c>
      <c r="J765">
        <f>Table2[[#This Row],[min_reward_84]]</f>
        <v>21.079018364762462</v>
      </c>
    </row>
    <row r="766" spans="1:10" x14ac:dyDescent="0.2">
      <c r="A766">
        <f>Table2[[#This Row],[trial]]</f>
        <v>504</v>
      </c>
      <c r="B766">
        <f>Table2[[#This Row],[tsetlin_number_of_clauses]]</f>
        <v>6000</v>
      </c>
      <c r="C766">
        <f>Table2[[#This Row],[tsetlin_T]]</f>
        <v>100000</v>
      </c>
      <c r="D766">
        <f>Table2[[#This Row],[tsetlin_states]]</f>
        <v>25</v>
      </c>
      <c r="E766">
        <f>Table2[[#This Row],[min_epsilon]]</f>
        <v>4.0000000000000001E-3</v>
      </c>
      <c r="F766">
        <f>Table2[[#This Row],[epsilon_decay]]</f>
        <v>4.0000000000000002E-4</v>
      </c>
      <c r="G766">
        <f>Table2[[#This Row],[num_bins]]</f>
        <v>16</v>
      </c>
      <c r="H766">
        <f>Table2[[#This Row],[mean_reward]]</f>
        <v>22.240074999999901</v>
      </c>
      <c r="I766">
        <f>Table2[[#This Row],[mean_stderr]]</f>
        <v>1.1614169450896701</v>
      </c>
      <c r="J766">
        <f>Table2[[#This Row],[min_reward_84]]</f>
        <v>21.078658054910232</v>
      </c>
    </row>
    <row r="767" spans="1:10" x14ac:dyDescent="0.2">
      <c r="A767">
        <f>Table2[[#This Row],[trial]]</f>
        <v>818</v>
      </c>
      <c r="B767">
        <f>Table2[[#This Row],[tsetlin_number_of_clauses]]</f>
        <v>14000</v>
      </c>
      <c r="C767">
        <f>Table2[[#This Row],[tsetlin_T]]</f>
        <v>100000</v>
      </c>
      <c r="D767">
        <f>Table2[[#This Row],[tsetlin_states]]</f>
        <v>4</v>
      </c>
      <c r="E767">
        <f>Table2[[#This Row],[min_epsilon]]</f>
        <v>1E-3</v>
      </c>
      <c r="F767">
        <f>Table2[[#This Row],[epsilon_decay]]</f>
        <v>1.6000000000000001E-3</v>
      </c>
      <c r="G767">
        <f>Table2[[#This Row],[num_bins]]</f>
        <v>16</v>
      </c>
      <c r="H767">
        <f>Table2[[#This Row],[mean_reward]]</f>
        <v>22.2252499999999</v>
      </c>
      <c r="I767">
        <f>Table2[[#This Row],[mean_stderr]]</f>
        <v>1.1470753892239001</v>
      </c>
      <c r="J767">
        <f>Table2[[#This Row],[min_reward_84]]</f>
        <v>21.078174610775999</v>
      </c>
    </row>
    <row r="768" spans="1:10" x14ac:dyDescent="0.2">
      <c r="A768">
        <f>Table2[[#This Row],[trial]]</f>
        <v>589</v>
      </c>
      <c r="B768">
        <f>Table2[[#This Row],[tsetlin_number_of_clauses]]</f>
        <v>10000</v>
      </c>
      <c r="C768">
        <f>Table2[[#This Row],[tsetlin_T]]</f>
        <v>100000</v>
      </c>
      <c r="D768">
        <f>Table2[[#This Row],[tsetlin_states]]</f>
        <v>8</v>
      </c>
      <c r="E768">
        <f>Table2[[#This Row],[min_epsilon]]</f>
        <v>0.01</v>
      </c>
      <c r="F768">
        <f>Table2[[#This Row],[epsilon_decay]]</f>
        <v>8.0000000000000004E-4</v>
      </c>
      <c r="G768">
        <f>Table2[[#This Row],[num_bins]]</f>
        <v>16</v>
      </c>
      <c r="H768">
        <f>Table2[[#This Row],[mean_reward]]</f>
        <v>22.216875000000002</v>
      </c>
      <c r="I768">
        <f>Table2[[#This Row],[mean_stderr]]</f>
        <v>1.1394043210789599</v>
      </c>
      <c r="J768">
        <f>Table2[[#This Row],[min_reward_84]]</f>
        <v>21.077470678921042</v>
      </c>
    </row>
    <row r="769" spans="1:10" x14ac:dyDescent="0.2">
      <c r="A769">
        <f>Table2[[#This Row],[trial]]</f>
        <v>132</v>
      </c>
      <c r="B769">
        <f>Table2[[#This Row],[tsetlin_number_of_clauses]]</f>
        <v>6000</v>
      </c>
      <c r="C769">
        <f>Table2[[#This Row],[tsetlin_T]]</f>
        <v>100000</v>
      </c>
      <c r="D769">
        <f>Table2[[#This Row],[tsetlin_states]]</f>
        <v>100</v>
      </c>
      <c r="E769">
        <f>Table2[[#This Row],[min_epsilon]]</f>
        <v>1E-3</v>
      </c>
      <c r="F769">
        <f>Table2[[#This Row],[epsilon_decay]]</f>
        <v>4.0000000000000002E-4</v>
      </c>
      <c r="G769">
        <f>Table2[[#This Row],[num_bins]]</f>
        <v>8</v>
      </c>
      <c r="H769">
        <f>Table2[[#This Row],[mean_reward]]</f>
        <v>22.240675</v>
      </c>
      <c r="I769">
        <f>Table2[[#This Row],[mean_stderr]]</f>
        <v>1.16412900077006</v>
      </c>
      <c r="J769">
        <f>Table2[[#This Row],[min_reward_84]]</f>
        <v>21.076545999229939</v>
      </c>
    </row>
    <row r="770" spans="1:10" x14ac:dyDescent="0.2">
      <c r="A770">
        <f>Table2[[#This Row],[trial]]</f>
        <v>253</v>
      </c>
      <c r="B770">
        <f>Table2[[#This Row],[tsetlin_number_of_clauses]]</f>
        <v>10000</v>
      </c>
      <c r="C770">
        <f>Table2[[#This Row],[tsetlin_T]]</f>
        <v>100000</v>
      </c>
      <c r="D770">
        <f>Table2[[#This Row],[tsetlin_states]]</f>
        <v>8</v>
      </c>
      <c r="E770">
        <f>Table2[[#This Row],[min_epsilon]]</f>
        <v>1E-3</v>
      </c>
      <c r="F770">
        <f>Table2[[#This Row],[epsilon_decay]]</f>
        <v>8.0000000000000004E-4</v>
      </c>
      <c r="G770">
        <f>Table2[[#This Row],[num_bins]]</f>
        <v>8</v>
      </c>
      <c r="H770">
        <f>Table2[[#This Row],[mean_reward]]</f>
        <v>22.210450000000002</v>
      </c>
      <c r="I770">
        <f>Table2[[#This Row],[mean_stderr]]</f>
        <v>1.13468242346183</v>
      </c>
      <c r="J770">
        <f>Table2[[#This Row],[min_reward_84]]</f>
        <v>21.075767576538173</v>
      </c>
    </row>
    <row r="771" spans="1:10" x14ac:dyDescent="0.2">
      <c r="A771">
        <f>Table2[[#This Row],[trial]]</f>
        <v>494</v>
      </c>
      <c r="B771">
        <f>Table2[[#This Row],[tsetlin_number_of_clauses]]</f>
        <v>14000</v>
      </c>
      <c r="C771">
        <f>Table2[[#This Row],[tsetlin_T]]</f>
        <v>100000</v>
      </c>
      <c r="D771">
        <f>Table2[[#This Row],[tsetlin_states]]</f>
        <v>8</v>
      </c>
      <c r="E771">
        <f>Table2[[#This Row],[min_epsilon]]</f>
        <v>4.0000000000000001E-3</v>
      </c>
      <c r="F771">
        <f>Table2[[#This Row],[epsilon_decay]]</f>
        <v>4.0000000000000002E-4</v>
      </c>
      <c r="G771">
        <f>Table2[[#This Row],[num_bins]]</f>
        <v>16</v>
      </c>
      <c r="H771">
        <f>Table2[[#This Row],[mean_reward]]</f>
        <v>22.243375</v>
      </c>
      <c r="I771">
        <f>Table2[[#This Row],[mean_stderr]]</f>
        <v>1.1676309800126601</v>
      </c>
      <c r="J771">
        <f>Table2[[#This Row],[min_reward_84]]</f>
        <v>21.07574401998734</v>
      </c>
    </row>
    <row r="772" spans="1:10" x14ac:dyDescent="0.2">
      <c r="A772">
        <f>Table2[[#This Row],[trial]]</f>
        <v>276</v>
      </c>
      <c r="B772">
        <f>Table2[[#This Row],[tsetlin_number_of_clauses]]</f>
        <v>6000</v>
      </c>
      <c r="C772">
        <f>Table2[[#This Row],[tsetlin_T]]</f>
        <v>100000</v>
      </c>
      <c r="D772">
        <f>Table2[[#This Row],[tsetlin_states]]</f>
        <v>100</v>
      </c>
      <c r="E772">
        <f>Table2[[#This Row],[min_epsilon]]</f>
        <v>1E-3</v>
      </c>
      <c r="F772">
        <f>Table2[[#This Row],[epsilon_decay]]</f>
        <v>8.0000000000000004E-4</v>
      </c>
      <c r="G772">
        <f>Table2[[#This Row],[num_bins]]</f>
        <v>8</v>
      </c>
      <c r="H772">
        <f>Table2[[#This Row],[mean_reward]]</f>
        <v>22.209775</v>
      </c>
      <c r="I772">
        <f>Table2[[#This Row],[mean_stderr]]</f>
        <v>1.13408882053496</v>
      </c>
      <c r="J772">
        <f>Table2[[#This Row],[min_reward_84]]</f>
        <v>21.075686179465041</v>
      </c>
    </row>
    <row r="773" spans="1:10" x14ac:dyDescent="0.2">
      <c r="A773">
        <f>Table2[[#This Row],[trial]]</f>
        <v>732</v>
      </c>
      <c r="B773">
        <f>Table2[[#This Row],[tsetlin_number_of_clauses]]</f>
        <v>6000</v>
      </c>
      <c r="C773">
        <f>Table2[[#This Row],[tsetlin_T]]</f>
        <v>100000</v>
      </c>
      <c r="D773">
        <f>Table2[[#This Row],[tsetlin_states]]</f>
        <v>8</v>
      </c>
      <c r="E773">
        <f>Table2[[#This Row],[min_epsilon]]</f>
        <v>0.01</v>
      </c>
      <c r="F773">
        <f>Table2[[#This Row],[epsilon_decay]]</f>
        <v>1.6000000000000001E-3</v>
      </c>
      <c r="G773">
        <f>Table2[[#This Row],[num_bins]]</f>
        <v>16</v>
      </c>
      <c r="H773">
        <f>Table2[[#This Row],[mean_reward]]</f>
        <v>22.235699999999898</v>
      </c>
      <c r="I773">
        <f>Table2[[#This Row],[mean_stderr]]</f>
        <v>1.16016066246144</v>
      </c>
      <c r="J773">
        <f>Table2[[#This Row],[min_reward_84]]</f>
        <v>21.075539337538459</v>
      </c>
    </row>
    <row r="774" spans="1:10" x14ac:dyDescent="0.2">
      <c r="A774">
        <f>Table2[[#This Row],[trial]]</f>
        <v>180</v>
      </c>
      <c r="B774">
        <f>Table2[[#This Row],[tsetlin_number_of_clauses]]</f>
        <v>6000</v>
      </c>
      <c r="C774">
        <f>Table2[[#This Row],[tsetlin_T]]</f>
        <v>100000</v>
      </c>
      <c r="D774">
        <f>Table2[[#This Row],[tsetlin_states]]</f>
        <v>100</v>
      </c>
      <c r="E774">
        <f>Table2[[#This Row],[min_epsilon]]</f>
        <v>0.01</v>
      </c>
      <c r="F774">
        <f>Table2[[#This Row],[epsilon_decay]]</f>
        <v>8.0000000000000004E-4</v>
      </c>
      <c r="G774">
        <f>Table2[[#This Row],[num_bins]]</f>
        <v>8</v>
      </c>
      <c r="H774">
        <f>Table2[[#This Row],[mean_reward]]</f>
        <v>22.254075</v>
      </c>
      <c r="I774">
        <f>Table2[[#This Row],[mean_stderr]]</f>
        <v>1.1795606563074801</v>
      </c>
      <c r="J774">
        <f>Table2[[#This Row],[min_reward_84]]</f>
        <v>21.07451434369252</v>
      </c>
    </row>
    <row r="775" spans="1:10" x14ac:dyDescent="0.2">
      <c r="A775">
        <f>Table2[[#This Row],[trial]]</f>
        <v>854</v>
      </c>
      <c r="B775">
        <f>Table2[[#This Row],[tsetlin_number_of_clauses]]</f>
        <v>14000</v>
      </c>
      <c r="C775">
        <f>Table2[[#This Row],[tsetlin_T]]</f>
        <v>100000</v>
      </c>
      <c r="D775">
        <f>Table2[[#This Row],[tsetlin_states]]</f>
        <v>100</v>
      </c>
      <c r="E775">
        <f>Table2[[#This Row],[min_epsilon]]</f>
        <v>1E-3</v>
      </c>
      <c r="F775">
        <f>Table2[[#This Row],[epsilon_decay]]</f>
        <v>1.6000000000000001E-3</v>
      </c>
      <c r="G775">
        <f>Table2[[#This Row],[num_bins]]</f>
        <v>16</v>
      </c>
      <c r="H775">
        <f>Table2[[#This Row],[mean_reward]]</f>
        <v>22.214774999999999</v>
      </c>
      <c r="I775">
        <f>Table2[[#This Row],[mean_stderr]]</f>
        <v>1.1403243666621601</v>
      </c>
      <c r="J775">
        <f>Table2[[#This Row],[min_reward_84]]</f>
        <v>21.07445063333784</v>
      </c>
    </row>
    <row r="776" spans="1:10" x14ac:dyDescent="0.2">
      <c r="A776">
        <f>Table2[[#This Row],[trial]]</f>
        <v>733</v>
      </c>
      <c r="B776">
        <f>Table2[[#This Row],[tsetlin_number_of_clauses]]</f>
        <v>10000</v>
      </c>
      <c r="C776">
        <f>Table2[[#This Row],[tsetlin_T]]</f>
        <v>100000</v>
      </c>
      <c r="D776">
        <f>Table2[[#This Row],[tsetlin_states]]</f>
        <v>8</v>
      </c>
      <c r="E776">
        <f>Table2[[#This Row],[min_epsilon]]</f>
        <v>0.01</v>
      </c>
      <c r="F776">
        <f>Table2[[#This Row],[epsilon_decay]]</f>
        <v>1.6000000000000001E-3</v>
      </c>
      <c r="G776">
        <f>Table2[[#This Row],[num_bins]]</f>
        <v>16</v>
      </c>
      <c r="H776">
        <f>Table2[[#This Row],[mean_reward]]</f>
        <v>22.245525000000001</v>
      </c>
      <c r="I776">
        <f>Table2[[#This Row],[mean_stderr]]</f>
        <v>1.1711291958549199</v>
      </c>
      <c r="J776">
        <f>Table2[[#This Row],[min_reward_84]]</f>
        <v>21.07439580414508</v>
      </c>
    </row>
    <row r="777" spans="1:10" x14ac:dyDescent="0.2">
      <c r="A777">
        <f>Table2[[#This Row],[trial]]</f>
        <v>241</v>
      </c>
      <c r="B777">
        <f>Table2[[#This Row],[tsetlin_number_of_clauses]]</f>
        <v>10000</v>
      </c>
      <c r="C777">
        <f>Table2[[#This Row],[tsetlin_T]]</f>
        <v>100000</v>
      </c>
      <c r="D777">
        <f>Table2[[#This Row],[tsetlin_states]]</f>
        <v>4</v>
      </c>
      <c r="E777">
        <f>Table2[[#This Row],[min_epsilon]]</f>
        <v>1E-3</v>
      </c>
      <c r="F777">
        <f>Table2[[#This Row],[epsilon_decay]]</f>
        <v>8.0000000000000004E-4</v>
      </c>
      <c r="G777">
        <f>Table2[[#This Row],[num_bins]]</f>
        <v>8</v>
      </c>
      <c r="H777">
        <f>Table2[[#This Row],[mean_reward]]</f>
        <v>22.260925</v>
      </c>
      <c r="I777">
        <f>Table2[[#This Row],[mean_stderr]]</f>
        <v>1.18700411828748</v>
      </c>
      <c r="J777">
        <f>Table2[[#This Row],[min_reward_84]]</f>
        <v>21.073920881712521</v>
      </c>
    </row>
    <row r="778" spans="1:10" x14ac:dyDescent="0.2">
      <c r="A778">
        <f>Table2[[#This Row],[trial]]</f>
        <v>757</v>
      </c>
      <c r="B778">
        <f>Table2[[#This Row],[tsetlin_number_of_clauses]]</f>
        <v>10000</v>
      </c>
      <c r="C778">
        <f>Table2[[#This Row],[tsetlin_T]]</f>
        <v>100000</v>
      </c>
      <c r="D778">
        <f>Table2[[#This Row],[tsetlin_states]]</f>
        <v>100</v>
      </c>
      <c r="E778">
        <f>Table2[[#This Row],[min_epsilon]]</f>
        <v>0.01</v>
      </c>
      <c r="F778">
        <f>Table2[[#This Row],[epsilon_decay]]</f>
        <v>1.6000000000000001E-3</v>
      </c>
      <c r="G778">
        <f>Table2[[#This Row],[num_bins]]</f>
        <v>16</v>
      </c>
      <c r="H778">
        <f>Table2[[#This Row],[mean_reward]]</f>
        <v>22.236625</v>
      </c>
      <c r="I778">
        <f>Table2[[#This Row],[mean_stderr]]</f>
        <v>1.1627734903234499</v>
      </c>
      <c r="J778">
        <f>Table2[[#This Row],[min_reward_84]]</f>
        <v>21.073851509676551</v>
      </c>
    </row>
    <row r="779" spans="1:10" x14ac:dyDescent="0.2">
      <c r="A779">
        <f>Table2[[#This Row],[trial]]</f>
        <v>374</v>
      </c>
      <c r="B779">
        <f>Table2[[#This Row],[tsetlin_number_of_clauses]]</f>
        <v>14000</v>
      </c>
      <c r="C779">
        <f>Table2[[#This Row],[tsetlin_T]]</f>
        <v>100000</v>
      </c>
      <c r="D779">
        <f>Table2[[#This Row],[tsetlin_states]]</f>
        <v>100</v>
      </c>
      <c r="E779">
        <f>Table2[[#This Row],[min_epsilon]]</f>
        <v>4.0000000000000001E-3</v>
      </c>
      <c r="F779">
        <f>Table2[[#This Row],[epsilon_decay]]</f>
        <v>1.6000000000000001E-3</v>
      </c>
      <c r="G779">
        <f>Table2[[#This Row],[num_bins]]</f>
        <v>8</v>
      </c>
      <c r="H779">
        <f>Table2[[#This Row],[mean_reward]]</f>
        <v>22.255649999999999</v>
      </c>
      <c r="I779">
        <f>Table2[[#This Row],[mean_stderr]]</f>
        <v>1.1818029394855201</v>
      </c>
      <c r="J779">
        <f>Table2[[#This Row],[min_reward_84]]</f>
        <v>21.073847060514478</v>
      </c>
    </row>
    <row r="780" spans="1:10" x14ac:dyDescent="0.2">
      <c r="A780">
        <f>Table2[[#This Row],[trial]]</f>
        <v>805</v>
      </c>
      <c r="B780">
        <f>Table2[[#This Row],[tsetlin_number_of_clauses]]</f>
        <v>10000</v>
      </c>
      <c r="C780">
        <f>Table2[[#This Row],[tsetlin_T]]</f>
        <v>100000</v>
      </c>
      <c r="D780">
        <f>Table2[[#This Row],[tsetlin_states]]</f>
        <v>100</v>
      </c>
      <c r="E780">
        <f>Table2[[#This Row],[min_epsilon]]</f>
        <v>4.0000000000000001E-3</v>
      </c>
      <c r="F780">
        <f>Table2[[#This Row],[epsilon_decay]]</f>
        <v>1.6000000000000001E-3</v>
      </c>
      <c r="G780">
        <f>Table2[[#This Row],[num_bins]]</f>
        <v>16</v>
      </c>
      <c r="H780">
        <f>Table2[[#This Row],[mean_reward]]</f>
        <v>22.241350000000001</v>
      </c>
      <c r="I780">
        <f>Table2[[#This Row],[mean_stderr]]</f>
        <v>1.16834887216904</v>
      </c>
      <c r="J780">
        <f>Table2[[#This Row],[min_reward_84]]</f>
        <v>21.07300112783096</v>
      </c>
    </row>
    <row r="781" spans="1:10" x14ac:dyDescent="0.2">
      <c r="A781">
        <f>Table2[[#This Row],[trial]]</f>
        <v>650</v>
      </c>
      <c r="B781">
        <f>Table2[[#This Row],[tsetlin_number_of_clauses]]</f>
        <v>14000</v>
      </c>
      <c r="C781">
        <f>Table2[[#This Row],[tsetlin_T]]</f>
        <v>100000</v>
      </c>
      <c r="D781">
        <f>Table2[[#This Row],[tsetlin_states]]</f>
        <v>25</v>
      </c>
      <c r="E781">
        <f>Table2[[#This Row],[min_epsilon]]</f>
        <v>4.0000000000000001E-3</v>
      </c>
      <c r="F781">
        <f>Table2[[#This Row],[epsilon_decay]]</f>
        <v>8.0000000000000004E-4</v>
      </c>
      <c r="G781">
        <f>Table2[[#This Row],[num_bins]]</f>
        <v>16</v>
      </c>
      <c r="H781">
        <f>Table2[[#This Row],[mean_reward]]</f>
        <v>22.227325</v>
      </c>
      <c r="I781">
        <f>Table2[[#This Row],[mean_stderr]]</f>
        <v>1.1550807612670999</v>
      </c>
      <c r="J781">
        <f>Table2[[#This Row],[min_reward_84]]</f>
        <v>21.0722442387329</v>
      </c>
    </row>
    <row r="782" spans="1:10" x14ac:dyDescent="0.2">
      <c r="A782">
        <f>Table2[[#This Row],[trial]]</f>
        <v>482</v>
      </c>
      <c r="B782">
        <f>Table2[[#This Row],[tsetlin_number_of_clauses]]</f>
        <v>14000</v>
      </c>
      <c r="C782">
        <f>Table2[[#This Row],[tsetlin_T]]</f>
        <v>100000</v>
      </c>
      <c r="D782">
        <f>Table2[[#This Row],[tsetlin_states]]</f>
        <v>4</v>
      </c>
      <c r="E782">
        <f>Table2[[#This Row],[min_epsilon]]</f>
        <v>4.0000000000000001E-3</v>
      </c>
      <c r="F782">
        <f>Table2[[#This Row],[epsilon_decay]]</f>
        <v>4.0000000000000002E-4</v>
      </c>
      <c r="G782">
        <f>Table2[[#This Row],[num_bins]]</f>
        <v>16</v>
      </c>
      <c r="H782">
        <f>Table2[[#This Row],[mean_reward]]</f>
        <v>22.233750000000001</v>
      </c>
      <c r="I782">
        <f>Table2[[#This Row],[mean_stderr]]</f>
        <v>1.16166343409395</v>
      </c>
      <c r="J782">
        <f>Table2[[#This Row],[min_reward_84]]</f>
        <v>21.072086565906051</v>
      </c>
    </row>
    <row r="783" spans="1:10" x14ac:dyDescent="0.2">
      <c r="A783">
        <f>Table2[[#This Row],[trial]]</f>
        <v>649</v>
      </c>
      <c r="B783">
        <f>Table2[[#This Row],[tsetlin_number_of_clauses]]</f>
        <v>10000</v>
      </c>
      <c r="C783">
        <f>Table2[[#This Row],[tsetlin_T]]</f>
        <v>100000</v>
      </c>
      <c r="D783">
        <f>Table2[[#This Row],[tsetlin_states]]</f>
        <v>25</v>
      </c>
      <c r="E783">
        <f>Table2[[#This Row],[min_epsilon]]</f>
        <v>4.0000000000000001E-3</v>
      </c>
      <c r="F783">
        <f>Table2[[#This Row],[epsilon_decay]]</f>
        <v>8.0000000000000004E-4</v>
      </c>
      <c r="G783">
        <f>Table2[[#This Row],[num_bins]]</f>
        <v>16</v>
      </c>
      <c r="H783">
        <f>Table2[[#This Row],[mean_reward]]</f>
        <v>22.234475</v>
      </c>
      <c r="I783">
        <f>Table2[[#This Row],[mean_stderr]]</f>
        <v>1.1627797071161701</v>
      </c>
      <c r="J783">
        <f>Table2[[#This Row],[min_reward_84]]</f>
        <v>21.071695292883831</v>
      </c>
    </row>
    <row r="784" spans="1:10" x14ac:dyDescent="0.2">
      <c r="A784">
        <f>Table2[[#This Row],[trial]]</f>
        <v>290</v>
      </c>
      <c r="B784">
        <f>Table2[[#This Row],[tsetlin_number_of_clauses]]</f>
        <v>14000</v>
      </c>
      <c r="C784">
        <f>Table2[[#This Row],[tsetlin_T]]</f>
        <v>100000</v>
      </c>
      <c r="D784">
        <f>Table2[[#This Row],[tsetlin_states]]</f>
        <v>4</v>
      </c>
      <c r="E784">
        <f>Table2[[#This Row],[min_epsilon]]</f>
        <v>0.01</v>
      </c>
      <c r="F784">
        <f>Table2[[#This Row],[epsilon_decay]]</f>
        <v>1.6000000000000001E-3</v>
      </c>
      <c r="G784">
        <f>Table2[[#This Row],[num_bins]]</f>
        <v>8</v>
      </c>
      <c r="H784">
        <f>Table2[[#This Row],[mean_reward]]</f>
        <v>22.229099999999999</v>
      </c>
      <c r="I784">
        <f>Table2[[#This Row],[mean_stderr]]</f>
        <v>1.15895535528555</v>
      </c>
      <c r="J784">
        <f>Table2[[#This Row],[min_reward_84]]</f>
        <v>21.07014464471445</v>
      </c>
    </row>
    <row r="785" spans="1:10" x14ac:dyDescent="0.2">
      <c r="A785">
        <f>Table2[[#This Row],[trial]]</f>
        <v>780</v>
      </c>
      <c r="B785">
        <f>Table2[[#This Row],[tsetlin_number_of_clauses]]</f>
        <v>6000</v>
      </c>
      <c r="C785">
        <f>Table2[[#This Row],[tsetlin_T]]</f>
        <v>100000</v>
      </c>
      <c r="D785">
        <f>Table2[[#This Row],[tsetlin_states]]</f>
        <v>8</v>
      </c>
      <c r="E785">
        <f>Table2[[#This Row],[min_epsilon]]</f>
        <v>4.0000000000000001E-3</v>
      </c>
      <c r="F785">
        <f>Table2[[#This Row],[epsilon_decay]]</f>
        <v>1.6000000000000001E-3</v>
      </c>
      <c r="G785">
        <f>Table2[[#This Row],[num_bins]]</f>
        <v>16</v>
      </c>
      <c r="H785">
        <f>Table2[[#This Row],[mean_reward]]</f>
        <v>22.230149999999998</v>
      </c>
      <c r="I785">
        <f>Table2[[#This Row],[mean_stderr]]</f>
        <v>1.1620529000966999</v>
      </c>
      <c r="J785">
        <f>Table2[[#This Row],[min_reward_84]]</f>
        <v>21.068097099903298</v>
      </c>
    </row>
    <row r="786" spans="1:10" x14ac:dyDescent="0.2">
      <c r="A786">
        <f>Table2[[#This Row],[trial]]</f>
        <v>806</v>
      </c>
      <c r="B786">
        <f>Table2[[#This Row],[tsetlin_number_of_clauses]]</f>
        <v>14000</v>
      </c>
      <c r="C786">
        <f>Table2[[#This Row],[tsetlin_T]]</f>
        <v>100000</v>
      </c>
      <c r="D786">
        <f>Table2[[#This Row],[tsetlin_states]]</f>
        <v>100</v>
      </c>
      <c r="E786">
        <f>Table2[[#This Row],[min_epsilon]]</f>
        <v>4.0000000000000001E-3</v>
      </c>
      <c r="F786">
        <f>Table2[[#This Row],[epsilon_decay]]</f>
        <v>1.6000000000000001E-3</v>
      </c>
      <c r="G786">
        <f>Table2[[#This Row],[num_bins]]</f>
        <v>16</v>
      </c>
      <c r="H786">
        <f>Table2[[#This Row],[mean_reward]]</f>
        <v>22.223675</v>
      </c>
      <c r="I786">
        <f>Table2[[#This Row],[mean_stderr]]</f>
        <v>1.15594437411273</v>
      </c>
      <c r="J786">
        <f>Table2[[#This Row],[min_reward_84]]</f>
        <v>21.067730625887272</v>
      </c>
    </row>
    <row r="787" spans="1:10" x14ac:dyDescent="0.2">
      <c r="A787">
        <f>Table2[[#This Row],[trial]]</f>
        <v>156</v>
      </c>
      <c r="B787">
        <f>Table2[[#This Row],[tsetlin_number_of_clauses]]</f>
        <v>6000</v>
      </c>
      <c r="C787">
        <f>Table2[[#This Row],[tsetlin_T]]</f>
        <v>100000</v>
      </c>
      <c r="D787">
        <f>Table2[[#This Row],[tsetlin_states]]</f>
        <v>8</v>
      </c>
      <c r="E787">
        <f>Table2[[#This Row],[min_epsilon]]</f>
        <v>0.01</v>
      </c>
      <c r="F787">
        <f>Table2[[#This Row],[epsilon_decay]]</f>
        <v>8.0000000000000004E-4</v>
      </c>
      <c r="G787">
        <f>Table2[[#This Row],[num_bins]]</f>
        <v>8</v>
      </c>
      <c r="H787">
        <f>Table2[[#This Row],[mean_reward]]</f>
        <v>22.2241</v>
      </c>
      <c r="I787">
        <f>Table2[[#This Row],[mean_stderr]]</f>
        <v>1.156557023515</v>
      </c>
      <c r="J787">
        <f>Table2[[#This Row],[min_reward_84]]</f>
        <v>21.067542976485001</v>
      </c>
    </row>
    <row r="788" spans="1:10" x14ac:dyDescent="0.2">
      <c r="A788">
        <f>Table2[[#This Row],[trial]]</f>
        <v>673</v>
      </c>
      <c r="B788">
        <f>Table2[[#This Row],[tsetlin_number_of_clauses]]</f>
        <v>10000</v>
      </c>
      <c r="C788">
        <f>Table2[[#This Row],[tsetlin_T]]</f>
        <v>100000</v>
      </c>
      <c r="D788">
        <f>Table2[[#This Row],[tsetlin_states]]</f>
        <v>4</v>
      </c>
      <c r="E788">
        <f>Table2[[#This Row],[min_epsilon]]</f>
        <v>1E-3</v>
      </c>
      <c r="F788">
        <f>Table2[[#This Row],[epsilon_decay]]</f>
        <v>8.0000000000000004E-4</v>
      </c>
      <c r="G788">
        <f>Table2[[#This Row],[num_bins]]</f>
        <v>16</v>
      </c>
      <c r="H788">
        <f>Table2[[#This Row],[mean_reward]]</f>
        <v>22.212399999999999</v>
      </c>
      <c r="I788">
        <f>Table2[[#This Row],[mean_stderr]]</f>
        <v>1.1449477874869001</v>
      </c>
      <c r="J788">
        <f>Table2[[#This Row],[min_reward_84]]</f>
        <v>21.0674522125131</v>
      </c>
    </row>
    <row r="789" spans="1:10" x14ac:dyDescent="0.2">
      <c r="A789">
        <f>Table2[[#This Row],[trial]]</f>
        <v>169</v>
      </c>
      <c r="B789">
        <f>Table2[[#This Row],[tsetlin_number_of_clauses]]</f>
        <v>10000</v>
      </c>
      <c r="C789">
        <f>Table2[[#This Row],[tsetlin_T]]</f>
        <v>100000</v>
      </c>
      <c r="D789">
        <f>Table2[[#This Row],[tsetlin_states]]</f>
        <v>25</v>
      </c>
      <c r="E789">
        <f>Table2[[#This Row],[min_epsilon]]</f>
        <v>0.01</v>
      </c>
      <c r="F789">
        <f>Table2[[#This Row],[epsilon_decay]]</f>
        <v>8.0000000000000004E-4</v>
      </c>
      <c r="G789">
        <f>Table2[[#This Row],[num_bins]]</f>
        <v>8</v>
      </c>
      <c r="H789">
        <f>Table2[[#This Row],[mean_reward]]</f>
        <v>22.231324999999998</v>
      </c>
      <c r="I789">
        <f>Table2[[#This Row],[mean_stderr]]</f>
        <v>1.1638876801581299</v>
      </c>
      <c r="J789">
        <f>Table2[[#This Row],[min_reward_84]]</f>
        <v>21.067437319841869</v>
      </c>
    </row>
    <row r="790" spans="1:10" x14ac:dyDescent="0.2">
      <c r="A790">
        <f>Table2[[#This Row],[trial]]</f>
        <v>744</v>
      </c>
      <c r="B790">
        <f>Table2[[#This Row],[tsetlin_number_of_clauses]]</f>
        <v>6000</v>
      </c>
      <c r="C790">
        <f>Table2[[#This Row],[tsetlin_T]]</f>
        <v>100000</v>
      </c>
      <c r="D790">
        <f>Table2[[#This Row],[tsetlin_states]]</f>
        <v>25</v>
      </c>
      <c r="E790">
        <f>Table2[[#This Row],[min_epsilon]]</f>
        <v>0.01</v>
      </c>
      <c r="F790">
        <f>Table2[[#This Row],[epsilon_decay]]</f>
        <v>1.6000000000000001E-3</v>
      </c>
      <c r="G790">
        <f>Table2[[#This Row],[num_bins]]</f>
        <v>16</v>
      </c>
      <c r="H790">
        <f>Table2[[#This Row],[mean_reward]]</f>
        <v>22.235924999999899</v>
      </c>
      <c r="I790">
        <f>Table2[[#This Row],[mean_stderr]]</f>
        <v>1.1699421170166899</v>
      </c>
      <c r="J790">
        <f>Table2[[#This Row],[min_reward_84]]</f>
        <v>21.06598288298321</v>
      </c>
    </row>
    <row r="791" spans="1:10" x14ac:dyDescent="0.2">
      <c r="A791">
        <f>Table2[[#This Row],[trial]]</f>
        <v>709</v>
      </c>
      <c r="B791">
        <f>Table2[[#This Row],[tsetlin_number_of_clauses]]</f>
        <v>10000</v>
      </c>
      <c r="C791">
        <f>Table2[[#This Row],[tsetlin_T]]</f>
        <v>100000</v>
      </c>
      <c r="D791">
        <f>Table2[[#This Row],[tsetlin_states]]</f>
        <v>100</v>
      </c>
      <c r="E791">
        <f>Table2[[#This Row],[min_epsilon]]</f>
        <v>1E-3</v>
      </c>
      <c r="F791">
        <f>Table2[[#This Row],[epsilon_decay]]</f>
        <v>8.0000000000000004E-4</v>
      </c>
      <c r="G791">
        <f>Table2[[#This Row],[num_bins]]</f>
        <v>16</v>
      </c>
      <c r="H791">
        <f>Table2[[#This Row],[mean_reward]]</f>
        <v>22.227</v>
      </c>
      <c r="I791">
        <f>Table2[[#This Row],[mean_stderr]]</f>
        <v>1.16122053938411</v>
      </c>
      <c r="J791">
        <f>Table2[[#This Row],[min_reward_84]]</f>
        <v>21.065779460615889</v>
      </c>
    </row>
    <row r="792" spans="1:10" x14ac:dyDescent="0.2">
      <c r="A792">
        <f>Table2[[#This Row],[trial]]</f>
        <v>614</v>
      </c>
      <c r="B792">
        <f>Table2[[#This Row],[tsetlin_number_of_clauses]]</f>
        <v>14000</v>
      </c>
      <c r="C792">
        <f>Table2[[#This Row],[tsetlin_T]]</f>
        <v>100000</v>
      </c>
      <c r="D792">
        <f>Table2[[#This Row],[tsetlin_states]]</f>
        <v>100</v>
      </c>
      <c r="E792">
        <f>Table2[[#This Row],[min_epsilon]]</f>
        <v>0.01</v>
      </c>
      <c r="F792">
        <f>Table2[[#This Row],[epsilon_decay]]</f>
        <v>8.0000000000000004E-4</v>
      </c>
      <c r="G792">
        <f>Table2[[#This Row],[num_bins]]</f>
        <v>16</v>
      </c>
      <c r="H792">
        <f>Table2[[#This Row],[mean_reward]]</f>
        <v>22.216525000000001</v>
      </c>
      <c r="I792">
        <f>Table2[[#This Row],[mean_stderr]]</f>
        <v>1.15092023787871</v>
      </c>
      <c r="J792">
        <f>Table2[[#This Row],[min_reward_84]]</f>
        <v>21.065604762121289</v>
      </c>
    </row>
    <row r="793" spans="1:10" x14ac:dyDescent="0.2">
      <c r="A793">
        <f>Table2[[#This Row],[trial]]</f>
        <v>266</v>
      </c>
      <c r="B793">
        <f>Table2[[#This Row],[tsetlin_number_of_clauses]]</f>
        <v>14000</v>
      </c>
      <c r="C793">
        <f>Table2[[#This Row],[tsetlin_T]]</f>
        <v>100000</v>
      </c>
      <c r="D793">
        <f>Table2[[#This Row],[tsetlin_states]]</f>
        <v>25</v>
      </c>
      <c r="E793">
        <f>Table2[[#This Row],[min_epsilon]]</f>
        <v>1E-3</v>
      </c>
      <c r="F793">
        <f>Table2[[#This Row],[epsilon_decay]]</f>
        <v>8.0000000000000004E-4</v>
      </c>
      <c r="G793">
        <f>Table2[[#This Row],[num_bins]]</f>
        <v>8</v>
      </c>
      <c r="H793">
        <f>Table2[[#This Row],[mean_reward]]</f>
        <v>22.23265</v>
      </c>
      <c r="I793">
        <f>Table2[[#This Row],[mean_stderr]]</f>
        <v>1.1673510392761599</v>
      </c>
      <c r="J793">
        <f>Table2[[#This Row],[min_reward_84]]</f>
        <v>21.06529896072384</v>
      </c>
    </row>
    <row r="794" spans="1:10" x14ac:dyDescent="0.2">
      <c r="A794">
        <f>Table2[[#This Row],[trial]]</f>
        <v>685</v>
      </c>
      <c r="B794">
        <f>Table2[[#This Row],[tsetlin_number_of_clauses]]</f>
        <v>10000</v>
      </c>
      <c r="C794">
        <f>Table2[[#This Row],[tsetlin_T]]</f>
        <v>100000</v>
      </c>
      <c r="D794">
        <f>Table2[[#This Row],[tsetlin_states]]</f>
        <v>8</v>
      </c>
      <c r="E794">
        <f>Table2[[#This Row],[min_epsilon]]</f>
        <v>1E-3</v>
      </c>
      <c r="F794">
        <f>Table2[[#This Row],[epsilon_decay]]</f>
        <v>8.0000000000000004E-4</v>
      </c>
      <c r="G794">
        <f>Table2[[#This Row],[num_bins]]</f>
        <v>16</v>
      </c>
      <c r="H794">
        <f>Table2[[#This Row],[mean_reward]]</f>
        <v>22.216899999999999</v>
      </c>
      <c r="I794">
        <f>Table2[[#This Row],[mean_stderr]]</f>
        <v>1.1519514782272</v>
      </c>
      <c r="J794">
        <f>Table2[[#This Row],[min_reward_84]]</f>
        <v>21.064948521772799</v>
      </c>
    </row>
    <row r="795" spans="1:10" x14ac:dyDescent="0.2">
      <c r="A795">
        <f>Table2[[#This Row],[trial]]</f>
        <v>686</v>
      </c>
      <c r="B795">
        <f>Table2[[#This Row],[tsetlin_number_of_clauses]]</f>
        <v>14000</v>
      </c>
      <c r="C795">
        <f>Table2[[#This Row],[tsetlin_T]]</f>
        <v>100000</v>
      </c>
      <c r="D795">
        <f>Table2[[#This Row],[tsetlin_states]]</f>
        <v>8</v>
      </c>
      <c r="E795">
        <f>Table2[[#This Row],[min_epsilon]]</f>
        <v>1E-3</v>
      </c>
      <c r="F795">
        <f>Table2[[#This Row],[epsilon_decay]]</f>
        <v>8.0000000000000004E-4</v>
      </c>
      <c r="G795">
        <f>Table2[[#This Row],[num_bins]]</f>
        <v>16</v>
      </c>
      <c r="H795">
        <f>Table2[[#This Row],[mean_reward]]</f>
        <v>22.206150000000001</v>
      </c>
      <c r="I795">
        <f>Table2[[#This Row],[mean_stderr]]</f>
        <v>1.14199774531923</v>
      </c>
      <c r="J795">
        <f>Table2[[#This Row],[min_reward_84]]</f>
        <v>21.064152254680771</v>
      </c>
    </row>
    <row r="796" spans="1:10" x14ac:dyDescent="0.2">
      <c r="A796">
        <f>Table2[[#This Row],[trial]]</f>
        <v>552</v>
      </c>
      <c r="B796">
        <f>Table2[[#This Row],[tsetlin_number_of_clauses]]</f>
        <v>6000</v>
      </c>
      <c r="C796">
        <f>Table2[[#This Row],[tsetlin_T]]</f>
        <v>100000</v>
      </c>
      <c r="D796">
        <f>Table2[[#This Row],[tsetlin_states]]</f>
        <v>25</v>
      </c>
      <c r="E796">
        <f>Table2[[#This Row],[min_epsilon]]</f>
        <v>1E-3</v>
      </c>
      <c r="F796">
        <f>Table2[[#This Row],[epsilon_decay]]</f>
        <v>4.0000000000000002E-4</v>
      </c>
      <c r="G796">
        <f>Table2[[#This Row],[num_bins]]</f>
        <v>16</v>
      </c>
      <c r="H796">
        <f>Table2[[#This Row],[mean_reward]]</f>
        <v>22.216249999999999</v>
      </c>
      <c r="I796">
        <f>Table2[[#This Row],[mean_stderr]]</f>
        <v>1.15273460100467</v>
      </c>
      <c r="J796">
        <f>Table2[[#This Row],[min_reward_84]]</f>
        <v>21.063515398995328</v>
      </c>
    </row>
    <row r="797" spans="1:10" x14ac:dyDescent="0.2">
      <c r="A797">
        <f>Table2[[#This Row],[trial]]</f>
        <v>841</v>
      </c>
      <c r="B797">
        <f>Table2[[#This Row],[tsetlin_number_of_clauses]]</f>
        <v>10000</v>
      </c>
      <c r="C797">
        <f>Table2[[#This Row],[tsetlin_T]]</f>
        <v>100000</v>
      </c>
      <c r="D797">
        <f>Table2[[#This Row],[tsetlin_states]]</f>
        <v>25</v>
      </c>
      <c r="E797">
        <f>Table2[[#This Row],[min_epsilon]]</f>
        <v>1E-3</v>
      </c>
      <c r="F797">
        <f>Table2[[#This Row],[epsilon_decay]]</f>
        <v>1.6000000000000001E-3</v>
      </c>
      <c r="G797">
        <f>Table2[[#This Row],[num_bins]]</f>
        <v>16</v>
      </c>
      <c r="H797">
        <f>Table2[[#This Row],[mean_reward]]</f>
        <v>22.218274999999998</v>
      </c>
      <c r="I797">
        <f>Table2[[#This Row],[mean_stderr]]</f>
        <v>1.15564718556207</v>
      </c>
      <c r="J797">
        <f>Table2[[#This Row],[min_reward_84]]</f>
        <v>21.062627814437928</v>
      </c>
    </row>
    <row r="798" spans="1:10" x14ac:dyDescent="0.2">
      <c r="A798">
        <f>Table2[[#This Row],[trial]]</f>
        <v>708</v>
      </c>
      <c r="B798">
        <f>Table2[[#This Row],[tsetlin_number_of_clauses]]</f>
        <v>6000</v>
      </c>
      <c r="C798">
        <f>Table2[[#This Row],[tsetlin_T]]</f>
        <v>100000</v>
      </c>
      <c r="D798">
        <f>Table2[[#This Row],[tsetlin_states]]</f>
        <v>100</v>
      </c>
      <c r="E798">
        <f>Table2[[#This Row],[min_epsilon]]</f>
        <v>1E-3</v>
      </c>
      <c r="F798">
        <f>Table2[[#This Row],[epsilon_decay]]</f>
        <v>8.0000000000000004E-4</v>
      </c>
      <c r="G798">
        <f>Table2[[#This Row],[num_bins]]</f>
        <v>16</v>
      </c>
      <c r="H798">
        <f>Table2[[#This Row],[mean_reward]]</f>
        <v>22.211524999999899</v>
      </c>
      <c r="I798">
        <f>Table2[[#This Row],[mean_stderr]]</f>
        <v>1.1493711290410999</v>
      </c>
      <c r="J798">
        <f>Table2[[#This Row],[min_reward_84]]</f>
        <v>21.062153870958799</v>
      </c>
    </row>
    <row r="799" spans="1:10" x14ac:dyDescent="0.2">
      <c r="A799">
        <f>Table2[[#This Row],[trial]]</f>
        <v>228</v>
      </c>
      <c r="B799">
        <f>Table2[[#This Row],[tsetlin_number_of_clauses]]</f>
        <v>6000</v>
      </c>
      <c r="C799">
        <f>Table2[[#This Row],[tsetlin_T]]</f>
        <v>100000</v>
      </c>
      <c r="D799">
        <f>Table2[[#This Row],[tsetlin_states]]</f>
        <v>100</v>
      </c>
      <c r="E799">
        <f>Table2[[#This Row],[min_epsilon]]</f>
        <v>4.0000000000000001E-3</v>
      </c>
      <c r="F799">
        <f>Table2[[#This Row],[epsilon_decay]]</f>
        <v>8.0000000000000004E-4</v>
      </c>
      <c r="G799">
        <f>Table2[[#This Row],[num_bins]]</f>
        <v>8</v>
      </c>
      <c r="H799">
        <f>Table2[[#This Row],[mean_reward]]</f>
        <v>22.228249999999999</v>
      </c>
      <c r="I799">
        <f>Table2[[#This Row],[mean_stderr]]</f>
        <v>1.1664454900347401</v>
      </c>
      <c r="J799">
        <f>Table2[[#This Row],[min_reward_84]]</f>
        <v>21.06180450996526</v>
      </c>
    </row>
    <row r="800" spans="1:10" x14ac:dyDescent="0.2">
      <c r="A800">
        <f>Table2[[#This Row],[trial]]</f>
        <v>468</v>
      </c>
      <c r="B800">
        <f>Table2[[#This Row],[tsetlin_number_of_clauses]]</f>
        <v>6000</v>
      </c>
      <c r="C800">
        <f>Table2[[#This Row],[tsetlin_T]]</f>
        <v>100000</v>
      </c>
      <c r="D800">
        <f>Table2[[#This Row],[tsetlin_states]]</f>
        <v>100</v>
      </c>
      <c r="E800">
        <f>Table2[[#This Row],[min_epsilon]]</f>
        <v>0.01</v>
      </c>
      <c r="F800">
        <f>Table2[[#This Row],[epsilon_decay]]</f>
        <v>4.0000000000000002E-4</v>
      </c>
      <c r="G800">
        <f>Table2[[#This Row],[num_bins]]</f>
        <v>16</v>
      </c>
      <c r="H800">
        <f>Table2[[#This Row],[mean_reward]]</f>
        <v>22.237100000000002</v>
      </c>
      <c r="I800">
        <f>Table2[[#This Row],[mean_stderr]]</f>
        <v>1.1754341302350799</v>
      </c>
      <c r="J800">
        <f>Table2[[#This Row],[min_reward_84]]</f>
        <v>21.061665869764923</v>
      </c>
    </row>
    <row r="801" spans="1:10" x14ac:dyDescent="0.2">
      <c r="A801">
        <f>Table2[[#This Row],[trial]]</f>
        <v>770</v>
      </c>
      <c r="B801">
        <f>Table2[[#This Row],[tsetlin_number_of_clauses]]</f>
        <v>14000</v>
      </c>
      <c r="C801">
        <f>Table2[[#This Row],[tsetlin_T]]</f>
        <v>100000</v>
      </c>
      <c r="D801">
        <f>Table2[[#This Row],[tsetlin_states]]</f>
        <v>4</v>
      </c>
      <c r="E801">
        <f>Table2[[#This Row],[min_epsilon]]</f>
        <v>4.0000000000000001E-3</v>
      </c>
      <c r="F801">
        <f>Table2[[#This Row],[epsilon_decay]]</f>
        <v>1.6000000000000001E-3</v>
      </c>
      <c r="G801">
        <f>Table2[[#This Row],[num_bins]]</f>
        <v>16</v>
      </c>
      <c r="H801">
        <f>Table2[[#This Row],[mean_reward]]</f>
        <v>22.228475</v>
      </c>
      <c r="I801">
        <f>Table2[[#This Row],[mean_stderr]]</f>
        <v>1.1671527034124001</v>
      </c>
      <c r="J801">
        <f>Table2[[#This Row],[min_reward_84]]</f>
        <v>21.061322296587598</v>
      </c>
    </row>
    <row r="802" spans="1:10" x14ac:dyDescent="0.2">
      <c r="A802">
        <f>Table2[[#This Row],[trial]]</f>
        <v>277</v>
      </c>
      <c r="B802">
        <f>Table2[[#This Row],[tsetlin_number_of_clauses]]</f>
        <v>10000</v>
      </c>
      <c r="C802">
        <f>Table2[[#This Row],[tsetlin_T]]</f>
        <v>100000</v>
      </c>
      <c r="D802">
        <f>Table2[[#This Row],[tsetlin_states]]</f>
        <v>100</v>
      </c>
      <c r="E802">
        <f>Table2[[#This Row],[min_epsilon]]</f>
        <v>1E-3</v>
      </c>
      <c r="F802">
        <f>Table2[[#This Row],[epsilon_decay]]</f>
        <v>8.0000000000000004E-4</v>
      </c>
      <c r="G802">
        <f>Table2[[#This Row],[num_bins]]</f>
        <v>8</v>
      </c>
      <c r="H802">
        <f>Table2[[#This Row],[mean_reward]]</f>
        <v>22.232925000000002</v>
      </c>
      <c r="I802">
        <f>Table2[[#This Row],[mean_stderr]]</f>
        <v>1.17202878369484</v>
      </c>
      <c r="J802">
        <f>Table2[[#This Row],[min_reward_84]]</f>
        <v>21.06089621630516</v>
      </c>
    </row>
    <row r="803" spans="1:10" x14ac:dyDescent="0.2">
      <c r="A803">
        <f>Table2[[#This Row],[trial]]</f>
        <v>480</v>
      </c>
      <c r="B803">
        <f>Table2[[#This Row],[tsetlin_number_of_clauses]]</f>
        <v>6000</v>
      </c>
      <c r="C803">
        <f>Table2[[#This Row],[tsetlin_T]]</f>
        <v>100000</v>
      </c>
      <c r="D803">
        <f>Table2[[#This Row],[tsetlin_states]]</f>
        <v>4</v>
      </c>
      <c r="E803">
        <f>Table2[[#This Row],[min_epsilon]]</f>
        <v>4.0000000000000001E-3</v>
      </c>
      <c r="F803">
        <f>Table2[[#This Row],[epsilon_decay]]</f>
        <v>4.0000000000000002E-4</v>
      </c>
      <c r="G803">
        <f>Table2[[#This Row],[num_bins]]</f>
        <v>16</v>
      </c>
      <c r="H803">
        <f>Table2[[#This Row],[mean_reward]]</f>
        <v>22.223050000000001</v>
      </c>
      <c r="I803">
        <f>Table2[[#This Row],[mean_stderr]]</f>
        <v>1.16334222852708</v>
      </c>
      <c r="J803">
        <f>Table2[[#This Row],[min_reward_84]]</f>
        <v>21.059707771472922</v>
      </c>
    </row>
    <row r="804" spans="1:10" x14ac:dyDescent="0.2">
      <c r="A804">
        <f>Table2[[#This Row],[trial]]</f>
        <v>24</v>
      </c>
      <c r="B804">
        <f>Table2[[#This Row],[tsetlin_number_of_clauses]]</f>
        <v>6000</v>
      </c>
      <c r="C804">
        <f>Table2[[#This Row],[tsetlin_T]]</f>
        <v>100000</v>
      </c>
      <c r="D804">
        <f>Table2[[#This Row],[tsetlin_states]]</f>
        <v>25</v>
      </c>
      <c r="E804">
        <f>Table2[[#This Row],[min_epsilon]]</f>
        <v>0.01</v>
      </c>
      <c r="F804">
        <f>Table2[[#This Row],[epsilon_decay]]</f>
        <v>4.0000000000000002E-4</v>
      </c>
      <c r="G804">
        <f>Table2[[#This Row],[num_bins]]</f>
        <v>8</v>
      </c>
      <c r="H804">
        <f>Table2[[#This Row],[mean_reward]]</f>
        <v>22.197574999999901</v>
      </c>
      <c r="I804">
        <f>Table2[[#This Row],[mean_stderr]]</f>
        <v>1.13907204399798</v>
      </c>
      <c r="J804">
        <f>Table2[[#This Row],[min_reward_84]]</f>
        <v>21.05850295600192</v>
      </c>
    </row>
    <row r="805" spans="1:10" x14ac:dyDescent="0.2">
      <c r="A805">
        <f>Table2[[#This Row],[trial]]</f>
        <v>660</v>
      </c>
      <c r="B805">
        <f>Table2[[#This Row],[tsetlin_number_of_clauses]]</f>
        <v>6000</v>
      </c>
      <c r="C805">
        <f>Table2[[#This Row],[tsetlin_T]]</f>
        <v>100000</v>
      </c>
      <c r="D805">
        <f>Table2[[#This Row],[tsetlin_states]]</f>
        <v>100</v>
      </c>
      <c r="E805">
        <f>Table2[[#This Row],[min_epsilon]]</f>
        <v>4.0000000000000001E-3</v>
      </c>
      <c r="F805">
        <f>Table2[[#This Row],[epsilon_decay]]</f>
        <v>8.0000000000000004E-4</v>
      </c>
      <c r="G805">
        <f>Table2[[#This Row],[num_bins]]</f>
        <v>16</v>
      </c>
      <c r="H805">
        <f>Table2[[#This Row],[mean_reward]]</f>
        <v>22.226724999999998</v>
      </c>
      <c r="I805">
        <f>Table2[[#This Row],[mean_stderr]]</f>
        <v>1.16847236943324</v>
      </c>
      <c r="J805">
        <f>Table2[[#This Row],[min_reward_84]]</f>
        <v>21.058252630566759</v>
      </c>
    </row>
    <row r="806" spans="1:10" x14ac:dyDescent="0.2">
      <c r="A806">
        <f>Table2[[#This Row],[trial]]</f>
        <v>372</v>
      </c>
      <c r="B806">
        <f>Table2[[#This Row],[tsetlin_number_of_clauses]]</f>
        <v>6000</v>
      </c>
      <c r="C806">
        <f>Table2[[#This Row],[tsetlin_T]]</f>
        <v>100000</v>
      </c>
      <c r="D806">
        <f>Table2[[#This Row],[tsetlin_states]]</f>
        <v>100</v>
      </c>
      <c r="E806">
        <f>Table2[[#This Row],[min_epsilon]]</f>
        <v>4.0000000000000001E-3</v>
      </c>
      <c r="F806">
        <f>Table2[[#This Row],[epsilon_decay]]</f>
        <v>1.6000000000000001E-3</v>
      </c>
      <c r="G806">
        <f>Table2[[#This Row],[num_bins]]</f>
        <v>8</v>
      </c>
      <c r="H806">
        <f>Table2[[#This Row],[mean_reward]]</f>
        <v>22.215924999999999</v>
      </c>
      <c r="I806">
        <f>Table2[[#This Row],[mean_stderr]]</f>
        <v>1.1588542937603501</v>
      </c>
      <c r="J806">
        <f>Table2[[#This Row],[min_reward_84]]</f>
        <v>21.057070706239649</v>
      </c>
    </row>
    <row r="807" spans="1:10" x14ac:dyDescent="0.2">
      <c r="A807">
        <f>Table2[[#This Row],[trial]]</f>
        <v>684</v>
      </c>
      <c r="B807">
        <f>Table2[[#This Row],[tsetlin_number_of_clauses]]</f>
        <v>6000</v>
      </c>
      <c r="C807">
        <f>Table2[[#This Row],[tsetlin_T]]</f>
        <v>100000</v>
      </c>
      <c r="D807">
        <f>Table2[[#This Row],[tsetlin_states]]</f>
        <v>8</v>
      </c>
      <c r="E807">
        <f>Table2[[#This Row],[min_epsilon]]</f>
        <v>1E-3</v>
      </c>
      <c r="F807">
        <f>Table2[[#This Row],[epsilon_decay]]</f>
        <v>8.0000000000000004E-4</v>
      </c>
      <c r="G807">
        <f>Table2[[#This Row],[num_bins]]</f>
        <v>16</v>
      </c>
      <c r="H807">
        <f>Table2[[#This Row],[mean_reward]]</f>
        <v>22.219974999999899</v>
      </c>
      <c r="I807">
        <f>Table2[[#This Row],[mean_stderr]]</f>
        <v>1.16357700414663</v>
      </c>
      <c r="J807">
        <f>Table2[[#This Row],[min_reward_84]]</f>
        <v>21.056397995853267</v>
      </c>
    </row>
    <row r="808" spans="1:10" x14ac:dyDescent="0.2">
      <c r="A808">
        <f>Table2[[#This Row],[trial]]</f>
        <v>624</v>
      </c>
      <c r="B808">
        <f>Table2[[#This Row],[tsetlin_number_of_clauses]]</f>
        <v>6000</v>
      </c>
      <c r="C808">
        <f>Table2[[#This Row],[tsetlin_T]]</f>
        <v>100000</v>
      </c>
      <c r="D808">
        <f>Table2[[#This Row],[tsetlin_states]]</f>
        <v>4</v>
      </c>
      <c r="E808">
        <f>Table2[[#This Row],[min_epsilon]]</f>
        <v>4.0000000000000001E-3</v>
      </c>
      <c r="F808">
        <f>Table2[[#This Row],[epsilon_decay]]</f>
        <v>8.0000000000000004E-4</v>
      </c>
      <c r="G808">
        <f>Table2[[#This Row],[num_bins]]</f>
        <v>16</v>
      </c>
      <c r="H808">
        <f>Table2[[#This Row],[mean_reward]]</f>
        <v>22.228400000000001</v>
      </c>
      <c r="I808">
        <f>Table2[[#This Row],[mean_stderr]]</f>
        <v>1.1739104785451799</v>
      </c>
      <c r="J808">
        <f>Table2[[#This Row],[min_reward_84]]</f>
        <v>21.054489521454819</v>
      </c>
    </row>
    <row r="809" spans="1:10" x14ac:dyDescent="0.2">
      <c r="A809">
        <f>Table2[[#This Row],[trial]]</f>
        <v>842</v>
      </c>
      <c r="B809">
        <f>Table2[[#This Row],[tsetlin_number_of_clauses]]</f>
        <v>14000</v>
      </c>
      <c r="C809">
        <f>Table2[[#This Row],[tsetlin_T]]</f>
        <v>100000</v>
      </c>
      <c r="D809">
        <f>Table2[[#This Row],[tsetlin_states]]</f>
        <v>25</v>
      </c>
      <c r="E809">
        <f>Table2[[#This Row],[min_epsilon]]</f>
        <v>1E-3</v>
      </c>
      <c r="F809">
        <f>Table2[[#This Row],[epsilon_decay]]</f>
        <v>1.6000000000000001E-3</v>
      </c>
      <c r="G809">
        <f>Table2[[#This Row],[num_bins]]</f>
        <v>16</v>
      </c>
      <c r="H809">
        <f>Table2[[#This Row],[mean_reward]]</f>
        <v>22.1999</v>
      </c>
      <c r="I809">
        <f>Table2[[#This Row],[mean_stderr]]</f>
        <v>1.1467066539015101</v>
      </c>
      <c r="J809">
        <f>Table2[[#This Row],[min_reward_84]]</f>
        <v>21.053193346098489</v>
      </c>
    </row>
    <row r="810" spans="1:10" x14ac:dyDescent="0.2">
      <c r="A810">
        <f>Table2[[#This Row],[trial]]</f>
        <v>361</v>
      </c>
      <c r="B810">
        <f>Table2[[#This Row],[tsetlin_number_of_clauses]]</f>
        <v>10000</v>
      </c>
      <c r="C810">
        <f>Table2[[#This Row],[tsetlin_T]]</f>
        <v>100000</v>
      </c>
      <c r="D810">
        <f>Table2[[#This Row],[tsetlin_states]]</f>
        <v>25</v>
      </c>
      <c r="E810">
        <f>Table2[[#This Row],[min_epsilon]]</f>
        <v>4.0000000000000001E-3</v>
      </c>
      <c r="F810">
        <f>Table2[[#This Row],[epsilon_decay]]</f>
        <v>1.6000000000000001E-3</v>
      </c>
      <c r="G810">
        <f>Table2[[#This Row],[num_bins]]</f>
        <v>8</v>
      </c>
      <c r="H810">
        <f>Table2[[#This Row],[mean_reward]]</f>
        <v>22.219124999999998</v>
      </c>
      <c r="I810">
        <f>Table2[[#This Row],[mean_stderr]]</f>
        <v>1.16693498851699</v>
      </c>
      <c r="J810">
        <f>Table2[[#This Row],[min_reward_84]]</f>
        <v>21.05219001148301</v>
      </c>
    </row>
    <row r="811" spans="1:10" x14ac:dyDescent="0.2">
      <c r="A811">
        <f>Table2[[#This Row],[trial]]</f>
        <v>157</v>
      </c>
      <c r="B811">
        <f>Table2[[#This Row],[tsetlin_number_of_clauses]]</f>
        <v>10000</v>
      </c>
      <c r="C811">
        <f>Table2[[#This Row],[tsetlin_T]]</f>
        <v>100000</v>
      </c>
      <c r="D811">
        <f>Table2[[#This Row],[tsetlin_states]]</f>
        <v>8</v>
      </c>
      <c r="E811">
        <f>Table2[[#This Row],[min_epsilon]]</f>
        <v>0.01</v>
      </c>
      <c r="F811">
        <f>Table2[[#This Row],[epsilon_decay]]</f>
        <v>8.0000000000000004E-4</v>
      </c>
      <c r="G811">
        <f>Table2[[#This Row],[num_bins]]</f>
        <v>8</v>
      </c>
      <c r="H811">
        <f>Table2[[#This Row],[mean_reward]]</f>
        <v>22.202449999999999</v>
      </c>
      <c r="I811">
        <f>Table2[[#This Row],[mean_stderr]]</f>
        <v>1.1528935839733301</v>
      </c>
      <c r="J811">
        <f>Table2[[#This Row],[min_reward_84]]</f>
        <v>21.049556416026668</v>
      </c>
    </row>
    <row r="812" spans="1:10" x14ac:dyDescent="0.2">
      <c r="A812">
        <f>Table2[[#This Row],[trial]]</f>
        <v>481</v>
      </c>
      <c r="B812">
        <f>Table2[[#This Row],[tsetlin_number_of_clauses]]</f>
        <v>10000</v>
      </c>
      <c r="C812">
        <f>Table2[[#This Row],[tsetlin_T]]</f>
        <v>100000</v>
      </c>
      <c r="D812">
        <f>Table2[[#This Row],[tsetlin_states]]</f>
        <v>4</v>
      </c>
      <c r="E812">
        <f>Table2[[#This Row],[min_epsilon]]</f>
        <v>4.0000000000000001E-3</v>
      </c>
      <c r="F812">
        <f>Table2[[#This Row],[epsilon_decay]]</f>
        <v>4.0000000000000002E-4</v>
      </c>
      <c r="G812">
        <f>Table2[[#This Row],[num_bins]]</f>
        <v>16</v>
      </c>
      <c r="H812">
        <f>Table2[[#This Row],[mean_reward]]</f>
        <v>22.187849999999901</v>
      </c>
      <c r="I812">
        <f>Table2[[#This Row],[mean_stderr]]</f>
        <v>1.13856069949996</v>
      </c>
      <c r="J812">
        <f>Table2[[#This Row],[min_reward_84]]</f>
        <v>21.049289300499943</v>
      </c>
    </row>
    <row r="813" spans="1:10" x14ac:dyDescent="0.2">
      <c r="A813">
        <f>Table2[[#This Row],[trial]]</f>
        <v>602</v>
      </c>
      <c r="B813">
        <f>Table2[[#This Row],[tsetlin_number_of_clauses]]</f>
        <v>14000</v>
      </c>
      <c r="C813">
        <f>Table2[[#This Row],[tsetlin_T]]</f>
        <v>100000</v>
      </c>
      <c r="D813">
        <f>Table2[[#This Row],[tsetlin_states]]</f>
        <v>25</v>
      </c>
      <c r="E813">
        <f>Table2[[#This Row],[min_epsilon]]</f>
        <v>0.01</v>
      </c>
      <c r="F813">
        <f>Table2[[#This Row],[epsilon_decay]]</f>
        <v>8.0000000000000004E-4</v>
      </c>
      <c r="G813">
        <f>Table2[[#This Row],[num_bins]]</f>
        <v>16</v>
      </c>
      <c r="H813">
        <f>Table2[[#This Row],[mean_reward]]</f>
        <v>22.209899999999902</v>
      </c>
      <c r="I813">
        <f>Table2[[#This Row],[mean_stderr]]</f>
        <v>1.16178054082069</v>
      </c>
      <c r="J813">
        <f>Table2[[#This Row],[min_reward_84]]</f>
        <v>21.048119459179212</v>
      </c>
    </row>
    <row r="814" spans="1:10" x14ac:dyDescent="0.2">
      <c r="A814">
        <f>Table2[[#This Row],[trial]]</f>
        <v>792</v>
      </c>
      <c r="B814">
        <f>Table2[[#This Row],[tsetlin_number_of_clauses]]</f>
        <v>6000</v>
      </c>
      <c r="C814">
        <f>Table2[[#This Row],[tsetlin_T]]</f>
        <v>100000</v>
      </c>
      <c r="D814">
        <f>Table2[[#This Row],[tsetlin_states]]</f>
        <v>25</v>
      </c>
      <c r="E814">
        <f>Table2[[#This Row],[min_epsilon]]</f>
        <v>4.0000000000000001E-3</v>
      </c>
      <c r="F814">
        <f>Table2[[#This Row],[epsilon_decay]]</f>
        <v>1.6000000000000001E-3</v>
      </c>
      <c r="G814">
        <f>Table2[[#This Row],[num_bins]]</f>
        <v>16</v>
      </c>
      <c r="H814">
        <f>Table2[[#This Row],[mean_reward]]</f>
        <v>22.20795</v>
      </c>
      <c r="I814">
        <f>Table2[[#This Row],[mean_stderr]]</f>
        <v>1.16000645604235</v>
      </c>
      <c r="J814">
        <f>Table2[[#This Row],[min_reward_84]]</f>
        <v>21.047943543957651</v>
      </c>
    </row>
    <row r="815" spans="1:10" x14ac:dyDescent="0.2">
      <c r="A815">
        <f>Table2[[#This Row],[trial]]</f>
        <v>769</v>
      </c>
      <c r="B815">
        <f>Table2[[#This Row],[tsetlin_number_of_clauses]]</f>
        <v>10000</v>
      </c>
      <c r="C815">
        <f>Table2[[#This Row],[tsetlin_T]]</f>
        <v>100000</v>
      </c>
      <c r="D815">
        <f>Table2[[#This Row],[tsetlin_states]]</f>
        <v>4</v>
      </c>
      <c r="E815">
        <f>Table2[[#This Row],[min_epsilon]]</f>
        <v>4.0000000000000001E-3</v>
      </c>
      <c r="F815">
        <f>Table2[[#This Row],[epsilon_decay]]</f>
        <v>1.6000000000000001E-3</v>
      </c>
      <c r="G815">
        <f>Table2[[#This Row],[num_bins]]</f>
        <v>16</v>
      </c>
      <c r="H815">
        <f>Table2[[#This Row],[mean_reward]]</f>
        <v>22.208074999999901</v>
      </c>
      <c r="I815">
        <f>Table2[[#This Row],[mean_stderr]]</f>
        <v>1.16060361349772</v>
      </c>
      <c r="J815">
        <f>Table2[[#This Row],[min_reward_84]]</f>
        <v>21.047471386502181</v>
      </c>
    </row>
    <row r="816" spans="1:10" x14ac:dyDescent="0.2">
      <c r="A816">
        <f>Table2[[#This Row],[trial]]</f>
        <v>289</v>
      </c>
      <c r="B816">
        <f>Table2[[#This Row],[tsetlin_number_of_clauses]]</f>
        <v>10000</v>
      </c>
      <c r="C816">
        <f>Table2[[#This Row],[tsetlin_T]]</f>
        <v>100000</v>
      </c>
      <c r="D816">
        <f>Table2[[#This Row],[tsetlin_states]]</f>
        <v>4</v>
      </c>
      <c r="E816">
        <f>Table2[[#This Row],[min_epsilon]]</f>
        <v>0.01</v>
      </c>
      <c r="F816">
        <f>Table2[[#This Row],[epsilon_decay]]</f>
        <v>1.6000000000000001E-3</v>
      </c>
      <c r="G816">
        <f>Table2[[#This Row],[num_bins]]</f>
        <v>8</v>
      </c>
      <c r="H816">
        <f>Table2[[#This Row],[mean_reward]]</f>
        <v>22.219149999999999</v>
      </c>
      <c r="I816">
        <f>Table2[[#This Row],[mean_stderr]]</f>
        <v>1.17209509168682</v>
      </c>
      <c r="J816">
        <f>Table2[[#This Row],[min_reward_84]]</f>
        <v>21.047054908313179</v>
      </c>
    </row>
    <row r="817" spans="1:10" x14ac:dyDescent="0.2">
      <c r="A817">
        <f>Table2[[#This Row],[trial]]</f>
        <v>564</v>
      </c>
      <c r="B817">
        <f>Table2[[#This Row],[tsetlin_number_of_clauses]]</f>
        <v>6000</v>
      </c>
      <c r="C817">
        <f>Table2[[#This Row],[tsetlin_T]]</f>
        <v>100000</v>
      </c>
      <c r="D817">
        <f>Table2[[#This Row],[tsetlin_states]]</f>
        <v>100</v>
      </c>
      <c r="E817">
        <f>Table2[[#This Row],[min_epsilon]]</f>
        <v>1E-3</v>
      </c>
      <c r="F817">
        <f>Table2[[#This Row],[epsilon_decay]]</f>
        <v>4.0000000000000002E-4</v>
      </c>
      <c r="G817">
        <f>Table2[[#This Row],[num_bins]]</f>
        <v>16</v>
      </c>
      <c r="H817">
        <f>Table2[[#This Row],[mean_reward]]</f>
        <v>22.198699999999999</v>
      </c>
      <c r="I817">
        <f>Table2[[#This Row],[mean_stderr]]</f>
        <v>1.1516822461943701</v>
      </c>
      <c r="J817">
        <f>Table2[[#This Row],[min_reward_84]]</f>
        <v>21.04701775380563</v>
      </c>
    </row>
    <row r="818" spans="1:10" x14ac:dyDescent="0.2">
      <c r="A818">
        <f>Table2[[#This Row],[trial]]</f>
        <v>145</v>
      </c>
      <c r="B818">
        <f>Table2[[#This Row],[tsetlin_number_of_clauses]]</f>
        <v>10000</v>
      </c>
      <c r="C818">
        <f>Table2[[#This Row],[tsetlin_T]]</f>
        <v>100000</v>
      </c>
      <c r="D818">
        <f>Table2[[#This Row],[tsetlin_states]]</f>
        <v>4</v>
      </c>
      <c r="E818">
        <f>Table2[[#This Row],[min_epsilon]]</f>
        <v>0.01</v>
      </c>
      <c r="F818">
        <f>Table2[[#This Row],[epsilon_decay]]</f>
        <v>8.0000000000000004E-4</v>
      </c>
      <c r="G818">
        <f>Table2[[#This Row],[num_bins]]</f>
        <v>8</v>
      </c>
      <c r="H818">
        <f>Table2[[#This Row],[mean_reward]]</f>
        <v>22.193549999999899</v>
      </c>
      <c r="I818">
        <f>Table2[[#This Row],[mean_stderr]]</f>
        <v>1.15079890971782</v>
      </c>
      <c r="J818">
        <f>Table2[[#This Row],[min_reward_84]]</f>
        <v>21.042751090282078</v>
      </c>
    </row>
    <row r="819" spans="1:10" x14ac:dyDescent="0.2">
      <c r="A819">
        <f>Table2[[#This Row],[trial]]</f>
        <v>410</v>
      </c>
      <c r="B819">
        <f>Table2[[#This Row],[tsetlin_number_of_clauses]]</f>
        <v>14000</v>
      </c>
      <c r="C819">
        <f>Table2[[#This Row],[tsetlin_T]]</f>
        <v>100000</v>
      </c>
      <c r="D819">
        <f>Table2[[#This Row],[tsetlin_states]]</f>
        <v>25</v>
      </c>
      <c r="E819">
        <f>Table2[[#This Row],[min_epsilon]]</f>
        <v>1E-3</v>
      </c>
      <c r="F819">
        <f>Table2[[#This Row],[epsilon_decay]]</f>
        <v>1.6000000000000001E-3</v>
      </c>
      <c r="G819">
        <f>Table2[[#This Row],[num_bins]]</f>
        <v>8</v>
      </c>
      <c r="H819">
        <f>Table2[[#This Row],[mean_reward]]</f>
        <v>22.202950000000001</v>
      </c>
      <c r="I819">
        <f>Table2[[#This Row],[mean_stderr]]</f>
        <v>1.16456912966475</v>
      </c>
      <c r="J819">
        <f>Table2[[#This Row],[min_reward_84]]</f>
        <v>21.038380870335253</v>
      </c>
    </row>
    <row r="820" spans="1:10" x14ac:dyDescent="0.2">
      <c r="A820">
        <f>Table2[[#This Row],[trial]]</f>
        <v>458</v>
      </c>
      <c r="B820">
        <f>Table2[[#This Row],[tsetlin_number_of_clauses]]</f>
        <v>14000</v>
      </c>
      <c r="C820">
        <f>Table2[[#This Row],[tsetlin_T]]</f>
        <v>100000</v>
      </c>
      <c r="D820">
        <f>Table2[[#This Row],[tsetlin_states]]</f>
        <v>25</v>
      </c>
      <c r="E820">
        <f>Table2[[#This Row],[min_epsilon]]</f>
        <v>0.01</v>
      </c>
      <c r="F820">
        <f>Table2[[#This Row],[epsilon_decay]]</f>
        <v>4.0000000000000002E-4</v>
      </c>
      <c r="G820">
        <f>Table2[[#This Row],[num_bins]]</f>
        <v>16</v>
      </c>
      <c r="H820">
        <f>Table2[[#This Row],[mean_reward]]</f>
        <v>22.203699999999898</v>
      </c>
      <c r="I820">
        <f>Table2[[#This Row],[mean_stderr]]</f>
        <v>1.16727420749358</v>
      </c>
      <c r="J820">
        <f>Table2[[#This Row],[min_reward_84]]</f>
        <v>21.036425792506318</v>
      </c>
    </row>
    <row r="821" spans="1:10" x14ac:dyDescent="0.2">
      <c r="A821">
        <f>Table2[[#This Row],[trial]]</f>
        <v>768</v>
      </c>
      <c r="B821">
        <f>Table2[[#This Row],[tsetlin_number_of_clauses]]</f>
        <v>6000</v>
      </c>
      <c r="C821">
        <f>Table2[[#This Row],[tsetlin_T]]</f>
        <v>100000</v>
      </c>
      <c r="D821">
        <f>Table2[[#This Row],[tsetlin_states]]</f>
        <v>4</v>
      </c>
      <c r="E821">
        <f>Table2[[#This Row],[min_epsilon]]</f>
        <v>4.0000000000000001E-3</v>
      </c>
      <c r="F821">
        <f>Table2[[#This Row],[epsilon_decay]]</f>
        <v>1.6000000000000001E-3</v>
      </c>
      <c r="G821">
        <f>Table2[[#This Row],[num_bins]]</f>
        <v>16</v>
      </c>
      <c r="H821">
        <f>Table2[[#This Row],[mean_reward]]</f>
        <v>22.180824999999999</v>
      </c>
      <c r="I821">
        <f>Table2[[#This Row],[mean_stderr]]</f>
        <v>1.14455324983465</v>
      </c>
      <c r="J821">
        <f>Table2[[#This Row],[min_reward_84]]</f>
        <v>21.036271750165348</v>
      </c>
    </row>
    <row r="822" spans="1:10" x14ac:dyDescent="0.2">
      <c r="A822">
        <f>Table2[[#This Row],[trial]]</f>
        <v>1</v>
      </c>
      <c r="B822">
        <f>Table2[[#This Row],[tsetlin_number_of_clauses]]</f>
        <v>10000</v>
      </c>
      <c r="C822">
        <f>Table2[[#This Row],[tsetlin_T]]</f>
        <v>100000</v>
      </c>
      <c r="D822">
        <f>Table2[[#This Row],[tsetlin_states]]</f>
        <v>4</v>
      </c>
      <c r="E822">
        <f>Table2[[#This Row],[min_epsilon]]</f>
        <v>0.01</v>
      </c>
      <c r="F822">
        <f>Table2[[#This Row],[epsilon_decay]]</f>
        <v>4.0000000000000002E-4</v>
      </c>
      <c r="G822">
        <f>Table2[[#This Row],[num_bins]]</f>
        <v>8</v>
      </c>
      <c r="H822">
        <f>Table2[[#This Row],[mean_reward]]</f>
        <v>22.196249999999999</v>
      </c>
      <c r="I822">
        <f>Table2[[#This Row],[mean_stderr]]</f>
        <v>1.1614139205827201</v>
      </c>
      <c r="J822">
        <f>Table2[[#This Row],[min_reward_84]]</f>
        <v>21.034836079417278</v>
      </c>
    </row>
    <row r="823" spans="1:10" x14ac:dyDescent="0.2">
      <c r="A823">
        <f>Table2[[#This Row],[trial]]</f>
        <v>336</v>
      </c>
      <c r="B823">
        <f>Table2[[#This Row],[tsetlin_number_of_clauses]]</f>
        <v>6000</v>
      </c>
      <c r="C823">
        <f>Table2[[#This Row],[tsetlin_T]]</f>
        <v>100000</v>
      </c>
      <c r="D823">
        <f>Table2[[#This Row],[tsetlin_states]]</f>
        <v>4</v>
      </c>
      <c r="E823">
        <f>Table2[[#This Row],[min_epsilon]]</f>
        <v>4.0000000000000001E-3</v>
      </c>
      <c r="F823">
        <f>Table2[[#This Row],[epsilon_decay]]</f>
        <v>1.6000000000000001E-3</v>
      </c>
      <c r="G823">
        <f>Table2[[#This Row],[num_bins]]</f>
        <v>8</v>
      </c>
      <c r="H823">
        <f>Table2[[#This Row],[mean_reward]]</f>
        <v>22.184950000000001</v>
      </c>
      <c r="I823">
        <f>Table2[[#This Row],[mean_stderr]]</f>
        <v>1.1501847671680001</v>
      </c>
      <c r="J823">
        <f>Table2[[#This Row],[min_reward_84]]</f>
        <v>21.034765232832001</v>
      </c>
    </row>
    <row r="824" spans="1:10" x14ac:dyDescent="0.2">
      <c r="A824">
        <f>Table2[[#This Row],[trial]]</f>
        <v>288</v>
      </c>
      <c r="B824">
        <f>Table2[[#This Row],[tsetlin_number_of_clauses]]</f>
        <v>6000</v>
      </c>
      <c r="C824">
        <f>Table2[[#This Row],[tsetlin_T]]</f>
        <v>100000</v>
      </c>
      <c r="D824">
        <f>Table2[[#This Row],[tsetlin_states]]</f>
        <v>4</v>
      </c>
      <c r="E824">
        <f>Table2[[#This Row],[min_epsilon]]</f>
        <v>0.01</v>
      </c>
      <c r="F824">
        <f>Table2[[#This Row],[epsilon_decay]]</f>
        <v>1.6000000000000001E-3</v>
      </c>
      <c r="G824">
        <f>Table2[[#This Row],[num_bins]]</f>
        <v>8</v>
      </c>
      <c r="H824">
        <f>Table2[[#This Row],[mean_reward]]</f>
        <v>22.200575000000001</v>
      </c>
      <c r="I824">
        <f>Table2[[#This Row],[mean_stderr]]</f>
        <v>1.16777448189192</v>
      </c>
      <c r="J824">
        <f>Table2[[#This Row],[min_reward_84]]</f>
        <v>21.032800518108079</v>
      </c>
    </row>
    <row r="825" spans="1:10" x14ac:dyDescent="0.2">
      <c r="A825">
        <f>Table2[[#This Row],[trial]]</f>
        <v>120</v>
      </c>
      <c r="B825">
        <f>Table2[[#This Row],[tsetlin_number_of_clauses]]</f>
        <v>6000</v>
      </c>
      <c r="C825">
        <f>Table2[[#This Row],[tsetlin_T]]</f>
        <v>100000</v>
      </c>
      <c r="D825">
        <f>Table2[[#This Row],[tsetlin_states]]</f>
        <v>25</v>
      </c>
      <c r="E825">
        <f>Table2[[#This Row],[min_epsilon]]</f>
        <v>1E-3</v>
      </c>
      <c r="F825">
        <f>Table2[[#This Row],[epsilon_decay]]</f>
        <v>4.0000000000000002E-4</v>
      </c>
      <c r="G825">
        <f>Table2[[#This Row],[num_bins]]</f>
        <v>8</v>
      </c>
      <c r="H825">
        <f>Table2[[#This Row],[mean_reward]]</f>
        <v>22.18375</v>
      </c>
      <c r="I825">
        <f>Table2[[#This Row],[mean_stderr]]</f>
        <v>1.15325834026707</v>
      </c>
      <c r="J825">
        <f>Table2[[#This Row],[min_reward_84]]</f>
        <v>21.030491659732931</v>
      </c>
    </row>
    <row r="826" spans="1:10" x14ac:dyDescent="0.2">
      <c r="A826">
        <f>Table2[[#This Row],[trial]]</f>
        <v>457</v>
      </c>
      <c r="B826">
        <f>Table2[[#This Row],[tsetlin_number_of_clauses]]</f>
        <v>10000</v>
      </c>
      <c r="C826">
        <f>Table2[[#This Row],[tsetlin_T]]</f>
        <v>100000</v>
      </c>
      <c r="D826">
        <f>Table2[[#This Row],[tsetlin_states]]</f>
        <v>25</v>
      </c>
      <c r="E826">
        <f>Table2[[#This Row],[min_epsilon]]</f>
        <v>0.01</v>
      </c>
      <c r="F826">
        <f>Table2[[#This Row],[epsilon_decay]]</f>
        <v>4.0000000000000002E-4</v>
      </c>
      <c r="G826">
        <f>Table2[[#This Row],[num_bins]]</f>
        <v>16</v>
      </c>
      <c r="H826">
        <f>Table2[[#This Row],[mean_reward]]</f>
        <v>22.211275000000001</v>
      </c>
      <c r="I826">
        <f>Table2[[#This Row],[mean_stderr]]</f>
        <v>1.1813567728013299</v>
      </c>
      <c r="J826">
        <f>Table2[[#This Row],[min_reward_84]]</f>
        <v>21.029918227198671</v>
      </c>
    </row>
    <row r="827" spans="1:10" x14ac:dyDescent="0.2">
      <c r="A827">
        <f>Table2[[#This Row],[trial]]</f>
        <v>324</v>
      </c>
      <c r="B827">
        <f>Table2[[#This Row],[tsetlin_number_of_clauses]]</f>
        <v>6000</v>
      </c>
      <c r="C827">
        <f>Table2[[#This Row],[tsetlin_T]]</f>
        <v>100000</v>
      </c>
      <c r="D827">
        <f>Table2[[#This Row],[tsetlin_states]]</f>
        <v>100</v>
      </c>
      <c r="E827">
        <f>Table2[[#This Row],[min_epsilon]]</f>
        <v>0.01</v>
      </c>
      <c r="F827">
        <f>Table2[[#This Row],[epsilon_decay]]</f>
        <v>1.6000000000000001E-3</v>
      </c>
      <c r="G827">
        <f>Table2[[#This Row],[num_bins]]</f>
        <v>8</v>
      </c>
      <c r="H827">
        <f>Table2[[#This Row],[mean_reward]]</f>
        <v>22.179399999999902</v>
      </c>
      <c r="I827">
        <f>Table2[[#This Row],[mean_stderr]]</f>
        <v>1.1520191113550899</v>
      </c>
      <c r="J827">
        <f>Table2[[#This Row],[min_reward_84]]</f>
        <v>21.02738088864481</v>
      </c>
    </row>
    <row r="828" spans="1:10" x14ac:dyDescent="0.2">
      <c r="A828">
        <f>Table2[[#This Row],[trial]]</f>
        <v>626</v>
      </c>
      <c r="B828">
        <f>Table2[[#This Row],[tsetlin_number_of_clauses]]</f>
        <v>14000</v>
      </c>
      <c r="C828">
        <f>Table2[[#This Row],[tsetlin_T]]</f>
        <v>100000</v>
      </c>
      <c r="D828">
        <f>Table2[[#This Row],[tsetlin_states]]</f>
        <v>4</v>
      </c>
      <c r="E828">
        <f>Table2[[#This Row],[min_epsilon]]</f>
        <v>4.0000000000000001E-3</v>
      </c>
      <c r="F828">
        <f>Table2[[#This Row],[epsilon_decay]]</f>
        <v>8.0000000000000004E-4</v>
      </c>
      <c r="G828">
        <f>Table2[[#This Row],[num_bins]]</f>
        <v>16</v>
      </c>
      <c r="H828">
        <f>Table2[[#This Row],[mean_reward]]</f>
        <v>22.2</v>
      </c>
      <c r="I828">
        <f>Table2[[#This Row],[mean_stderr]]</f>
        <v>1.17401536462</v>
      </c>
      <c r="J828">
        <f>Table2[[#This Row],[min_reward_84]]</f>
        <v>21.025984635379999</v>
      </c>
    </row>
    <row r="829" spans="1:10" x14ac:dyDescent="0.2">
      <c r="A829">
        <f>Table2[[#This Row],[trial]]</f>
        <v>300</v>
      </c>
      <c r="B829">
        <f>Table2[[#This Row],[tsetlin_number_of_clauses]]</f>
        <v>6000</v>
      </c>
      <c r="C829">
        <f>Table2[[#This Row],[tsetlin_T]]</f>
        <v>100000</v>
      </c>
      <c r="D829">
        <f>Table2[[#This Row],[tsetlin_states]]</f>
        <v>8</v>
      </c>
      <c r="E829">
        <f>Table2[[#This Row],[min_epsilon]]</f>
        <v>0.01</v>
      </c>
      <c r="F829">
        <f>Table2[[#This Row],[epsilon_decay]]</f>
        <v>1.6000000000000001E-3</v>
      </c>
      <c r="G829">
        <f>Table2[[#This Row],[num_bins]]</f>
        <v>8</v>
      </c>
      <c r="H829">
        <f>Table2[[#This Row],[mean_reward]]</f>
        <v>22.193349999999999</v>
      </c>
      <c r="I829">
        <f>Table2[[#This Row],[mean_stderr]]</f>
        <v>1.1694040879122301</v>
      </c>
      <c r="J829">
        <f>Table2[[#This Row],[min_reward_84]]</f>
        <v>21.023945912087768</v>
      </c>
    </row>
    <row r="830" spans="1:10" x14ac:dyDescent="0.2">
      <c r="A830">
        <f>Table2[[#This Row],[trial]]</f>
        <v>240</v>
      </c>
      <c r="B830">
        <f>Table2[[#This Row],[tsetlin_number_of_clauses]]</f>
        <v>6000</v>
      </c>
      <c r="C830">
        <f>Table2[[#This Row],[tsetlin_T]]</f>
        <v>100000</v>
      </c>
      <c r="D830">
        <f>Table2[[#This Row],[tsetlin_states]]</f>
        <v>4</v>
      </c>
      <c r="E830">
        <f>Table2[[#This Row],[min_epsilon]]</f>
        <v>1E-3</v>
      </c>
      <c r="F830">
        <f>Table2[[#This Row],[epsilon_decay]]</f>
        <v>8.0000000000000004E-4</v>
      </c>
      <c r="G830">
        <f>Table2[[#This Row],[num_bins]]</f>
        <v>8</v>
      </c>
      <c r="H830">
        <f>Table2[[#This Row],[mean_reward]]</f>
        <v>22.19745</v>
      </c>
      <c r="I830">
        <f>Table2[[#This Row],[mean_stderr]]</f>
        <v>1.1736904459907</v>
      </c>
      <c r="J830">
        <f>Table2[[#This Row],[min_reward_84]]</f>
        <v>21.023759554009299</v>
      </c>
    </row>
    <row r="831" spans="1:10" x14ac:dyDescent="0.2">
      <c r="A831">
        <f>Table2[[#This Row],[trial]]</f>
        <v>84</v>
      </c>
      <c r="B831">
        <f>Table2[[#This Row],[tsetlin_number_of_clauses]]</f>
        <v>6000</v>
      </c>
      <c r="C831">
        <f>Table2[[#This Row],[tsetlin_T]]</f>
        <v>100000</v>
      </c>
      <c r="D831">
        <f>Table2[[#This Row],[tsetlin_states]]</f>
        <v>100</v>
      </c>
      <c r="E831">
        <f>Table2[[#This Row],[min_epsilon]]</f>
        <v>4.0000000000000001E-3</v>
      </c>
      <c r="F831">
        <f>Table2[[#This Row],[epsilon_decay]]</f>
        <v>4.0000000000000002E-4</v>
      </c>
      <c r="G831">
        <f>Table2[[#This Row],[num_bins]]</f>
        <v>8</v>
      </c>
      <c r="H831">
        <f>Table2[[#This Row],[mean_reward]]</f>
        <v>22.164674999999999</v>
      </c>
      <c r="I831">
        <f>Table2[[#This Row],[mean_stderr]]</f>
        <v>1.14132376737925</v>
      </c>
      <c r="J831">
        <f>Table2[[#This Row],[min_reward_84]]</f>
        <v>21.023351232620747</v>
      </c>
    </row>
    <row r="832" spans="1:10" x14ac:dyDescent="0.2">
      <c r="A832">
        <f>Table2[[#This Row],[trial]]</f>
        <v>325</v>
      </c>
      <c r="B832">
        <f>Table2[[#This Row],[tsetlin_number_of_clauses]]</f>
        <v>10000</v>
      </c>
      <c r="C832">
        <f>Table2[[#This Row],[tsetlin_T]]</f>
        <v>100000</v>
      </c>
      <c r="D832">
        <f>Table2[[#This Row],[tsetlin_states]]</f>
        <v>100</v>
      </c>
      <c r="E832">
        <f>Table2[[#This Row],[min_epsilon]]</f>
        <v>0.01</v>
      </c>
      <c r="F832">
        <f>Table2[[#This Row],[epsilon_decay]]</f>
        <v>1.6000000000000001E-3</v>
      </c>
      <c r="G832">
        <f>Table2[[#This Row],[num_bins]]</f>
        <v>8</v>
      </c>
      <c r="H832">
        <f>Table2[[#This Row],[mean_reward]]</f>
        <v>22.166725</v>
      </c>
      <c r="I832">
        <f>Table2[[#This Row],[mean_stderr]]</f>
        <v>1.1434441800547199</v>
      </c>
      <c r="J832">
        <f>Table2[[#This Row],[min_reward_84]]</f>
        <v>21.023280819945281</v>
      </c>
    </row>
    <row r="833" spans="1:10" x14ac:dyDescent="0.2">
      <c r="A833">
        <f>Table2[[#This Row],[trial]]</f>
        <v>852</v>
      </c>
      <c r="B833">
        <f>Table2[[#This Row],[tsetlin_number_of_clauses]]</f>
        <v>6000</v>
      </c>
      <c r="C833">
        <f>Table2[[#This Row],[tsetlin_T]]</f>
        <v>100000</v>
      </c>
      <c r="D833">
        <f>Table2[[#This Row],[tsetlin_states]]</f>
        <v>100</v>
      </c>
      <c r="E833">
        <f>Table2[[#This Row],[min_epsilon]]</f>
        <v>1E-3</v>
      </c>
      <c r="F833">
        <f>Table2[[#This Row],[epsilon_decay]]</f>
        <v>1.6000000000000001E-3</v>
      </c>
      <c r="G833">
        <f>Table2[[#This Row],[num_bins]]</f>
        <v>16</v>
      </c>
      <c r="H833">
        <f>Table2[[#This Row],[mean_reward]]</f>
        <v>22.180724999999999</v>
      </c>
      <c r="I833">
        <f>Table2[[#This Row],[mean_stderr]]</f>
        <v>1.15751956015264</v>
      </c>
      <c r="J833">
        <f>Table2[[#This Row],[min_reward_84]]</f>
        <v>21.023205439847359</v>
      </c>
    </row>
    <row r="834" spans="1:10" x14ac:dyDescent="0.2">
      <c r="A834">
        <f>Table2[[#This Row],[trial]]</f>
        <v>170</v>
      </c>
      <c r="B834">
        <f>Table2[[#This Row],[tsetlin_number_of_clauses]]</f>
        <v>14000</v>
      </c>
      <c r="C834">
        <f>Table2[[#This Row],[tsetlin_T]]</f>
        <v>100000</v>
      </c>
      <c r="D834">
        <f>Table2[[#This Row],[tsetlin_states]]</f>
        <v>25</v>
      </c>
      <c r="E834">
        <f>Table2[[#This Row],[min_epsilon]]</f>
        <v>0.01</v>
      </c>
      <c r="F834">
        <f>Table2[[#This Row],[epsilon_decay]]</f>
        <v>8.0000000000000004E-4</v>
      </c>
      <c r="G834">
        <f>Table2[[#This Row],[num_bins]]</f>
        <v>8</v>
      </c>
      <c r="H834">
        <f>Table2[[#This Row],[mean_reward]]</f>
        <v>22.174474999999902</v>
      </c>
      <c r="I834">
        <f>Table2[[#This Row],[mean_stderr]]</f>
        <v>1.15361450421961</v>
      </c>
      <c r="J834">
        <f>Table2[[#This Row],[min_reward_84]]</f>
        <v>21.02086049578029</v>
      </c>
    </row>
    <row r="835" spans="1:10" x14ac:dyDescent="0.2">
      <c r="A835">
        <f>Table2[[#This Row],[trial]]</f>
        <v>698</v>
      </c>
      <c r="B835">
        <f>Table2[[#This Row],[tsetlin_number_of_clauses]]</f>
        <v>14000</v>
      </c>
      <c r="C835">
        <f>Table2[[#This Row],[tsetlin_T]]</f>
        <v>100000</v>
      </c>
      <c r="D835">
        <f>Table2[[#This Row],[tsetlin_states]]</f>
        <v>25</v>
      </c>
      <c r="E835">
        <f>Table2[[#This Row],[min_epsilon]]</f>
        <v>1E-3</v>
      </c>
      <c r="F835">
        <f>Table2[[#This Row],[epsilon_decay]]</f>
        <v>8.0000000000000004E-4</v>
      </c>
      <c r="G835">
        <f>Table2[[#This Row],[num_bins]]</f>
        <v>16</v>
      </c>
      <c r="H835">
        <f>Table2[[#This Row],[mean_reward]]</f>
        <v>22.1751</v>
      </c>
      <c r="I835">
        <f>Table2[[#This Row],[mean_stderr]]</f>
        <v>1.1562346576720499</v>
      </c>
      <c r="J835">
        <f>Table2[[#This Row],[min_reward_84]]</f>
        <v>21.018865342327949</v>
      </c>
    </row>
    <row r="836" spans="1:10" x14ac:dyDescent="0.2">
      <c r="A836">
        <f>Table2[[#This Row],[trial]]</f>
        <v>61</v>
      </c>
      <c r="B836">
        <f>Table2[[#This Row],[tsetlin_number_of_clauses]]</f>
        <v>10000</v>
      </c>
      <c r="C836">
        <f>Table2[[#This Row],[tsetlin_T]]</f>
        <v>100000</v>
      </c>
      <c r="D836">
        <f>Table2[[#This Row],[tsetlin_states]]</f>
        <v>8</v>
      </c>
      <c r="E836">
        <f>Table2[[#This Row],[min_epsilon]]</f>
        <v>4.0000000000000001E-3</v>
      </c>
      <c r="F836">
        <f>Table2[[#This Row],[epsilon_decay]]</f>
        <v>4.0000000000000002E-4</v>
      </c>
      <c r="G836">
        <f>Table2[[#This Row],[num_bins]]</f>
        <v>8</v>
      </c>
      <c r="H836">
        <f>Table2[[#This Row],[mean_reward]]</f>
        <v>22.184124999999899</v>
      </c>
      <c r="I836">
        <f>Table2[[#This Row],[mean_stderr]]</f>
        <v>1.16533448653273</v>
      </c>
      <c r="J836">
        <f>Table2[[#This Row],[min_reward_84]]</f>
        <v>21.01879051346717</v>
      </c>
    </row>
    <row r="837" spans="1:10" x14ac:dyDescent="0.2">
      <c r="A837">
        <f>Table2[[#This Row],[trial]]</f>
        <v>12</v>
      </c>
      <c r="B837">
        <f>Table2[[#This Row],[tsetlin_number_of_clauses]]</f>
        <v>6000</v>
      </c>
      <c r="C837">
        <f>Table2[[#This Row],[tsetlin_T]]</f>
        <v>100000</v>
      </c>
      <c r="D837">
        <f>Table2[[#This Row],[tsetlin_states]]</f>
        <v>8</v>
      </c>
      <c r="E837">
        <f>Table2[[#This Row],[min_epsilon]]</f>
        <v>0.01</v>
      </c>
      <c r="F837">
        <f>Table2[[#This Row],[epsilon_decay]]</f>
        <v>4.0000000000000002E-4</v>
      </c>
      <c r="G837">
        <f>Table2[[#This Row],[num_bins]]</f>
        <v>8</v>
      </c>
      <c r="H837">
        <f>Table2[[#This Row],[mean_reward]]</f>
        <v>22.166675000000001</v>
      </c>
      <c r="I837">
        <f>Table2[[#This Row],[mean_stderr]]</f>
        <v>1.1479845039319001</v>
      </c>
      <c r="J837">
        <f>Table2[[#This Row],[min_reward_84]]</f>
        <v>21.0186904960681</v>
      </c>
    </row>
    <row r="838" spans="1:10" x14ac:dyDescent="0.2">
      <c r="A838">
        <f>Table2[[#This Row],[trial]]</f>
        <v>97</v>
      </c>
      <c r="B838">
        <f>Table2[[#This Row],[tsetlin_number_of_clauses]]</f>
        <v>10000</v>
      </c>
      <c r="C838">
        <f>Table2[[#This Row],[tsetlin_T]]</f>
        <v>100000</v>
      </c>
      <c r="D838">
        <f>Table2[[#This Row],[tsetlin_states]]</f>
        <v>4</v>
      </c>
      <c r="E838">
        <f>Table2[[#This Row],[min_epsilon]]</f>
        <v>1E-3</v>
      </c>
      <c r="F838">
        <f>Table2[[#This Row],[epsilon_decay]]</f>
        <v>4.0000000000000002E-4</v>
      </c>
      <c r="G838">
        <f>Table2[[#This Row],[num_bins]]</f>
        <v>8</v>
      </c>
      <c r="H838">
        <f>Table2[[#This Row],[mean_reward]]</f>
        <v>22.1875</v>
      </c>
      <c r="I838">
        <f>Table2[[#This Row],[mean_stderr]]</f>
        <v>1.1717949134432899</v>
      </c>
      <c r="J838">
        <f>Table2[[#This Row],[min_reward_84]]</f>
        <v>21.015705086556711</v>
      </c>
    </row>
    <row r="839" spans="1:10" x14ac:dyDescent="0.2">
      <c r="A839">
        <f>Table2[[#This Row],[trial]]</f>
        <v>529</v>
      </c>
      <c r="B839">
        <f>Table2[[#This Row],[tsetlin_number_of_clauses]]</f>
        <v>10000</v>
      </c>
      <c r="C839">
        <f>Table2[[#This Row],[tsetlin_T]]</f>
        <v>100000</v>
      </c>
      <c r="D839">
        <f>Table2[[#This Row],[tsetlin_states]]</f>
        <v>4</v>
      </c>
      <c r="E839">
        <f>Table2[[#This Row],[min_epsilon]]</f>
        <v>1E-3</v>
      </c>
      <c r="F839">
        <f>Table2[[#This Row],[epsilon_decay]]</f>
        <v>4.0000000000000002E-4</v>
      </c>
      <c r="G839">
        <f>Table2[[#This Row],[num_bins]]</f>
        <v>16</v>
      </c>
      <c r="H839">
        <f>Table2[[#This Row],[mean_reward]]</f>
        <v>22.162275000000001</v>
      </c>
      <c r="I839">
        <f>Table2[[#This Row],[mean_stderr]]</f>
        <v>1.1477832059873301</v>
      </c>
      <c r="J839">
        <f>Table2[[#This Row],[min_reward_84]]</f>
        <v>21.01449179401267</v>
      </c>
    </row>
    <row r="840" spans="1:10" x14ac:dyDescent="0.2">
      <c r="A840">
        <f>Table2[[#This Row],[trial]]</f>
        <v>432</v>
      </c>
      <c r="B840">
        <f>Table2[[#This Row],[tsetlin_number_of_clauses]]</f>
        <v>6000</v>
      </c>
      <c r="C840">
        <f>Table2[[#This Row],[tsetlin_T]]</f>
        <v>100000</v>
      </c>
      <c r="D840">
        <f>Table2[[#This Row],[tsetlin_states]]</f>
        <v>4</v>
      </c>
      <c r="E840">
        <f>Table2[[#This Row],[min_epsilon]]</f>
        <v>0.01</v>
      </c>
      <c r="F840">
        <f>Table2[[#This Row],[epsilon_decay]]</f>
        <v>4.0000000000000002E-4</v>
      </c>
      <c r="G840">
        <f>Table2[[#This Row],[num_bins]]</f>
        <v>16</v>
      </c>
      <c r="H840">
        <f>Table2[[#This Row],[mean_reward]]</f>
        <v>22.168050000000001</v>
      </c>
      <c r="I840">
        <f>Table2[[#This Row],[mean_stderr]]</f>
        <v>1.15943423817194</v>
      </c>
      <c r="J840">
        <f>Table2[[#This Row],[min_reward_84]]</f>
        <v>21.008615761828061</v>
      </c>
    </row>
    <row r="841" spans="1:10" x14ac:dyDescent="0.2">
      <c r="A841">
        <f>Table2[[#This Row],[trial]]</f>
        <v>720</v>
      </c>
      <c r="B841">
        <f>Table2[[#This Row],[tsetlin_number_of_clauses]]</f>
        <v>6000</v>
      </c>
      <c r="C841">
        <f>Table2[[#This Row],[tsetlin_T]]</f>
        <v>100000</v>
      </c>
      <c r="D841">
        <f>Table2[[#This Row],[tsetlin_states]]</f>
        <v>4</v>
      </c>
      <c r="E841">
        <f>Table2[[#This Row],[min_epsilon]]</f>
        <v>0.01</v>
      </c>
      <c r="F841">
        <f>Table2[[#This Row],[epsilon_decay]]</f>
        <v>1.6000000000000001E-3</v>
      </c>
      <c r="G841">
        <f>Table2[[#This Row],[num_bins]]</f>
        <v>16</v>
      </c>
      <c r="H841">
        <f>Table2[[#This Row],[mean_reward]]</f>
        <v>22.169325000000001</v>
      </c>
      <c r="I841">
        <f>Table2[[#This Row],[mean_stderr]]</f>
        <v>1.1627597340867999</v>
      </c>
      <c r="J841">
        <f>Table2[[#This Row],[min_reward_84]]</f>
        <v>21.006565265913199</v>
      </c>
    </row>
    <row r="842" spans="1:10" x14ac:dyDescent="0.2">
      <c r="A842">
        <f>Table2[[#This Row],[trial]]</f>
        <v>816</v>
      </c>
      <c r="B842">
        <f>Table2[[#This Row],[tsetlin_number_of_clauses]]</f>
        <v>6000</v>
      </c>
      <c r="C842">
        <f>Table2[[#This Row],[tsetlin_T]]</f>
        <v>100000</v>
      </c>
      <c r="D842">
        <f>Table2[[#This Row],[tsetlin_states]]</f>
        <v>4</v>
      </c>
      <c r="E842">
        <f>Table2[[#This Row],[min_epsilon]]</f>
        <v>1E-3</v>
      </c>
      <c r="F842">
        <f>Table2[[#This Row],[epsilon_decay]]</f>
        <v>1.6000000000000001E-3</v>
      </c>
      <c r="G842">
        <f>Table2[[#This Row],[num_bins]]</f>
        <v>16</v>
      </c>
      <c r="H842">
        <f>Table2[[#This Row],[mean_reward]]</f>
        <v>22.1663</v>
      </c>
      <c r="I842">
        <f>Table2[[#This Row],[mean_stderr]]</f>
        <v>1.16146419265189</v>
      </c>
      <c r="J842">
        <f>Table2[[#This Row],[min_reward_84]]</f>
        <v>21.004835807348108</v>
      </c>
    </row>
    <row r="843" spans="1:10" x14ac:dyDescent="0.2">
      <c r="A843">
        <f>Table2[[#This Row],[trial]]</f>
        <v>96</v>
      </c>
      <c r="B843">
        <f>Table2[[#This Row],[tsetlin_number_of_clauses]]</f>
        <v>6000</v>
      </c>
      <c r="C843">
        <f>Table2[[#This Row],[tsetlin_T]]</f>
        <v>100000</v>
      </c>
      <c r="D843">
        <f>Table2[[#This Row],[tsetlin_states]]</f>
        <v>4</v>
      </c>
      <c r="E843">
        <f>Table2[[#This Row],[min_epsilon]]</f>
        <v>1E-3</v>
      </c>
      <c r="F843">
        <f>Table2[[#This Row],[epsilon_decay]]</f>
        <v>4.0000000000000002E-4</v>
      </c>
      <c r="G843">
        <f>Table2[[#This Row],[num_bins]]</f>
        <v>8</v>
      </c>
      <c r="H843">
        <f>Table2[[#This Row],[mean_reward]]</f>
        <v>22.154299999999999</v>
      </c>
      <c r="I843">
        <f>Table2[[#This Row],[mean_stderr]]</f>
        <v>1.16071708770853</v>
      </c>
      <c r="J843">
        <f>Table2[[#This Row],[min_reward_84]]</f>
        <v>20.993582912291469</v>
      </c>
    </row>
    <row r="844" spans="1:10" x14ac:dyDescent="0.2">
      <c r="A844">
        <f>Table2[[#This Row],[trial]]</f>
        <v>217</v>
      </c>
      <c r="B844">
        <f>Table2[[#This Row],[tsetlin_number_of_clauses]]</f>
        <v>10000</v>
      </c>
      <c r="C844">
        <f>Table2[[#This Row],[tsetlin_T]]</f>
        <v>100000</v>
      </c>
      <c r="D844">
        <f>Table2[[#This Row],[tsetlin_states]]</f>
        <v>25</v>
      </c>
      <c r="E844">
        <f>Table2[[#This Row],[min_epsilon]]</f>
        <v>4.0000000000000001E-3</v>
      </c>
      <c r="F844">
        <f>Table2[[#This Row],[epsilon_decay]]</f>
        <v>8.0000000000000004E-4</v>
      </c>
      <c r="G844">
        <f>Table2[[#This Row],[num_bins]]</f>
        <v>8</v>
      </c>
      <c r="H844">
        <f>Table2[[#This Row],[mean_reward]]</f>
        <v>22.1495</v>
      </c>
      <c r="I844">
        <f>Table2[[#This Row],[mean_stderr]]</f>
        <v>1.1569020751124099</v>
      </c>
      <c r="J844">
        <f>Table2[[#This Row],[min_reward_84]]</f>
        <v>20.99259792488759</v>
      </c>
    </row>
    <row r="845" spans="1:10" x14ac:dyDescent="0.2">
      <c r="A845">
        <f>Table2[[#This Row],[trial]]</f>
        <v>37</v>
      </c>
      <c r="B845">
        <f>Table2[[#This Row],[tsetlin_number_of_clauses]]</f>
        <v>10000</v>
      </c>
      <c r="C845">
        <f>Table2[[#This Row],[tsetlin_T]]</f>
        <v>100000</v>
      </c>
      <c r="D845">
        <f>Table2[[#This Row],[tsetlin_states]]</f>
        <v>100</v>
      </c>
      <c r="E845">
        <f>Table2[[#This Row],[min_epsilon]]</f>
        <v>0.01</v>
      </c>
      <c r="F845">
        <f>Table2[[#This Row],[epsilon_decay]]</f>
        <v>4.0000000000000002E-4</v>
      </c>
      <c r="G845">
        <f>Table2[[#This Row],[num_bins]]</f>
        <v>8</v>
      </c>
      <c r="H845">
        <f>Table2[[#This Row],[mean_reward]]</f>
        <v>22.151274999999899</v>
      </c>
      <c r="I845">
        <f>Table2[[#This Row],[mean_stderr]]</f>
        <v>1.1587944229676399</v>
      </c>
      <c r="J845">
        <f>Table2[[#This Row],[min_reward_84]]</f>
        <v>20.992480577032261</v>
      </c>
    </row>
    <row r="846" spans="1:10" x14ac:dyDescent="0.2">
      <c r="A846">
        <f>Table2[[#This Row],[trial]]</f>
        <v>218</v>
      </c>
      <c r="B846">
        <f>Table2[[#This Row],[tsetlin_number_of_clauses]]</f>
        <v>14000</v>
      </c>
      <c r="C846">
        <f>Table2[[#This Row],[tsetlin_T]]</f>
        <v>100000</v>
      </c>
      <c r="D846">
        <f>Table2[[#This Row],[tsetlin_states]]</f>
        <v>25</v>
      </c>
      <c r="E846">
        <f>Table2[[#This Row],[min_epsilon]]</f>
        <v>4.0000000000000001E-3</v>
      </c>
      <c r="F846">
        <f>Table2[[#This Row],[epsilon_decay]]</f>
        <v>8.0000000000000004E-4</v>
      </c>
      <c r="G846">
        <f>Table2[[#This Row],[num_bins]]</f>
        <v>8</v>
      </c>
      <c r="H846">
        <f>Table2[[#This Row],[mean_reward]]</f>
        <v>22.153124999999999</v>
      </c>
      <c r="I846">
        <f>Table2[[#This Row],[mean_stderr]]</f>
        <v>1.1632511011106399</v>
      </c>
      <c r="J846">
        <f>Table2[[#This Row],[min_reward_84]]</f>
        <v>20.989873898889361</v>
      </c>
    </row>
    <row r="847" spans="1:10" x14ac:dyDescent="0.2">
      <c r="A847">
        <f>Table2[[#This Row],[trial]]</f>
        <v>506</v>
      </c>
      <c r="B847">
        <f>Table2[[#This Row],[tsetlin_number_of_clauses]]</f>
        <v>14000</v>
      </c>
      <c r="C847">
        <f>Table2[[#This Row],[tsetlin_T]]</f>
        <v>100000</v>
      </c>
      <c r="D847">
        <f>Table2[[#This Row],[tsetlin_states]]</f>
        <v>25</v>
      </c>
      <c r="E847">
        <f>Table2[[#This Row],[min_epsilon]]</f>
        <v>4.0000000000000001E-3</v>
      </c>
      <c r="F847">
        <f>Table2[[#This Row],[epsilon_decay]]</f>
        <v>4.0000000000000002E-4</v>
      </c>
      <c r="G847">
        <f>Table2[[#This Row],[num_bins]]</f>
        <v>16</v>
      </c>
      <c r="H847">
        <f>Table2[[#This Row],[mean_reward]]</f>
        <v>22.1204</v>
      </c>
      <c r="I847">
        <f>Table2[[#This Row],[mean_stderr]]</f>
        <v>1.13196816774557</v>
      </c>
      <c r="J847">
        <f>Table2[[#This Row],[min_reward_84]]</f>
        <v>20.988431832254431</v>
      </c>
    </row>
    <row r="848" spans="1:10" x14ac:dyDescent="0.2">
      <c r="A848">
        <f>Table2[[#This Row],[trial]]</f>
        <v>600</v>
      </c>
      <c r="B848">
        <f>Table2[[#This Row],[tsetlin_number_of_clauses]]</f>
        <v>6000</v>
      </c>
      <c r="C848">
        <f>Table2[[#This Row],[tsetlin_T]]</f>
        <v>100000</v>
      </c>
      <c r="D848">
        <f>Table2[[#This Row],[tsetlin_states]]</f>
        <v>25</v>
      </c>
      <c r="E848">
        <f>Table2[[#This Row],[min_epsilon]]</f>
        <v>0.01</v>
      </c>
      <c r="F848">
        <f>Table2[[#This Row],[epsilon_decay]]</f>
        <v>8.0000000000000004E-4</v>
      </c>
      <c r="G848">
        <f>Table2[[#This Row],[num_bins]]</f>
        <v>16</v>
      </c>
      <c r="H848">
        <f>Table2[[#This Row],[mean_reward]]</f>
        <v>22.137350000000001</v>
      </c>
      <c r="I848">
        <f>Table2[[#This Row],[mean_stderr]]</f>
        <v>1.15010033909331</v>
      </c>
      <c r="J848">
        <f>Table2[[#This Row],[min_reward_84]]</f>
        <v>20.987249660906691</v>
      </c>
    </row>
    <row r="849" spans="1:10" x14ac:dyDescent="0.2">
      <c r="A849">
        <f>Table2[[#This Row],[trial]]</f>
        <v>373</v>
      </c>
      <c r="B849">
        <f>Table2[[#This Row],[tsetlin_number_of_clauses]]</f>
        <v>10000</v>
      </c>
      <c r="C849">
        <f>Table2[[#This Row],[tsetlin_T]]</f>
        <v>100000</v>
      </c>
      <c r="D849">
        <f>Table2[[#This Row],[tsetlin_states]]</f>
        <v>100</v>
      </c>
      <c r="E849">
        <f>Table2[[#This Row],[min_epsilon]]</f>
        <v>4.0000000000000001E-3</v>
      </c>
      <c r="F849">
        <f>Table2[[#This Row],[epsilon_decay]]</f>
        <v>1.6000000000000001E-3</v>
      </c>
      <c r="G849">
        <f>Table2[[#This Row],[num_bins]]</f>
        <v>8</v>
      </c>
      <c r="H849">
        <f>Table2[[#This Row],[mean_reward]]</f>
        <v>22.118074999999902</v>
      </c>
      <c r="I849">
        <f>Table2[[#This Row],[mean_stderr]]</f>
        <v>1.14863810977619</v>
      </c>
      <c r="J849">
        <f>Table2[[#This Row],[min_reward_84]]</f>
        <v>20.969436890223712</v>
      </c>
    </row>
    <row r="850" spans="1:10" x14ac:dyDescent="0.2">
      <c r="A850">
        <f>Table2[[#This Row],[trial]]</f>
        <v>710</v>
      </c>
      <c r="B850">
        <f>Table2[[#This Row],[tsetlin_number_of_clauses]]</f>
        <v>14000</v>
      </c>
      <c r="C850">
        <f>Table2[[#This Row],[tsetlin_T]]</f>
        <v>100000</v>
      </c>
      <c r="D850">
        <f>Table2[[#This Row],[tsetlin_states]]</f>
        <v>100</v>
      </c>
      <c r="E850">
        <f>Table2[[#This Row],[min_epsilon]]</f>
        <v>1E-3</v>
      </c>
      <c r="F850">
        <f>Table2[[#This Row],[epsilon_decay]]</f>
        <v>8.0000000000000004E-4</v>
      </c>
      <c r="G850">
        <f>Table2[[#This Row],[num_bins]]</f>
        <v>16</v>
      </c>
      <c r="H850">
        <f>Table2[[#This Row],[mean_reward]]</f>
        <v>22.116275000000002</v>
      </c>
      <c r="I850">
        <f>Table2[[#This Row],[mean_stderr]]</f>
        <v>1.1502751177392301</v>
      </c>
      <c r="J850">
        <f>Table2[[#This Row],[min_reward_84]]</f>
        <v>20.965999882260771</v>
      </c>
    </row>
    <row r="851" spans="1:10" x14ac:dyDescent="0.2">
      <c r="A851">
        <f>Table2[[#This Row],[trial]]</f>
        <v>843</v>
      </c>
      <c r="B851">
        <f>Table2[[#This Row],[tsetlin_number_of_clauses]]</f>
        <v>6000</v>
      </c>
      <c r="C851">
        <f>Table2[[#This Row],[tsetlin_T]]</f>
        <v>5000000</v>
      </c>
      <c r="D851">
        <f>Table2[[#This Row],[tsetlin_states]]</f>
        <v>25</v>
      </c>
      <c r="E851">
        <f>Table2[[#This Row],[min_epsilon]]</f>
        <v>1E-3</v>
      </c>
      <c r="F851">
        <f>Table2[[#This Row],[epsilon_decay]]</f>
        <v>1.6000000000000001E-3</v>
      </c>
      <c r="G851">
        <f>Table2[[#This Row],[num_bins]]</f>
        <v>16</v>
      </c>
      <c r="H851">
        <f>Table2[[#This Row],[mean_reward]]</f>
        <v>24.527349999999998</v>
      </c>
      <c r="I851">
        <f>Table2[[#This Row],[mean_stderr]]</f>
        <v>3.6622281070498799</v>
      </c>
      <c r="J851">
        <f>Table2[[#This Row],[min_reward_84]]</f>
        <v>20.865121892950118</v>
      </c>
    </row>
    <row r="852" spans="1:10" x14ac:dyDescent="0.2">
      <c r="A852">
        <f>Table2[[#This Row],[trial]]</f>
        <v>31</v>
      </c>
      <c r="B852">
        <f>Table2[[#This Row],[tsetlin_number_of_clauses]]</f>
        <v>10000</v>
      </c>
      <c r="C852">
        <f>Table2[[#This Row],[tsetlin_T]]</f>
        <v>20000000</v>
      </c>
      <c r="D852">
        <f>Table2[[#This Row],[tsetlin_states]]</f>
        <v>25</v>
      </c>
      <c r="E852">
        <f>Table2[[#This Row],[min_epsilon]]</f>
        <v>0.01</v>
      </c>
      <c r="F852">
        <f>Table2[[#This Row],[epsilon_decay]]</f>
        <v>4.0000000000000002E-4</v>
      </c>
      <c r="G852">
        <f>Table2[[#This Row],[num_bins]]</f>
        <v>8</v>
      </c>
      <c r="H852">
        <f>Table2[[#This Row],[mean_reward]]</f>
        <v>26.0350749999999</v>
      </c>
      <c r="I852">
        <f>Table2[[#This Row],[mean_stderr]]</f>
        <v>5.2484574039557197</v>
      </c>
      <c r="J852">
        <f>Table2[[#This Row],[min_reward_84]]</f>
        <v>20.786617596044181</v>
      </c>
    </row>
    <row r="853" spans="1:10" x14ac:dyDescent="0.2">
      <c r="A853">
        <f>Table2[[#This Row],[trial]]</f>
        <v>291</v>
      </c>
      <c r="B853">
        <f>Table2[[#This Row],[tsetlin_number_of_clauses]]</f>
        <v>6000</v>
      </c>
      <c r="C853">
        <f>Table2[[#This Row],[tsetlin_T]]</f>
        <v>5000000</v>
      </c>
      <c r="D853">
        <f>Table2[[#This Row],[tsetlin_states]]</f>
        <v>4</v>
      </c>
      <c r="E853">
        <f>Table2[[#This Row],[min_epsilon]]</f>
        <v>0.01</v>
      </c>
      <c r="F853">
        <f>Table2[[#This Row],[epsilon_decay]]</f>
        <v>1.6000000000000001E-3</v>
      </c>
      <c r="G853">
        <f>Table2[[#This Row],[num_bins]]</f>
        <v>8</v>
      </c>
      <c r="H853">
        <f>Table2[[#This Row],[mean_reward]]</f>
        <v>25.011075000000002</v>
      </c>
      <c r="I853">
        <f>Table2[[#This Row],[mean_stderr]]</f>
        <v>4.2336223440697198</v>
      </c>
      <c r="J853">
        <f>Table2[[#This Row],[min_reward_84]]</f>
        <v>20.777452655930283</v>
      </c>
    </row>
    <row r="854" spans="1:10" x14ac:dyDescent="0.2">
      <c r="A854">
        <f>Table2[[#This Row],[trial]]</f>
        <v>448</v>
      </c>
      <c r="B854">
        <f>Table2[[#This Row],[tsetlin_number_of_clauses]]</f>
        <v>10000</v>
      </c>
      <c r="C854">
        <f>Table2[[#This Row],[tsetlin_T]]</f>
        <v>5000000</v>
      </c>
      <c r="D854">
        <f>Table2[[#This Row],[tsetlin_states]]</f>
        <v>8</v>
      </c>
      <c r="E854">
        <f>Table2[[#This Row],[min_epsilon]]</f>
        <v>0.01</v>
      </c>
      <c r="F854">
        <f>Table2[[#This Row],[epsilon_decay]]</f>
        <v>4.0000000000000002E-4</v>
      </c>
      <c r="G854">
        <f>Table2[[#This Row],[num_bins]]</f>
        <v>16</v>
      </c>
      <c r="H854">
        <f>Table2[[#This Row],[mean_reward]]</f>
        <v>25.517424999999999</v>
      </c>
      <c r="I854">
        <f>Table2[[#This Row],[mean_stderr]]</f>
        <v>4.8650705675539898</v>
      </c>
      <c r="J854">
        <f>Table2[[#This Row],[min_reward_84]]</f>
        <v>20.65235443244601</v>
      </c>
    </row>
    <row r="855" spans="1:10" x14ac:dyDescent="0.2">
      <c r="A855">
        <f>Table2[[#This Row],[trial]]</f>
        <v>411</v>
      </c>
      <c r="B855">
        <f>Table2[[#This Row],[tsetlin_number_of_clauses]]</f>
        <v>6000</v>
      </c>
      <c r="C855">
        <f>Table2[[#This Row],[tsetlin_T]]</f>
        <v>5000000</v>
      </c>
      <c r="D855">
        <f>Table2[[#This Row],[tsetlin_states]]</f>
        <v>25</v>
      </c>
      <c r="E855">
        <f>Table2[[#This Row],[min_epsilon]]</f>
        <v>1E-3</v>
      </c>
      <c r="F855">
        <f>Table2[[#This Row],[epsilon_decay]]</f>
        <v>1.6000000000000001E-3</v>
      </c>
      <c r="G855">
        <f>Table2[[#This Row],[num_bins]]</f>
        <v>8</v>
      </c>
      <c r="H855">
        <f>Table2[[#This Row],[mean_reward]]</f>
        <v>24.908950000000001</v>
      </c>
      <c r="I855">
        <f>Table2[[#This Row],[mean_stderr]]</f>
        <v>4.3467700251217201</v>
      </c>
      <c r="J855">
        <f>Table2[[#This Row],[min_reward_84]]</f>
        <v>20.56217997487828</v>
      </c>
    </row>
    <row r="856" spans="1:10" x14ac:dyDescent="0.2">
      <c r="A856">
        <f>Table2[[#This Row],[trial]]</f>
        <v>356</v>
      </c>
      <c r="B856">
        <f>Table2[[#This Row],[tsetlin_number_of_clauses]]</f>
        <v>14000</v>
      </c>
      <c r="C856">
        <f>Table2[[#This Row],[tsetlin_T]]</f>
        <v>20000000</v>
      </c>
      <c r="D856">
        <f>Table2[[#This Row],[tsetlin_states]]</f>
        <v>8</v>
      </c>
      <c r="E856">
        <f>Table2[[#This Row],[min_epsilon]]</f>
        <v>4.0000000000000001E-3</v>
      </c>
      <c r="F856">
        <f>Table2[[#This Row],[epsilon_decay]]</f>
        <v>1.6000000000000001E-3</v>
      </c>
      <c r="G856">
        <f>Table2[[#This Row],[num_bins]]</f>
        <v>8</v>
      </c>
      <c r="H856">
        <f>Table2[[#This Row],[mean_reward]]</f>
        <v>24.155200000000001</v>
      </c>
      <c r="I856">
        <f>Table2[[#This Row],[mean_stderr]]</f>
        <v>3.7480244098583202</v>
      </c>
      <c r="J856">
        <f>Table2[[#This Row],[min_reward_84]]</f>
        <v>20.40717559014168</v>
      </c>
    </row>
    <row r="857" spans="1:10" x14ac:dyDescent="0.2">
      <c r="A857">
        <f>Table2[[#This Row],[trial]]</f>
        <v>426</v>
      </c>
      <c r="B857">
        <f>Table2[[#This Row],[tsetlin_number_of_clauses]]</f>
        <v>6000</v>
      </c>
      <c r="C857">
        <f>Table2[[#This Row],[tsetlin_T]]</f>
        <v>20000000</v>
      </c>
      <c r="D857">
        <f>Table2[[#This Row],[tsetlin_states]]</f>
        <v>100</v>
      </c>
      <c r="E857">
        <f>Table2[[#This Row],[min_epsilon]]</f>
        <v>1E-3</v>
      </c>
      <c r="F857">
        <f>Table2[[#This Row],[epsilon_decay]]</f>
        <v>1.6000000000000001E-3</v>
      </c>
      <c r="G857">
        <f>Table2[[#This Row],[num_bins]]</f>
        <v>8</v>
      </c>
      <c r="H857">
        <f>Table2[[#This Row],[mean_reward]]</f>
        <v>23.378449999999901</v>
      </c>
      <c r="I857">
        <f>Table2[[#This Row],[mean_stderr]]</f>
        <v>4.0625483435104002</v>
      </c>
      <c r="J857">
        <f>Table2[[#This Row],[min_reward_84]]</f>
        <v>19.315901656489501</v>
      </c>
    </row>
    <row r="858" spans="1:10" x14ac:dyDescent="0.2">
      <c r="A858">
        <f>Table2[[#This Row],[trial]]</f>
        <v>382</v>
      </c>
      <c r="B858">
        <f>Table2[[#This Row],[tsetlin_number_of_clauses]]</f>
        <v>10000</v>
      </c>
      <c r="C858">
        <f>Table2[[#This Row],[tsetlin_T]]</f>
        <v>40000000</v>
      </c>
      <c r="D858">
        <f>Table2[[#This Row],[tsetlin_states]]</f>
        <v>100</v>
      </c>
      <c r="E858">
        <f>Table2[[#This Row],[min_epsilon]]</f>
        <v>4.0000000000000001E-3</v>
      </c>
      <c r="F858">
        <f>Table2[[#This Row],[epsilon_decay]]</f>
        <v>1.6000000000000001E-3</v>
      </c>
      <c r="G858">
        <f>Table2[[#This Row],[num_bins]]</f>
        <v>8</v>
      </c>
      <c r="H858">
        <f>Table2[[#This Row],[mean_reward]]</f>
        <v>26.1538</v>
      </c>
      <c r="I858">
        <f>Table2[[#This Row],[mean_stderr]]</f>
        <v>6.9272909084456797</v>
      </c>
      <c r="J858">
        <f>Table2[[#This Row],[min_reward_84]]</f>
        <v>19.22650909155432</v>
      </c>
    </row>
    <row r="859" spans="1:10" x14ac:dyDescent="0.2">
      <c r="A859">
        <f>Table2[[#This Row],[trial]]</f>
        <v>142</v>
      </c>
      <c r="B859">
        <f>Table2[[#This Row],[tsetlin_number_of_clauses]]</f>
        <v>10000</v>
      </c>
      <c r="C859">
        <f>Table2[[#This Row],[tsetlin_T]]</f>
        <v>40000000</v>
      </c>
      <c r="D859">
        <f>Table2[[#This Row],[tsetlin_states]]</f>
        <v>100</v>
      </c>
      <c r="E859">
        <f>Table2[[#This Row],[min_epsilon]]</f>
        <v>1E-3</v>
      </c>
      <c r="F859">
        <f>Table2[[#This Row],[epsilon_decay]]</f>
        <v>4.0000000000000002E-4</v>
      </c>
      <c r="G859">
        <f>Table2[[#This Row],[num_bins]]</f>
        <v>8</v>
      </c>
      <c r="H859">
        <f>Table2[[#This Row],[mean_reward]]</f>
        <v>22.549524999999999</v>
      </c>
      <c r="I859">
        <f>Table2[[#This Row],[mean_stderr]]</f>
        <v>3.4198987390694202</v>
      </c>
      <c r="J859">
        <f>Table2[[#This Row],[min_reward_84]]</f>
        <v>19.129626260930578</v>
      </c>
    </row>
    <row r="860" spans="1:10" x14ac:dyDescent="0.2">
      <c r="A860">
        <f>Table2[[#This Row],[trial]]</f>
        <v>407</v>
      </c>
      <c r="B860">
        <f>Table2[[#This Row],[tsetlin_number_of_clauses]]</f>
        <v>14000</v>
      </c>
      <c r="C860">
        <f>Table2[[#This Row],[tsetlin_T]]</f>
        <v>40000000</v>
      </c>
      <c r="D860">
        <f>Table2[[#This Row],[tsetlin_states]]</f>
        <v>8</v>
      </c>
      <c r="E860">
        <f>Table2[[#This Row],[min_epsilon]]</f>
        <v>1E-3</v>
      </c>
      <c r="F860">
        <f>Table2[[#This Row],[epsilon_decay]]</f>
        <v>1.6000000000000001E-3</v>
      </c>
      <c r="G860">
        <f>Table2[[#This Row],[num_bins]]</f>
        <v>8</v>
      </c>
      <c r="H860">
        <f>Table2[[#This Row],[mean_reward]]</f>
        <v>22.505075000000001</v>
      </c>
      <c r="I860">
        <f>Table2[[#This Row],[mean_stderr]]</f>
        <v>3.7328335976243898</v>
      </c>
      <c r="J860">
        <f>Table2[[#This Row],[min_reward_84]]</f>
        <v>18.772241402375613</v>
      </c>
    </row>
    <row r="861" spans="1:10" x14ac:dyDescent="0.2">
      <c r="A861">
        <f>Table2[[#This Row],[trial]]</f>
        <v>429</v>
      </c>
      <c r="B861">
        <f>Table2[[#This Row],[tsetlin_number_of_clauses]]</f>
        <v>6000</v>
      </c>
      <c r="C861">
        <f>Table2[[#This Row],[tsetlin_T]]</f>
        <v>40000000</v>
      </c>
      <c r="D861">
        <f>Table2[[#This Row],[tsetlin_states]]</f>
        <v>100</v>
      </c>
      <c r="E861">
        <f>Table2[[#This Row],[min_epsilon]]</f>
        <v>1E-3</v>
      </c>
      <c r="F861">
        <f>Table2[[#This Row],[epsilon_decay]]</f>
        <v>1.6000000000000001E-3</v>
      </c>
      <c r="G861">
        <f>Table2[[#This Row],[num_bins]]</f>
        <v>8</v>
      </c>
      <c r="H861">
        <f>Table2[[#This Row],[mean_reward]]</f>
        <v>21.711675</v>
      </c>
      <c r="I861">
        <f>Table2[[#This Row],[mean_stderr]]</f>
        <v>3.2468831401293201</v>
      </c>
      <c r="J861">
        <f>Table2[[#This Row],[min_reward_84]]</f>
        <v>18.46479185987068</v>
      </c>
    </row>
    <row r="862" spans="1:10" x14ac:dyDescent="0.2">
      <c r="A862">
        <f>Table2[[#This Row],[trial]]</f>
        <v>787</v>
      </c>
      <c r="B862">
        <f>Table2[[#This Row],[tsetlin_number_of_clauses]]</f>
        <v>10000</v>
      </c>
      <c r="C862">
        <f>Table2[[#This Row],[tsetlin_T]]</f>
        <v>20000000</v>
      </c>
      <c r="D862">
        <f>Table2[[#This Row],[tsetlin_states]]</f>
        <v>8</v>
      </c>
      <c r="E862">
        <f>Table2[[#This Row],[min_epsilon]]</f>
        <v>4.0000000000000001E-3</v>
      </c>
      <c r="F862">
        <f>Table2[[#This Row],[epsilon_decay]]</f>
        <v>1.6000000000000001E-3</v>
      </c>
      <c r="G862">
        <f>Table2[[#This Row],[num_bins]]</f>
        <v>16</v>
      </c>
      <c r="H862">
        <f>Table2[[#This Row],[mean_reward]]</f>
        <v>21.898299999999999</v>
      </c>
      <c r="I862">
        <f>Table2[[#This Row],[mean_stderr]]</f>
        <v>3.6705530651701999</v>
      </c>
      <c r="J862">
        <f>Table2[[#This Row],[min_reward_84]]</f>
        <v>18.227746934829799</v>
      </c>
    </row>
    <row r="863" spans="1:10" x14ac:dyDescent="0.2">
      <c r="A863">
        <f>Table2[[#This Row],[trial]]</f>
        <v>496</v>
      </c>
      <c r="B863">
        <f>Table2[[#This Row],[tsetlin_number_of_clauses]]</f>
        <v>10000</v>
      </c>
      <c r="C863">
        <f>Table2[[#This Row],[tsetlin_T]]</f>
        <v>5000000</v>
      </c>
      <c r="D863">
        <f>Table2[[#This Row],[tsetlin_states]]</f>
        <v>8</v>
      </c>
      <c r="E863">
        <f>Table2[[#This Row],[min_epsilon]]</f>
        <v>4.0000000000000001E-3</v>
      </c>
      <c r="F863">
        <f>Table2[[#This Row],[epsilon_decay]]</f>
        <v>4.0000000000000002E-4</v>
      </c>
      <c r="G863">
        <f>Table2[[#This Row],[num_bins]]</f>
        <v>16</v>
      </c>
      <c r="H863">
        <f>Table2[[#This Row],[mean_reward]]</f>
        <v>21.800124999999898</v>
      </c>
      <c r="I863">
        <f>Table2[[#This Row],[mean_stderr]]</f>
        <v>3.65581126902247</v>
      </c>
      <c r="J863">
        <f>Table2[[#This Row],[min_reward_84]]</f>
        <v>18.14431373097743</v>
      </c>
    </row>
    <row r="864" spans="1:10" x14ac:dyDescent="0.2">
      <c r="A864">
        <f>Table2[[#This Row],[trial]]</f>
        <v>800</v>
      </c>
      <c r="B864">
        <f>Table2[[#This Row],[tsetlin_number_of_clauses]]</f>
        <v>14000</v>
      </c>
      <c r="C864">
        <f>Table2[[#This Row],[tsetlin_T]]</f>
        <v>20000000</v>
      </c>
      <c r="D864">
        <f>Table2[[#This Row],[tsetlin_states]]</f>
        <v>25</v>
      </c>
      <c r="E864">
        <f>Table2[[#This Row],[min_epsilon]]</f>
        <v>4.0000000000000001E-3</v>
      </c>
      <c r="F864">
        <f>Table2[[#This Row],[epsilon_decay]]</f>
        <v>1.6000000000000001E-3</v>
      </c>
      <c r="G864">
        <f>Table2[[#This Row],[num_bins]]</f>
        <v>16</v>
      </c>
      <c r="H864">
        <f>Table2[[#This Row],[mean_reward]]</f>
        <v>20.857574999999901</v>
      </c>
      <c r="I864">
        <f>Table2[[#This Row],[mean_stderr]]</f>
        <v>3.2532840356422499</v>
      </c>
      <c r="J864">
        <f>Table2[[#This Row],[min_reward_84]]</f>
        <v>17.604290964357652</v>
      </c>
    </row>
    <row r="865" spans="1:10" x14ac:dyDescent="0.2">
      <c r="A865">
        <f>Table2[[#This Row],[trial]]</f>
        <v>378</v>
      </c>
      <c r="B865">
        <f>Table2[[#This Row],[tsetlin_number_of_clauses]]</f>
        <v>6000</v>
      </c>
      <c r="C865">
        <f>Table2[[#This Row],[tsetlin_T]]</f>
        <v>20000000</v>
      </c>
      <c r="D865">
        <f>Table2[[#This Row],[tsetlin_states]]</f>
        <v>100</v>
      </c>
      <c r="E865">
        <f>Table2[[#This Row],[min_epsilon]]</f>
        <v>4.0000000000000001E-3</v>
      </c>
      <c r="F865">
        <f>Table2[[#This Row],[epsilon_decay]]</f>
        <v>1.6000000000000001E-3</v>
      </c>
      <c r="G865">
        <f>Table2[[#This Row],[num_bins]]</f>
        <v>8</v>
      </c>
      <c r="H865">
        <f>Table2[[#This Row],[mean_reward]]</f>
        <v>20.5975749999999</v>
      </c>
      <c r="I865">
        <f>Table2[[#This Row],[mean_stderr]]</f>
        <v>3.3735474619397601</v>
      </c>
      <c r="J865">
        <f>Table2[[#This Row],[min_reward_84]]</f>
        <v>17.224027538060138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DC6-C54B-470C-85D4-EC79BBEEF159}">
  <dimension ref="A1:I893"/>
  <sheetViews>
    <sheetView workbookViewId="0">
      <selection activeCell="E16" sqref="E16:E23"/>
    </sheetView>
  </sheetViews>
  <sheetFormatPr baseColWidth="10" defaultColWidth="8.83203125" defaultRowHeight="15" x14ac:dyDescent="0.2"/>
  <cols>
    <col min="1" max="1" width="25.5" bestFit="1" customWidth="1"/>
    <col min="2" max="2" width="24.1640625" bestFit="1" customWidth="1"/>
    <col min="3" max="3" width="14.5" bestFit="1" customWidth="1"/>
    <col min="4" max="4" width="12.6640625" bestFit="1" customWidth="1"/>
    <col min="5" max="5" width="12" bestFit="1" customWidth="1"/>
    <col min="6" max="6" width="13.5" bestFit="1" customWidth="1"/>
    <col min="7" max="7" width="12" bestFit="1" customWidth="1"/>
    <col min="8" max="8" width="12.6640625" bestFit="1" customWidth="1"/>
    <col min="9" max="9" width="12.5" bestFit="1" customWidth="1"/>
  </cols>
  <sheetData>
    <row r="1" spans="1:9" x14ac:dyDescent="0.2">
      <c r="A1" t="s">
        <v>18</v>
      </c>
    </row>
    <row r="2" spans="1:9" ht="16" thickBot="1" x14ac:dyDescent="0.25"/>
    <row r="3" spans="1:9" x14ac:dyDescent="0.2">
      <c r="A3" s="14" t="s">
        <v>19</v>
      </c>
      <c r="B3" s="14"/>
    </row>
    <row r="4" spans="1:9" x14ac:dyDescent="0.2">
      <c r="A4" s="11" t="s">
        <v>20</v>
      </c>
      <c r="B4" s="11">
        <v>0.49159751459132056</v>
      </c>
    </row>
    <row r="5" spans="1:9" x14ac:dyDescent="0.2">
      <c r="A5" s="11" t="s">
        <v>21</v>
      </c>
      <c r="B5" s="11">
        <v>0.24166811635236365</v>
      </c>
    </row>
    <row r="6" spans="1:9" x14ac:dyDescent="0.2">
      <c r="A6" s="11" t="s">
        <v>22</v>
      </c>
      <c r="B6" s="11">
        <v>0.23635890829882128</v>
      </c>
    </row>
    <row r="7" spans="1:9" x14ac:dyDescent="0.2">
      <c r="A7" s="11" t="s">
        <v>23</v>
      </c>
      <c r="B7" s="11">
        <v>5.0236743845887508</v>
      </c>
    </row>
    <row r="8" spans="1:9" ht="16" thickBot="1" x14ac:dyDescent="0.25">
      <c r="A8" s="12" t="s">
        <v>24</v>
      </c>
      <c r="B8" s="12">
        <v>864</v>
      </c>
    </row>
    <row r="10" spans="1:9" ht="16" thickBot="1" x14ac:dyDescent="0.25">
      <c r="A10" t="s">
        <v>25</v>
      </c>
    </row>
    <row r="11" spans="1:9" x14ac:dyDescent="0.2">
      <c r="A11" s="13"/>
      <c r="B11" s="13" t="s">
        <v>30</v>
      </c>
      <c r="C11" s="13" t="s">
        <v>31</v>
      </c>
      <c r="D11" s="13" t="s">
        <v>32</v>
      </c>
      <c r="E11" s="13" t="s">
        <v>33</v>
      </c>
      <c r="F11" s="13" t="s">
        <v>34</v>
      </c>
    </row>
    <row r="12" spans="1:9" x14ac:dyDescent="0.2">
      <c r="A12" s="11" t="s">
        <v>26</v>
      </c>
      <c r="B12" s="11">
        <v>6</v>
      </c>
      <c r="C12" s="11">
        <v>6892.6119329566463</v>
      </c>
      <c r="D12" s="11">
        <v>1148.7686554927743</v>
      </c>
      <c r="E12" s="11">
        <v>45.518675085848116</v>
      </c>
      <c r="F12" s="11">
        <v>1.8130405037453679E-48</v>
      </c>
    </row>
    <row r="13" spans="1:9" x14ac:dyDescent="0.2">
      <c r="A13" s="11" t="s">
        <v>27</v>
      </c>
      <c r="B13" s="11">
        <v>857</v>
      </c>
      <c r="C13" s="11">
        <v>21628.3698042738</v>
      </c>
      <c r="D13" s="11">
        <v>25.237304322373163</v>
      </c>
      <c r="E13" s="11"/>
      <c r="F13" s="11"/>
    </row>
    <row r="14" spans="1:9" ht="16" thickBot="1" x14ac:dyDescent="0.25">
      <c r="A14" s="12" t="s">
        <v>28</v>
      </c>
      <c r="B14" s="12">
        <v>863</v>
      </c>
      <c r="C14" s="12">
        <v>28520.981737230446</v>
      </c>
      <c r="D14" s="12"/>
      <c r="E14" s="12"/>
      <c r="F14" s="12"/>
    </row>
    <row r="15" spans="1:9" ht="16" thickBot="1" x14ac:dyDescent="0.25"/>
    <row r="16" spans="1:9" x14ac:dyDescent="0.2">
      <c r="A16" s="13"/>
      <c r="B16" s="13" t="s">
        <v>35</v>
      </c>
      <c r="C16" s="13" t="s">
        <v>23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</row>
    <row r="17" spans="1:9" x14ac:dyDescent="0.2">
      <c r="A17" s="11" t="s">
        <v>29</v>
      </c>
      <c r="B17" s="11">
        <v>25.086489474076465</v>
      </c>
      <c r="C17" s="11">
        <v>0.88044532716099611</v>
      </c>
      <c r="D17" s="11">
        <v>28.492955439911388</v>
      </c>
      <c r="E17" s="11">
        <v>3.6973950847036057E-126</v>
      </c>
      <c r="F17" s="11">
        <v>23.358407784840743</v>
      </c>
      <c r="G17" s="11">
        <v>26.814571163312188</v>
      </c>
      <c r="H17" s="11">
        <v>23.358407784840743</v>
      </c>
      <c r="I17" s="11">
        <v>26.814571163312188</v>
      </c>
    </row>
    <row r="18" spans="1:9" x14ac:dyDescent="0.2">
      <c r="A18" s="11" t="s">
        <v>4</v>
      </c>
      <c r="B18" s="11">
        <v>-8.4973004058614435E-5</v>
      </c>
      <c r="C18" s="11">
        <v>5.2329941506132754E-5</v>
      </c>
      <c r="D18" s="11">
        <v>-1.6237932169034837</v>
      </c>
      <c r="E18" s="11">
        <v>0.10478767684662049</v>
      </c>
      <c r="F18" s="11">
        <v>-1.8768286113414473E-4</v>
      </c>
      <c r="G18" s="11">
        <v>1.7736853016915845E-5</v>
      </c>
      <c r="H18" s="11">
        <v>-1.8768286113414473E-4</v>
      </c>
      <c r="I18" s="11">
        <v>1.7736853016915845E-5</v>
      </c>
    </row>
    <row r="19" spans="1:9" x14ac:dyDescent="0.2">
      <c r="A19" s="11" t="s">
        <v>5</v>
      </c>
      <c r="B19" s="11">
        <v>1.7859128482887869E-7</v>
      </c>
      <c r="C19" s="11">
        <v>1.1000610324489769E-8</v>
      </c>
      <c r="D19" s="11">
        <v>16.23467058289442</v>
      </c>
      <c r="E19" s="11">
        <v>7.0234778750115717E-52</v>
      </c>
      <c r="F19" s="11">
        <v>1.5699999155293393E-7</v>
      </c>
      <c r="G19" s="11">
        <v>2.0018257810482344E-7</v>
      </c>
      <c r="H19" s="11">
        <v>1.5699999155293393E-7</v>
      </c>
      <c r="I19" s="11">
        <v>2.0018257810482344E-7</v>
      </c>
    </row>
    <row r="20" spans="1:9" x14ac:dyDescent="0.2">
      <c r="A20" s="11" t="s">
        <v>7</v>
      </c>
      <c r="B20" s="11">
        <v>-1.085630795850242E-3</v>
      </c>
      <c r="C20" s="11">
        <v>4.4081669410621646E-3</v>
      </c>
      <c r="D20" s="11">
        <v>-0.24627715110731607</v>
      </c>
      <c r="E20" s="11">
        <v>0.80552666996898314</v>
      </c>
      <c r="F20" s="11">
        <v>-9.7376984926679701E-3</v>
      </c>
      <c r="G20" s="11">
        <v>7.5664369009674857E-3</v>
      </c>
      <c r="H20" s="11">
        <v>-9.7376984926679701E-3</v>
      </c>
      <c r="I20" s="11">
        <v>7.5664369009674857E-3</v>
      </c>
    </row>
    <row r="21" spans="1:9" x14ac:dyDescent="0.2">
      <c r="A21" s="11" t="s">
        <v>10</v>
      </c>
      <c r="B21" s="11">
        <v>55.226965129342432</v>
      </c>
      <c r="C21" s="11">
        <v>45.677317726564766</v>
      </c>
      <c r="D21" s="11">
        <v>1.209067604624775</v>
      </c>
      <c r="E21" s="11">
        <v>0.22697032980518772</v>
      </c>
      <c r="F21" s="11">
        <v>-34.425548140507786</v>
      </c>
      <c r="G21" s="11">
        <v>144.87947839919264</v>
      </c>
      <c r="H21" s="11">
        <v>-34.425548140507786</v>
      </c>
      <c r="I21" s="11">
        <v>144.87947839919264</v>
      </c>
    </row>
    <row r="22" spans="1:9" x14ac:dyDescent="0.2">
      <c r="A22" s="11" t="s">
        <v>11</v>
      </c>
      <c r="B22" s="11">
        <v>733.15510637238594</v>
      </c>
      <c r="C22" s="11">
        <v>342.57988294923604</v>
      </c>
      <c r="D22" s="11">
        <v>2.1400997048067354</v>
      </c>
      <c r="E22" s="11">
        <v>3.2628460400333903E-2</v>
      </c>
      <c r="F22" s="11">
        <v>60.761256848508765</v>
      </c>
      <c r="G22" s="11">
        <v>1405.5489558962631</v>
      </c>
      <c r="H22" s="11">
        <v>60.761256848508765</v>
      </c>
      <c r="I22" s="11">
        <v>1405.5489558962631</v>
      </c>
    </row>
    <row r="23" spans="1:9" ht="16" thickBot="1" x14ac:dyDescent="0.25">
      <c r="A23" s="12" t="s">
        <v>12</v>
      </c>
      <c r="B23" s="12">
        <v>-3.8413967697965706E-2</v>
      </c>
      <c r="C23" s="12">
        <v>4.2727218319905294E-2</v>
      </c>
      <c r="D23" s="12">
        <v>-0.89905145264441011</v>
      </c>
      <c r="E23" s="12">
        <v>0.36887778731030618</v>
      </c>
      <c r="F23" s="12">
        <v>-0.12227621482771159</v>
      </c>
      <c r="G23" s="12">
        <v>4.5448279431780175E-2</v>
      </c>
      <c r="H23" s="12">
        <v>-0.12227621482771159</v>
      </c>
      <c r="I23" s="12">
        <v>4.5448279431780175E-2</v>
      </c>
    </row>
    <row r="27" spans="1:9" x14ac:dyDescent="0.2">
      <c r="A27" t="s">
        <v>42</v>
      </c>
    </row>
    <row r="28" spans="1:9" ht="16" thickBot="1" x14ac:dyDescent="0.25"/>
    <row r="29" spans="1:9" x14ac:dyDescent="0.2">
      <c r="A29" s="13" t="s">
        <v>43</v>
      </c>
      <c r="B29" s="13" t="s">
        <v>44</v>
      </c>
      <c r="C29" s="13" t="s">
        <v>45</v>
      </c>
    </row>
    <row r="30" spans="1:9" x14ac:dyDescent="0.2">
      <c r="A30" s="11">
        <v>1</v>
      </c>
      <c r="B30" s="11">
        <v>32.231382025242318</v>
      </c>
      <c r="C30" s="11">
        <v>17.829667159217685</v>
      </c>
    </row>
    <row r="31" spans="1:9" x14ac:dyDescent="0.2">
      <c r="A31" s="11">
        <v>2</v>
      </c>
      <c r="B31" s="11">
        <v>27.775991652580707</v>
      </c>
      <c r="C31" s="11">
        <v>16.797362350919393</v>
      </c>
    </row>
    <row r="32" spans="1:9" x14ac:dyDescent="0.2">
      <c r="A32" s="11">
        <v>3</v>
      </c>
      <c r="B32" s="11">
        <v>28.639912303967101</v>
      </c>
      <c r="C32" s="11">
        <v>15.662355886298897</v>
      </c>
    </row>
    <row r="33" spans="1:3" x14ac:dyDescent="0.2">
      <c r="A33" s="11">
        <v>4</v>
      </c>
      <c r="B33" s="11">
        <v>32.490950344058859</v>
      </c>
      <c r="C33" s="11">
        <v>11.703771538918545</v>
      </c>
    </row>
    <row r="34" spans="1:3" x14ac:dyDescent="0.2">
      <c r="A34" s="11">
        <v>5</v>
      </c>
      <c r="B34" s="11">
        <v>31.711288278371715</v>
      </c>
      <c r="C34" s="11">
        <v>12.445341207354989</v>
      </c>
    </row>
    <row r="35" spans="1:3" x14ac:dyDescent="0.2">
      <c r="A35" s="11">
        <v>6</v>
      </c>
      <c r="B35" s="11">
        <v>28.575044928971824</v>
      </c>
      <c r="C35" s="11">
        <v>15.124628106977379</v>
      </c>
    </row>
    <row r="36" spans="1:3" x14ac:dyDescent="0.2">
      <c r="A36" s="11">
        <v>7</v>
      </c>
      <c r="B36" s="11">
        <v>32.382542085382234</v>
      </c>
      <c r="C36" s="11">
        <v>11.219461677050035</v>
      </c>
    </row>
    <row r="37" spans="1:3" x14ac:dyDescent="0.2">
      <c r="A37" s="11">
        <v>8</v>
      </c>
      <c r="B37" s="11">
        <v>32.051180294606176</v>
      </c>
      <c r="C37" s="11">
        <v>11.476399064483637</v>
      </c>
    </row>
    <row r="38" spans="1:3" x14ac:dyDescent="0.2">
      <c r="A38" s="11">
        <v>9</v>
      </c>
      <c r="B38" s="11">
        <v>33.129623876418641</v>
      </c>
      <c r="C38" s="11">
        <v>9.9920308570271175</v>
      </c>
    </row>
    <row r="39" spans="1:3" x14ac:dyDescent="0.2">
      <c r="A39" s="11">
        <v>10</v>
      </c>
      <c r="B39" s="11">
        <v>26.860473183878433</v>
      </c>
      <c r="C39" s="11">
        <v>16.208731122325965</v>
      </c>
    </row>
    <row r="40" spans="1:3" x14ac:dyDescent="0.2">
      <c r="A40" s="11">
        <v>11</v>
      </c>
      <c r="B40" s="11">
        <v>28.819246614263058</v>
      </c>
      <c r="C40" s="11">
        <v>14.137378801480239</v>
      </c>
    </row>
    <row r="41" spans="1:3" x14ac:dyDescent="0.2">
      <c r="A41" s="11">
        <v>12</v>
      </c>
      <c r="B41" s="11">
        <v>28.923467170664683</v>
      </c>
      <c r="C41" s="11">
        <v>13.509693558438112</v>
      </c>
    </row>
    <row r="42" spans="1:3" x14ac:dyDescent="0.2">
      <c r="A42" s="11">
        <v>13</v>
      </c>
      <c r="B42" s="11">
        <v>32.636923713437959</v>
      </c>
      <c r="C42" s="11">
        <v>9.5604650689830422</v>
      </c>
    </row>
    <row r="43" spans="1:3" x14ac:dyDescent="0.2">
      <c r="A43" s="11">
        <v>14</v>
      </c>
      <c r="B43" s="11">
        <v>31.464656209508266</v>
      </c>
      <c r="C43" s="11">
        <v>10.713783697603983</v>
      </c>
    </row>
    <row r="44" spans="1:3" x14ac:dyDescent="0.2">
      <c r="A44" s="11">
        <v>15</v>
      </c>
      <c r="B44" s="11">
        <v>32.495292867242263</v>
      </c>
      <c r="C44" s="11">
        <v>9.6188274479465363</v>
      </c>
    </row>
    <row r="45" spans="1:3" x14ac:dyDescent="0.2">
      <c r="A45" s="11">
        <v>16</v>
      </c>
      <c r="B45" s="11">
        <v>31.531953968075758</v>
      </c>
      <c r="C45" s="11">
        <v>10.240599803063045</v>
      </c>
    </row>
    <row r="46" spans="1:3" x14ac:dyDescent="0.2">
      <c r="A46" s="11">
        <v>17</v>
      </c>
      <c r="B46" s="11">
        <v>26.19914487493897</v>
      </c>
      <c r="C46" s="11">
        <v>14.821700607600651</v>
      </c>
    </row>
    <row r="47" spans="1:3" x14ac:dyDescent="0.2">
      <c r="A47" s="11">
        <v>18</v>
      </c>
      <c r="B47" s="11">
        <v>28.27303433874479</v>
      </c>
      <c r="C47" s="11">
        <v>12.064413241788007</v>
      </c>
    </row>
    <row r="48" spans="1:3" x14ac:dyDescent="0.2">
      <c r="A48" s="11">
        <v>19</v>
      </c>
      <c r="B48" s="11">
        <v>28.115883668815165</v>
      </c>
      <c r="C48" s="11">
        <v>12.052048533803486</v>
      </c>
    </row>
    <row r="49" spans="1:3" x14ac:dyDescent="0.2">
      <c r="A49" s="11">
        <v>20</v>
      </c>
      <c r="B49" s="11">
        <v>31.985377432436369</v>
      </c>
      <c r="C49" s="11">
        <v>8.1670523981941336</v>
      </c>
    </row>
    <row r="50" spans="1:3" x14ac:dyDescent="0.2">
      <c r="A50" s="11">
        <v>21</v>
      </c>
      <c r="B50" s="11">
        <v>27.964470794681588</v>
      </c>
      <c r="C50" s="11">
        <v>12.14073572027381</v>
      </c>
    </row>
    <row r="51" spans="1:3" x14ac:dyDescent="0.2">
      <c r="A51" s="11">
        <v>22</v>
      </c>
      <c r="B51" s="11">
        <v>26.575959689007561</v>
      </c>
      <c r="C51" s="11">
        <v>13.49658831627378</v>
      </c>
    </row>
    <row r="52" spans="1:3" x14ac:dyDescent="0.2">
      <c r="A52" s="11">
        <v>23</v>
      </c>
      <c r="B52" s="11">
        <v>28.702407753913072</v>
      </c>
      <c r="C52" s="11">
        <v>11.150326247581731</v>
      </c>
    </row>
    <row r="53" spans="1:3" x14ac:dyDescent="0.2">
      <c r="A53" s="11">
        <v>24</v>
      </c>
      <c r="B53" s="11">
        <v>28.332600562383373</v>
      </c>
      <c r="C53" s="11">
        <v>11.507936348937722</v>
      </c>
    </row>
    <row r="54" spans="1:3" x14ac:dyDescent="0.2">
      <c r="A54" s="11">
        <v>25</v>
      </c>
      <c r="B54" s="11">
        <v>32.142528102366001</v>
      </c>
      <c r="C54" s="11">
        <v>7.6423859190987997</v>
      </c>
    </row>
    <row r="55" spans="1:3" x14ac:dyDescent="0.2">
      <c r="A55" s="11">
        <v>26</v>
      </c>
      <c r="B55" s="11">
        <v>31.545607382983693</v>
      </c>
      <c r="C55" s="11">
        <v>7.9427958260514053</v>
      </c>
    </row>
    <row r="56" spans="1:3" x14ac:dyDescent="0.2">
      <c r="A56" s="11">
        <v>27</v>
      </c>
      <c r="B56" s="11">
        <v>28.281093427989845</v>
      </c>
      <c r="C56" s="11">
        <v>11.147695912233516</v>
      </c>
    </row>
    <row r="57" spans="1:3" x14ac:dyDescent="0.2">
      <c r="A57" s="11">
        <v>28</v>
      </c>
      <c r="B57" s="11">
        <v>25.98068705623157</v>
      </c>
      <c r="C57" s="11">
        <v>13.379565801009779</v>
      </c>
    </row>
    <row r="58" spans="1:3" x14ac:dyDescent="0.2">
      <c r="A58" s="11">
        <v>29</v>
      </c>
      <c r="B58" s="11">
        <v>28.550994879779495</v>
      </c>
      <c r="C58" s="11">
        <v>10.783988785040442</v>
      </c>
    </row>
    <row r="59" spans="1:3" x14ac:dyDescent="0.2">
      <c r="A59" s="11">
        <v>30</v>
      </c>
      <c r="B59" s="11">
        <v>28.57813401897598</v>
      </c>
      <c r="C59" s="11">
        <v>10.740671271402697</v>
      </c>
    </row>
    <row r="60" spans="1:3" x14ac:dyDescent="0.2">
      <c r="A60" s="11">
        <v>31</v>
      </c>
      <c r="B60" s="11">
        <v>32.449839843949725</v>
      </c>
      <c r="C60" s="11">
        <v>6.8053209410169089</v>
      </c>
    </row>
    <row r="61" spans="1:3" x14ac:dyDescent="0.2">
      <c r="A61" s="11">
        <v>32</v>
      </c>
      <c r="B61" s="11">
        <v>31.456125984049866</v>
      </c>
      <c r="C61" s="11">
        <v>7.6564459304977852</v>
      </c>
    </row>
    <row r="62" spans="1:3" x14ac:dyDescent="0.2">
      <c r="A62" s="11">
        <v>33</v>
      </c>
      <c r="B62" s="11">
        <v>28.078002242807742</v>
      </c>
      <c r="C62" s="11">
        <v>11.009146789734864</v>
      </c>
    </row>
    <row r="63" spans="1:3" x14ac:dyDescent="0.2">
      <c r="A63" s="11">
        <v>34</v>
      </c>
      <c r="B63" s="11">
        <v>32.391072310840634</v>
      </c>
      <c r="C63" s="11">
        <v>6.5499945329240319</v>
      </c>
    </row>
    <row r="64" spans="1:3" x14ac:dyDescent="0.2">
      <c r="A64" s="11">
        <v>35</v>
      </c>
      <c r="B64" s="11">
        <v>31.885499399218151</v>
      </c>
      <c r="C64" s="11">
        <v>7.0478482201329733</v>
      </c>
    </row>
    <row r="65" spans="1:3" x14ac:dyDescent="0.2">
      <c r="A65" s="11">
        <v>36</v>
      </c>
      <c r="B65" s="11">
        <v>25.327888972750507</v>
      </c>
      <c r="C65" s="11">
        <v>13.564526627470691</v>
      </c>
    </row>
    <row r="66" spans="1:3" x14ac:dyDescent="0.2">
      <c r="A66" s="11">
        <v>37</v>
      </c>
      <c r="B66" s="11">
        <v>29.199450440077154</v>
      </c>
      <c r="C66" s="11">
        <v>9.6484517296258225</v>
      </c>
    </row>
    <row r="67" spans="1:3" x14ac:dyDescent="0.2">
      <c r="A67" s="11">
        <v>38</v>
      </c>
      <c r="B67" s="11">
        <v>31.627029692672462</v>
      </c>
      <c r="C67" s="11">
        <v>7.1505049407860746</v>
      </c>
    </row>
    <row r="68" spans="1:3" x14ac:dyDescent="0.2">
      <c r="A68" s="11">
        <v>39</v>
      </c>
      <c r="B68" s="11">
        <v>25.691831038177295</v>
      </c>
      <c r="C68" s="11">
        <v>13.073720089206784</v>
      </c>
    </row>
    <row r="69" spans="1:3" x14ac:dyDescent="0.2">
      <c r="A69" s="11">
        <v>40</v>
      </c>
      <c r="B69" s="11">
        <v>26.236067672773103</v>
      </c>
      <c r="C69" s="11">
        <v>12.486747140536927</v>
      </c>
    </row>
    <row r="70" spans="1:3" x14ac:dyDescent="0.2">
      <c r="A70" s="11">
        <v>41</v>
      </c>
      <c r="B70" s="11">
        <v>25.506442616780344</v>
      </c>
      <c r="C70" s="11">
        <v>13.159985889920794</v>
      </c>
    </row>
    <row r="71" spans="1:3" x14ac:dyDescent="0.2">
      <c r="A71" s="11">
        <v>42</v>
      </c>
      <c r="B71" s="11">
        <v>28.162513642500667</v>
      </c>
      <c r="C71" s="11">
        <v>10.483907603233529</v>
      </c>
    </row>
    <row r="72" spans="1:3" x14ac:dyDescent="0.2">
      <c r="A72" s="11">
        <v>43</v>
      </c>
      <c r="B72" s="11">
        <v>28.810716388804657</v>
      </c>
      <c r="C72" s="11">
        <v>9.453379163338532</v>
      </c>
    </row>
    <row r="73" spans="1:3" x14ac:dyDescent="0.2">
      <c r="A73" s="11">
        <v>44</v>
      </c>
      <c r="B73" s="11">
        <v>31.73433933907824</v>
      </c>
      <c r="C73" s="11">
        <v>6.3434053875123908</v>
      </c>
    </row>
    <row r="74" spans="1:3" x14ac:dyDescent="0.2">
      <c r="A74" s="11">
        <v>45</v>
      </c>
      <c r="B74" s="11">
        <v>28.4793545980286</v>
      </c>
      <c r="C74" s="11">
        <v>9.5354189085618017</v>
      </c>
    </row>
    <row r="75" spans="1:3" x14ac:dyDescent="0.2">
      <c r="A75" s="11">
        <v>46</v>
      </c>
      <c r="B75" s="11">
        <v>31.551597992773406</v>
      </c>
      <c r="C75" s="11">
        <v>6.4504089143173253</v>
      </c>
    </row>
    <row r="76" spans="1:3" x14ac:dyDescent="0.2">
      <c r="A76" s="11">
        <v>47</v>
      </c>
      <c r="B76" s="11">
        <v>25.94258730800447</v>
      </c>
      <c r="C76" s="11">
        <v>11.983845578044651</v>
      </c>
    </row>
    <row r="77" spans="1:3" x14ac:dyDescent="0.2">
      <c r="A77" s="11">
        <v>48</v>
      </c>
      <c r="B77" s="11">
        <v>31.449825844207371</v>
      </c>
      <c r="C77" s="11">
        <v>6.4476778814074187</v>
      </c>
    </row>
    <row r="78" spans="1:3" x14ac:dyDescent="0.2">
      <c r="A78" s="11">
        <v>49</v>
      </c>
      <c r="B78" s="11">
        <v>25.612620789841063</v>
      </c>
      <c r="C78" s="11">
        <v>12.105229368962018</v>
      </c>
    </row>
    <row r="79" spans="1:3" x14ac:dyDescent="0.2">
      <c r="A79" s="11">
        <v>50</v>
      </c>
      <c r="B79" s="11">
        <v>28.300020287732643</v>
      </c>
      <c r="C79" s="11">
        <v>9.2280399308923862</v>
      </c>
    </row>
    <row r="80" spans="1:3" x14ac:dyDescent="0.2">
      <c r="A80" s="11">
        <v>51</v>
      </c>
      <c r="B80" s="11">
        <v>28.180969366030119</v>
      </c>
      <c r="C80" s="11">
        <v>9.3172763751576539</v>
      </c>
    </row>
    <row r="81" spans="1:3" x14ac:dyDescent="0.2">
      <c r="A81" s="11">
        <v>52</v>
      </c>
      <c r="B81" s="11">
        <v>31.063303854287408</v>
      </c>
      <c r="C81" s="11">
        <v>6.3888635598409387</v>
      </c>
    </row>
    <row r="82" spans="1:3" x14ac:dyDescent="0.2">
      <c r="A82" s="11">
        <v>53</v>
      </c>
      <c r="B82" s="11">
        <v>26.282008188025582</v>
      </c>
      <c r="C82" s="11">
        <v>11.058899193708779</v>
      </c>
    </row>
    <row r="83" spans="1:3" x14ac:dyDescent="0.2">
      <c r="A83" s="11">
        <v>54</v>
      </c>
      <c r="B83" s="11">
        <v>27.501185333561203</v>
      </c>
      <c r="C83" s="11">
        <v>9.7868559370462549</v>
      </c>
    </row>
    <row r="84" spans="1:3" x14ac:dyDescent="0.2">
      <c r="A84" s="11">
        <v>55</v>
      </c>
      <c r="B84" s="11">
        <v>26.189219376867918</v>
      </c>
      <c r="C84" s="11">
        <v>11.008642834277417</v>
      </c>
    </row>
    <row r="85" spans="1:3" x14ac:dyDescent="0.2">
      <c r="A85" s="11">
        <v>56</v>
      </c>
      <c r="B85" s="11">
        <v>31.844860035322363</v>
      </c>
      <c r="C85" s="11">
        <v>5.2782574939665707</v>
      </c>
    </row>
    <row r="86" spans="1:3" x14ac:dyDescent="0.2">
      <c r="A86" s="11">
        <v>57</v>
      </c>
      <c r="B86" s="11">
        <v>31.93434143425619</v>
      </c>
      <c r="C86" s="11">
        <v>5.1197963167443135</v>
      </c>
    </row>
    <row r="87" spans="1:3" x14ac:dyDescent="0.2">
      <c r="A87" s="11">
        <v>58</v>
      </c>
      <c r="B87" s="11">
        <v>29.065098016860386</v>
      </c>
      <c r="C87" s="11">
        <v>7.7970248322314681</v>
      </c>
    </row>
    <row r="88" spans="1:3" x14ac:dyDescent="0.2">
      <c r="A88" s="11">
        <v>59</v>
      </c>
      <c r="B88" s="11">
        <v>32.771276136654727</v>
      </c>
      <c r="C88" s="11">
        <v>4.055420581556298</v>
      </c>
    </row>
    <row r="89" spans="1:3" x14ac:dyDescent="0.2">
      <c r="A89" s="11">
        <v>60</v>
      </c>
      <c r="B89" s="11">
        <v>27.960128271498185</v>
      </c>
      <c r="C89" s="11">
        <v>8.8638773294338264</v>
      </c>
    </row>
    <row r="90" spans="1:3" x14ac:dyDescent="0.2">
      <c r="A90" s="11">
        <v>61</v>
      </c>
      <c r="B90" s="11">
        <v>28.653565718875033</v>
      </c>
      <c r="C90" s="11">
        <v>8.0967694938361738</v>
      </c>
    </row>
    <row r="91" spans="1:3" x14ac:dyDescent="0.2">
      <c r="A91" s="11">
        <v>62</v>
      </c>
      <c r="B91" s="11">
        <v>31.13881389230858</v>
      </c>
      <c r="C91" s="11">
        <v>5.4467848820871545</v>
      </c>
    </row>
    <row r="92" spans="1:3" x14ac:dyDescent="0.2">
      <c r="A92" s="11">
        <v>63</v>
      </c>
      <c r="B92" s="11">
        <v>25.469594671032716</v>
      </c>
      <c r="C92" s="11">
        <v>11.10986042686725</v>
      </c>
    </row>
    <row r="93" spans="1:3" x14ac:dyDescent="0.2">
      <c r="A93" s="11">
        <v>64</v>
      </c>
      <c r="B93" s="11">
        <v>32.329611971854234</v>
      </c>
      <c r="C93" s="11">
        <v>4.1884003757319306</v>
      </c>
    </row>
    <row r="94" spans="1:3" x14ac:dyDescent="0.2">
      <c r="A94" s="11">
        <v>65</v>
      </c>
      <c r="B94" s="11">
        <v>31.403195870521866</v>
      </c>
      <c r="C94" s="11">
        <v>5.0790866441818956</v>
      </c>
    </row>
    <row r="95" spans="1:3" x14ac:dyDescent="0.2">
      <c r="A95" s="11">
        <v>66</v>
      </c>
      <c r="B95" s="11">
        <v>26.074574479660075</v>
      </c>
      <c r="C95" s="11">
        <v>10.295702581550355</v>
      </c>
    </row>
    <row r="96" spans="1:3" x14ac:dyDescent="0.2">
      <c r="A96" s="11">
        <v>67</v>
      </c>
      <c r="B96" s="11">
        <v>28.304362810916047</v>
      </c>
      <c r="C96" s="11">
        <v>8.0021837271131702</v>
      </c>
    </row>
    <row r="97" spans="1:3" x14ac:dyDescent="0.2">
      <c r="A97" s="11">
        <v>68</v>
      </c>
      <c r="B97" s="11">
        <v>25.795362136145897</v>
      </c>
      <c r="C97" s="11">
        <v>10.434751863391909</v>
      </c>
    </row>
    <row r="98" spans="1:3" x14ac:dyDescent="0.2">
      <c r="A98" s="11">
        <v>69</v>
      </c>
      <c r="B98" s="11">
        <v>32.524644067791272</v>
      </c>
      <c r="C98" s="11">
        <v>3.6938248816500163</v>
      </c>
    </row>
    <row r="99" spans="1:3" x14ac:dyDescent="0.2">
      <c r="A99" s="11">
        <v>70</v>
      </c>
      <c r="B99" s="11">
        <v>26.543379414356831</v>
      </c>
      <c r="C99" s="11">
        <v>9.5399241672542239</v>
      </c>
    </row>
    <row r="100" spans="1:3" x14ac:dyDescent="0.2">
      <c r="A100" s="11">
        <v>71</v>
      </c>
      <c r="B100" s="11">
        <v>26.471739132605936</v>
      </c>
      <c r="C100" s="11">
        <v>9.5401425760084742</v>
      </c>
    </row>
    <row r="101" spans="1:3" x14ac:dyDescent="0.2">
      <c r="A101" s="11">
        <v>72</v>
      </c>
      <c r="B101" s="11">
        <v>32.632581190254555</v>
      </c>
      <c r="C101" s="11">
        <v>3.3576754238058655</v>
      </c>
    </row>
    <row r="102" spans="1:3" x14ac:dyDescent="0.2">
      <c r="A102" s="11">
        <v>73</v>
      </c>
      <c r="B102" s="11">
        <v>31.366273072687733</v>
      </c>
      <c r="C102" s="11">
        <v>4.584736869374872</v>
      </c>
    </row>
    <row r="103" spans="1:3" x14ac:dyDescent="0.2">
      <c r="A103" s="11">
        <v>74</v>
      </c>
      <c r="B103" s="11">
        <v>31.054555306609323</v>
      </c>
      <c r="C103" s="11">
        <v>4.8591090701854043</v>
      </c>
    </row>
    <row r="104" spans="1:3" x14ac:dyDescent="0.2">
      <c r="A104" s="11">
        <v>75</v>
      </c>
      <c r="B104" s="11">
        <v>27.798789899293563</v>
      </c>
      <c r="C104" s="11">
        <v>8.0797692587998036</v>
      </c>
    </row>
    <row r="105" spans="1:3" x14ac:dyDescent="0.2">
      <c r="A105" s="11">
        <v>76</v>
      </c>
      <c r="B105" s="11">
        <v>28.134339392344618</v>
      </c>
      <c r="C105" s="11">
        <v>7.7405695232635132</v>
      </c>
    </row>
    <row r="106" spans="1:3" x14ac:dyDescent="0.2">
      <c r="A106" s="11">
        <v>77</v>
      </c>
      <c r="B106" s="11">
        <v>28.28156456420319</v>
      </c>
      <c r="C106" s="11">
        <v>7.486996763992753</v>
      </c>
    </row>
    <row r="107" spans="1:3" x14ac:dyDescent="0.2">
      <c r="A107" s="11">
        <v>78</v>
      </c>
      <c r="B107" s="11">
        <v>31.427027597494511</v>
      </c>
      <c r="C107" s="11">
        <v>4.2674276696246061</v>
      </c>
    </row>
    <row r="108" spans="1:3" x14ac:dyDescent="0.2">
      <c r="A108" s="11">
        <v>79</v>
      </c>
      <c r="B108" s="11">
        <v>25.402222060378719</v>
      </c>
      <c r="C108" s="11">
        <v>10.250093047589296</v>
      </c>
    </row>
    <row r="109" spans="1:3" x14ac:dyDescent="0.2">
      <c r="A109" s="11">
        <v>80</v>
      </c>
      <c r="B109" s="11">
        <v>32.192811140801879</v>
      </c>
      <c r="C109" s="11">
        <v>3.4496332109759251</v>
      </c>
    </row>
    <row r="110" spans="1:3" x14ac:dyDescent="0.2">
      <c r="A110" s="11">
        <v>81</v>
      </c>
      <c r="B110" s="11">
        <v>27.566988195731007</v>
      </c>
      <c r="C110" s="11">
        <v>8.0575138863909501</v>
      </c>
    </row>
    <row r="111" spans="1:3" x14ac:dyDescent="0.2">
      <c r="A111" s="11">
        <v>82</v>
      </c>
      <c r="B111" s="11">
        <v>27.727149617542668</v>
      </c>
      <c r="C111" s="11">
        <v>7.851045895515103</v>
      </c>
    </row>
    <row r="112" spans="1:3" x14ac:dyDescent="0.2">
      <c r="A112" s="11">
        <v>83</v>
      </c>
      <c r="B112" s="11">
        <v>31.568876765909888</v>
      </c>
      <c r="C112" s="11">
        <v>3.9514612812976786</v>
      </c>
    </row>
    <row r="113" spans="1:3" x14ac:dyDescent="0.2">
      <c r="A113" s="11">
        <v>84</v>
      </c>
      <c r="B113" s="11">
        <v>25.899264746542801</v>
      </c>
      <c r="C113" s="11">
        <v>9.5412410084702977</v>
      </c>
    </row>
    <row r="114" spans="1:3" x14ac:dyDescent="0.2">
      <c r="A114" s="11">
        <v>85</v>
      </c>
      <c r="B114" s="11">
        <v>32.802604608825987</v>
      </c>
      <c r="C114" s="11">
        <v>2.6306747464218816</v>
      </c>
    </row>
    <row r="115" spans="1:3" x14ac:dyDescent="0.2">
      <c r="A115" s="11">
        <v>86</v>
      </c>
      <c r="B115" s="11">
        <v>27.984178320690514</v>
      </c>
      <c r="C115" s="11">
        <v>7.300001863421766</v>
      </c>
    </row>
    <row r="116" spans="1:3" x14ac:dyDescent="0.2">
      <c r="A116" s="11">
        <v>87</v>
      </c>
      <c r="B116" s="11">
        <v>29.04229977014753</v>
      </c>
      <c r="C116" s="11">
        <v>6.2395768845463522</v>
      </c>
    </row>
    <row r="117" spans="1:3" x14ac:dyDescent="0.2">
      <c r="A117" s="11">
        <v>88</v>
      </c>
      <c r="B117" s="11">
        <v>31.863315758851812</v>
      </c>
      <c r="C117" s="11">
        <v>3.410321381822115</v>
      </c>
    </row>
    <row r="118" spans="1:3" x14ac:dyDescent="0.2">
      <c r="A118" s="11">
        <v>89</v>
      </c>
      <c r="B118" s="11">
        <v>25.635275566420741</v>
      </c>
      <c r="C118" s="11">
        <v>9.6036078307592341</v>
      </c>
    </row>
    <row r="119" spans="1:3" x14ac:dyDescent="0.2">
      <c r="A119" s="11">
        <v>90</v>
      </c>
      <c r="B119" s="11">
        <v>30.973132996920555</v>
      </c>
      <c r="C119" s="11">
        <v>4.2366879603089771</v>
      </c>
    </row>
    <row r="120" spans="1:3" x14ac:dyDescent="0.2">
      <c r="A120" s="11">
        <v>91</v>
      </c>
      <c r="B120" s="11">
        <v>32.135910016518778</v>
      </c>
      <c r="C120" s="11">
        <v>3.0050256645770688</v>
      </c>
    </row>
    <row r="121" spans="1:3" x14ac:dyDescent="0.2">
      <c r="A121" s="11">
        <v>92</v>
      </c>
      <c r="B121" s="11">
        <v>31.502755957735371</v>
      </c>
      <c r="C121" s="11">
        <v>3.608786714325209</v>
      </c>
    </row>
    <row r="122" spans="1:3" x14ac:dyDescent="0.2">
      <c r="A122" s="11">
        <v>93</v>
      </c>
      <c r="B122" s="11">
        <v>28.644254827150505</v>
      </c>
      <c r="C122" s="11">
        <v>6.4579086372723111</v>
      </c>
    </row>
    <row r="123" spans="1:3" x14ac:dyDescent="0.2">
      <c r="A123" s="11">
        <v>94</v>
      </c>
      <c r="B123" s="11">
        <v>31.771967951091995</v>
      </c>
      <c r="C123" s="11">
        <v>3.3300005882504067</v>
      </c>
    </row>
    <row r="124" spans="1:3" x14ac:dyDescent="0.2">
      <c r="A124" s="11">
        <v>95</v>
      </c>
      <c r="B124" s="11">
        <v>25.332231495933911</v>
      </c>
      <c r="C124" s="11">
        <v>9.6407316272454509</v>
      </c>
    </row>
    <row r="125" spans="1:3" x14ac:dyDescent="0.2">
      <c r="A125" s="11">
        <v>96</v>
      </c>
      <c r="B125" s="11">
        <v>26.099266841720748</v>
      </c>
      <c r="C125" s="11">
        <v>8.8392314382157693</v>
      </c>
    </row>
    <row r="126" spans="1:3" x14ac:dyDescent="0.2">
      <c r="A126" s="11">
        <v>97</v>
      </c>
      <c r="B126" s="11">
        <v>32.80385641130546</v>
      </c>
      <c r="C126" s="11">
        <v>2.1178894056452862</v>
      </c>
    </row>
    <row r="127" spans="1:3" x14ac:dyDescent="0.2">
      <c r="A127" s="11">
        <v>98</v>
      </c>
      <c r="B127" s="11">
        <v>26.551909639815232</v>
      </c>
      <c r="C127" s="11">
        <v>8.3579688350699577</v>
      </c>
    </row>
    <row r="128" spans="1:3" x14ac:dyDescent="0.2">
      <c r="A128" s="11">
        <v>99</v>
      </c>
      <c r="B128" s="11">
        <v>31.904426258960942</v>
      </c>
      <c r="C128" s="11">
        <v>2.9399520780133024</v>
      </c>
    </row>
    <row r="129" spans="1:3" x14ac:dyDescent="0.2">
      <c r="A129" s="11">
        <v>100</v>
      </c>
      <c r="B129" s="11">
        <v>32.822312134834917</v>
      </c>
      <c r="C129" s="11">
        <v>1.9880037486280031</v>
      </c>
    </row>
    <row r="130" spans="1:3" x14ac:dyDescent="0.2">
      <c r="A130" s="11">
        <v>101</v>
      </c>
      <c r="B130" s="11">
        <v>31.638867330354696</v>
      </c>
      <c r="C130" s="11">
        <v>3.1667659865758715</v>
      </c>
    </row>
    <row r="131" spans="1:3" x14ac:dyDescent="0.2">
      <c r="A131" s="11">
        <v>102</v>
      </c>
      <c r="B131" s="11">
        <v>32.3499618107315</v>
      </c>
      <c r="C131" s="11">
        <v>2.4043705210768991</v>
      </c>
    </row>
    <row r="132" spans="1:3" x14ac:dyDescent="0.2">
      <c r="A132" s="11">
        <v>103</v>
      </c>
      <c r="B132" s="11">
        <v>29.232030714727884</v>
      </c>
      <c r="C132" s="11">
        <v>5.4970797887103018</v>
      </c>
    </row>
    <row r="133" spans="1:3" x14ac:dyDescent="0.2">
      <c r="A133" s="11">
        <v>104</v>
      </c>
      <c r="B133" s="11">
        <v>31.706165088922191</v>
      </c>
      <c r="C133" s="11">
        <v>3.0188399066645246</v>
      </c>
    </row>
    <row r="134" spans="1:3" x14ac:dyDescent="0.2">
      <c r="A134" s="11">
        <v>105</v>
      </c>
      <c r="B134" s="11">
        <v>28.395096012329343</v>
      </c>
      <c r="C134" s="11">
        <v>6.3108271680442165</v>
      </c>
    </row>
    <row r="135" spans="1:3" x14ac:dyDescent="0.2">
      <c r="A135" s="11">
        <v>106</v>
      </c>
      <c r="B135" s="11">
        <v>31.908768782144346</v>
      </c>
      <c r="C135" s="11">
        <v>2.7608214276548644</v>
      </c>
    </row>
    <row r="136" spans="1:3" x14ac:dyDescent="0.2">
      <c r="A136" s="11">
        <v>107</v>
      </c>
      <c r="B136" s="11">
        <v>31.877440309973093</v>
      </c>
      <c r="C136" s="11">
        <v>2.7483527348015961</v>
      </c>
    </row>
    <row r="137" spans="1:3" x14ac:dyDescent="0.2">
      <c r="A137" s="11">
        <v>108</v>
      </c>
      <c r="B137" s="11">
        <v>25.961043031533922</v>
      </c>
      <c r="C137" s="11">
        <v>8.6517629940011069</v>
      </c>
    </row>
    <row r="138" spans="1:3" x14ac:dyDescent="0.2">
      <c r="A138" s="11">
        <v>109</v>
      </c>
      <c r="B138" s="11">
        <v>27.401307300342982</v>
      </c>
      <c r="C138" s="11">
        <v>7.1503509082163639</v>
      </c>
    </row>
    <row r="139" spans="1:3" x14ac:dyDescent="0.2">
      <c r="A139" s="11">
        <v>110</v>
      </c>
      <c r="B139" s="11">
        <v>25.459812643094843</v>
      </c>
      <c r="C139" s="11">
        <v>9.0690815190304903</v>
      </c>
    </row>
    <row r="140" spans="1:3" x14ac:dyDescent="0.2">
      <c r="A140" s="11">
        <v>111</v>
      </c>
      <c r="B140" s="11">
        <v>25.776906412616444</v>
      </c>
      <c r="C140" s="11">
        <v>8.7463868167177843</v>
      </c>
    </row>
    <row r="141" spans="1:3" x14ac:dyDescent="0.2">
      <c r="A141" s="11">
        <v>112</v>
      </c>
      <c r="B141" s="11">
        <v>28.910594422022879</v>
      </c>
      <c r="C141" s="11">
        <v>5.5957683345798905</v>
      </c>
    </row>
    <row r="142" spans="1:3" x14ac:dyDescent="0.2">
      <c r="A142" s="11">
        <v>113</v>
      </c>
      <c r="B142" s="11">
        <v>29.226436389065007</v>
      </c>
      <c r="C142" s="11">
        <v>5.1974964987506382</v>
      </c>
    </row>
    <row r="143" spans="1:3" x14ac:dyDescent="0.2">
      <c r="A143" s="11">
        <v>114</v>
      </c>
      <c r="B143" s="11">
        <v>26.2402553750481</v>
      </c>
      <c r="C143" s="11">
        <v>8.1484192069862971</v>
      </c>
    </row>
    <row r="144" spans="1:3" x14ac:dyDescent="0.2">
      <c r="A144" s="11">
        <v>115</v>
      </c>
      <c r="B144" s="11">
        <v>28.370700310610474</v>
      </c>
      <c r="C144" s="11">
        <v>5.9630530397336372</v>
      </c>
    </row>
    <row r="145" spans="1:3" x14ac:dyDescent="0.2">
      <c r="A145" s="11">
        <v>116</v>
      </c>
      <c r="B145" s="11">
        <v>32.235788049737003</v>
      </c>
      <c r="C145" s="11">
        <v>2.0917172007088851</v>
      </c>
    </row>
    <row r="146" spans="1:3" x14ac:dyDescent="0.2">
      <c r="A146" s="11">
        <v>117</v>
      </c>
      <c r="B146" s="11">
        <v>31.810067699319099</v>
      </c>
      <c r="C146" s="11">
        <v>2.4949414121972566</v>
      </c>
    </row>
    <row r="147" spans="1:3" x14ac:dyDescent="0.2">
      <c r="A147" s="11">
        <v>118</v>
      </c>
      <c r="B147" s="11">
        <v>25.966637357196799</v>
      </c>
      <c r="C147" s="11">
        <v>8.3140638907749143</v>
      </c>
    </row>
    <row r="148" spans="1:3" x14ac:dyDescent="0.2">
      <c r="A148" s="11">
        <v>119</v>
      </c>
      <c r="B148" s="11">
        <v>31.536296491259161</v>
      </c>
      <c r="C148" s="11">
        <v>2.7332081518686699</v>
      </c>
    </row>
    <row r="149" spans="1:3" x14ac:dyDescent="0.2">
      <c r="A149" s="11">
        <v>120</v>
      </c>
      <c r="B149" s="11">
        <v>31.17139416695931</v>
      </c>
      <c r="C149" s="11">
        <v>3.0511268796296775</v>
      </c>
    </row>
    <row r="150" spans="1:3" x14ac:dyDescent="0.2">
      <c r="A150" s="11">
        <v>121</v>
      </c>
      <c r="B150" s="11">
        <v>28.54003427074888</v>
      </c>
      <c r="C150" s="11">
        <v>5.6626303250548098</v>
      </c>
    </row>
    <row r="151" spans="1:3" x14ac:dyDescent="0.2">
      <c r="A151" s="11">
        <v>122</v>
      </c>
      <c r="B151" s="11">
        <v>31.252816476648078</v>
      </c>
      <c r="C151" s="11">
        <v>2.9276113594338682</v>
      </c>
    </row>
    <row r="152" spans="1:3" x14ac:dyDescent="0.2">
      <c r="A152" s="11">
        <v>123</v>
      </c>
      <c r="B152" s="11">
        <v>32.798262085642584</v>
      </c>
      <c r="C152" s="11">
        <v>1.3750907985940088</v>
      </c>
    </row>
    <row r="153" spans="1:3" x14ac:dyDescent="0.2">
      <c r="A153" s="11">
        <v>124</v>
      </c>
      <c r="B153" s="11">
        <v>32.20320777508627</v>
      </c>
      <c r="C153" s="11">
        <v>1.9690718836524184</v>
      </c>
    </row>
    <row r="154" spans="1:3" x14ac:dyDescent="0.2">
      <c r="A154" s="11">
        <v>125</v>
      </c>
      <c r="B154" s="11">
        <v>27.652816529914457</v>
      </c>
      <c r="C154" s="11">
        <v>6.5003886233466552</v>
      </c>
    </row>
    <row r="155" spans="1:3" x14ac:dyDescent="0.2">
      <c r="A155" s="11">
        <v>126</v>
      </c>
      <c r="B155" s="11">
        <v>24.978289780664682</v>
      </c>
      <c r="C155" s="11">
        <v>9.1379773035720149</v>
      </c>
    </row>
    <row r="156" spans="1:3" x14ac:dyDescent="0.2">
      <c r="A156" s="11">
        <v>127</v>
      </c>
      <c r="B156" s="11">
        <v>28.564084319941209</v>
      </c>
      <c r="C156" s="11">
        <v>5.3993272085961053</v>
      </c>
    </row>
    <row r="157" spans="1:3" x14ac:dyDescent="0.2">
      <c r="A157" s="11">
        <v>128</v>
      </c>
      <c r="B157" s="11">
        <v>31.432075934857536</v>
      </c>
      <c r="C157" s="11">
        <v>2.5060388791455637</v>
      </c>
    </row>
    <row r="158" spans="1:3" x14ac:dyDescent="0.2">
      <c r="A158" s="11">
        <v>129</v>
      </c>
      <c r="B158" s="11">
        <v>25.952512806075521</v>
      </c>
      <c r="C158" s="11">
        <v>7.9771024091018283</v>
      </c>
    </row>
    <row r="159" spans="1:3" x14ac:dyDescent="0.2">
      <c r="A159" s="11">
        <v>130</v>
      </c>
      <c r="B159" s="11">
        <v>27.930930261157794</v>
      </c>
      <c r="C159" s="11">
        <v>5.9737033868701594</v>
      </c>
    </row>
    <row r="160" spans="1:3" x14ac:dyDescent="0.2">
      <c r="A160" s="11">
        <v>131</v>
      </c>
      <c r="B160" s="11">
        <v>31.815508834773343</v>
      </c>
      <c r="C160" s="11">
        <v>2.0751855186988557</v>
      </c>
    </row>
    <row r="161" spans="1:3" x14ac:dyDescent="0.2">
      <c r="A161" s="11">
        <v>132</v>
      </c>
      <c r="B161" s="11">
        <v>28.882356670555552</v>
      </c>
      <c r="C161" s="11">
        <v>4.9999818543628507</v>
      </c>
    </row>
    <row r="162" spans="1:3" x14ac:dyDescent="0.2">
      <c r="A162" s="11">
        <v>133</v>
      </c>
      <c r="B162" s="11">
        <v>25.616963313024467</v>
      </c>
      <c r="C162" s="11">
        <v>8.2591987049486058</v>
      </c>
    </row>
    <row r="163" spans="1:3" x14ac:dyDescent="0.2">
      <c r="A163" s="11">
        <v>134</v>
      </c>
      <c r="B163" s="11">
        <v>25.88521504750803</v>
      </c>
      <c r="C163" s="11">
        <v>7.984035771204308</v>
      </c>
    </row>
    <row r="164" spans="1:3" x14ac:dyDescent="0.2">
      <c r="A164" s="11">
        <v>135</v>
      </c>
      <c r="B164" s="11">
        <v>32.431384120420269</v>
      </c>
      <c r="C164" s="11">
        <v>1.3313011702920292</v>
      </c>
    </row>
    <row r="165" spans="1:3" x14ac:dyDescent="0.2">
      <c r="A165" s="11">
        <v>136</v>
      </c>
      <c r="B165" s="11">
        <v>28.57070240578842</v>
      </c>
      <c r="C165" s="11">
        <v>5.1807636561018278</v>
      </c>
    </row>
    <row r="166" spans="1:3" x14ac:dyDescent="0.2">
      <c r="A166" s="11">
        <v>137</v>
      </c>
      <c r="B166" s="11">
        <v>28.246772228199923</v>
      </c>
      <c r="C166" s="11">
        <v>5.4493543532003557</v>
      </c>
    </row>
    <row r="167" spans="1:3" x14ac:dyDescent="0.2">
      <c r="A167" s="11">
        <v>138</v>
      </c>
      <c r="B167" s="11">
        <v>25.659250763526565</v>
      </c>
      <c r="C167" s="11">
        <v>7.948629748074957</v>
      </c>
    </row>
    <row r="168" spans="1:3" x14ac:dyDescent="0.2">
      <c r="A168" s="11">
        <v>139</v>
      </c>
      <c r="B168" s="11">
        <v>31.578583941761259</v>
      </c>
      <c r="C168" s="11">
        <v>1.9374505207954016</v>
      </c>
    </row>
    <row r="169" spans="1:3" x14ac:dyDescent="0.2">
      <c r="A169" s="11">
        <v>140</v>
      </c>
      <c r="B169" s="11">
        <v>29.150608405039115</v>
      </c>
      <c r="C169" s="11">
        <v>4.3339368641796199</v>
      </c>
    </row>
    <row r="170" spans="1:3" x14ac:dyDescent="0.2">
      <c r="A170" s="11">
        <v>141</v>
      </c>
      <c r="B170" s="11">
        <v>25.965385554717326</v>
      </c>
      <c r="C170" s="11">
        <v>7.4736651015271214</v>
      </c>
    </row>
    <row r="171" spans="1:3" x14ac:dyDescent="0.2">
      <c r="A171" s="11">
        <v>142</v>
      </c>
      <c r="B171" s="11">
        <v>25.626745340962341</v>
      </c>
      <c r="C171" s="11">
        <v>7.792338099320812</v>
      </c>
    </row>
    <row r="172" spans="1:3" x14ac:dyDescent="0.2">
      <c r="A172" s="11">
        <v>143</v>
      </c>
      <c r="B172" s="11">
        <v>27.538108131395337</v>
      </c>
      <c r="C172" s="11">
        <v>5.600071849864559</v>
      </c>
    </row>
    <row r="173" spans="1:3" x14ac:dyDescent="0.2">
      <c r="A173" s="11">
        <v>144</v>
      </c>
      <c r="B173" s="11">
        <v>26.296747345493383</v>
      </c>
      <c r="C173" s="11">
        <v>6.8153775260429192</v>
      </c>
    </row>
    <row r="174" spans="1:3" x14ac:dyDescent="0.2">
      <c r="A174" s="11">
        <v>145</v>
      </c>
      <c r="B174" s="11">
        <v>31.398853347338463</v>
      </c>
      <c r="C174" s="11">
        <v>1.7041293532775619</v>
      </c>
    </row>
    <row r="175" spans="1:3" x14ac:dyDescent="0.2">
      <c r="A175" s="11">
        <v>146</v>
      </c>
      <c r="B175" s="11">
        <v>28.892138698493426</v>
      </c>
      <c r="C175" s="11">
        <v>4.1736131648894812</v>
      </c>
    </row>
    <row r="176" spans="1:3" x14ac:dyDescent="0.2">
      <c r="A176" s="11">
        <v>147</v>
      </c>
      <c r="B176" s="11">
        <v>28.868088649301097</v>
      </c>
      <c r="C176" s="11">
        <v>4.1460452417855755</v>
      </c>
    </row>
    <row r="177" spans="1:3" x14ac:dyDescent="0.2">
      <c r="A177" s="11">
        <v>148</v>
      </c>
      <c r="B177" s="11">
        <v>26.203487398122373</v>
      </c>
      <c r="C177" s="11">
        <v>6.799666734816558</v>
      </c>
    </row>
    <row r="178" spans="1:3" x14ac:dyDescent="0.2">
      <c r="A178" s="11">
        <v>149</v>
      </c>
      <c r="B178" s="11">
        <v>25.512742756622842</v>
      </c>
      <c r="C178" s="11">
        <v>7.4692013189090787</v>
      </c>
    </row>
    <row r="179" spans="1:3" x14ac:dyDescent="0.2">
      <c r="A179" s="11">
        <v>150</v>
      </c>
      <c r="B179" s="11">
        <v>28.474231408579076</v>
      </c>
      <c r="C179" s="11">
        <v>4.5013471175298854</v>
      </c>
    </row>
    <row r="180" spans="1:3" x14ac:dyDescent="0.2">
      <c r="A180" s="11">
        <v>151</v>
      </c>
      <c r="B180" s="11">
        <v>25.333483298413384</v>
      </c>
      <c r="C180" s="11">
        <v>7.6130627003193894</v>
      </c>
    </row>
    <row r="181" spans="1:3" x14ac:dyDescent="0.2">
      <c r="A181" s="11">
        <v>152</v>
      </c>
      <c r="B181" s="11">
        <v>31.606976514136992</v>
      </c>
      <c r="C181" s="11">
        <v>1.1983654692377321</v>
      </c>
    </row>
    <row r="182" spans="1:3" x14ac:dyDescent="0.2">
      <c r="A182" s="11">
        <v>153</v>
      </c>
      <c r="B182" s="11">
        <v>32.155400851007805</v>
      </c>
      <c r="C182" s="11">
        <v>0.64851024448179118</v>
      </c>
    </row>
    <row r="183" spans="1:3" x14ac:dyDescent="0.2">
      <c r="A183" s="11">
        <v>154</v>
      </c>
      <c r="B183" s="11">
        <v>28.914936945206282</v>
      </c>
      <c r="C183" s="11">
        <v>3.8801313433200768</v>
      </c>
    </row>
    <row r="184" spans="1:3" x14ac:dyDescent="0.2">
      <c r="A184" s="11">
        <v>155</v>
      </c>
      <c r="B184" s="11">
        <v>32.018600019955443</v>
      </c>
      <c r="C184" s="11">
        <v>0.74513808733878761</v>
      </c>
    </row>
    <row r="185" spans="1:3" x14ac:dyDescent="0.2">
      <c r="A185" s="11">
        <v>156</v>
      </c>
      <c r="B185" s="11">
        <v>28.4178942590422</v>
      </c>
      <c r="C185" s="11">
        <v>4.3349893877702854</v>
      </c>
    </row>
    <row r="186" spans="1:3" x14ac:dyDescent="0.2">
      <c r="A186" s="11">
        <v>157</v>
      </c>
      <c r="B186" s="11">
        <v>31.645485416201911</v>
      </c>
      <c r="C186" s="11">
        <v>1.1010097825933549</v>
      </c>
    </row>
    <row r="187" spans="1:3" x14ac:dyDescent="0.2">
      <c r="A187" s="11">
        <v>158</v>
      </c>
      <c r="B187" s="11">
        <v>28.270822277392252</v>
      </c>
      <c r="C187" s="11">
        <v>4.4717686938245258</v>
      </c>
    </row>
    <row r="188" spans="1:3" x14ac:dyDescent="0.2">
      <c r="A188" s="11">
        <v>159</v>
      </c>
      <c r="B188" s="11">
        <v>32.463964395071002</v>
      </c>
      <c r="C188" s="11">
        <v>0.25995370452667999</v>
      </c>
    </row>
    <row r="189" spans="1:3" x14ac:dyDescent="0.2">
      <c r="A189" s="11">
        <v>160</v>
      </c>
      <c r="B189" s="11">
        <v>28.171262190178751</v>
      </c>
      <c r="C189" s="11">
        <v>4.5192007249716326</v>
      </c>
    </row>
    <row r="190" spans="1:3" x14ac:dyDescent="0.2">
      <c r="A190" s="11">
        <v>161</v>
      </c>
      <c r="B190" s="11">
        <v>27.988302521654234</v>
      </c>
      <c r="C190" s="11">
        <v>4.6989334348078771</v>
      </c>
    </row>
    <row r="191" spans="1:3" x14ac:dyDescent="0.2">
      <c r="A191" s="11">
        <v>162</v>
      </c>
      <c r="B191" s="11">
        <v>25.79195510013702</v>
      </c>
      <c r="C191" s="11">
        <v>6.8319541479092543</v>
      </c>
    </row>
    <row r="192" spans="1:3" x14ac:dyDescent="0.2">
      <c r="A192" s="11">
        <v>163</v>
      </c>
      <c r="B192" s="11">
        <v>32.689853826965958</v>
      </c>
      <c r="C192" s="11">
        <v>-8.7803649438718878E-2</v>
      </c>
    </row>
    <row r="193" spans="1:3" x14ac:dyDescent="0.2">
      <c r="A193" s="11">
        <v>164</v>
      </c>
      <c r="B193" s="11">
        <v>28.002570542908689</v>
      </c>
      <c r="C193" s="11">
        <v>4.5984610800487893</v>
      </c>
    </row>
    <row r="194" spans="1:3" x14ac:dyDescent="0.2">
      <c r="A194" s="11">
        <v>165</v>
      </c>
      <c r="B194" s="11">
        <v>32.614125466725106</v>
      </c>
      <c r="C194" s="11">
        <v>-1.8708371434449589E-2</v>
      </c>
    </row>
    <row r="195" spans="1:3" x14ac:dyDescent="0.2">
      <c r="A195" s="11">
        <v>166</v>
      </c>
      <c r="B195" s="11">
        <v>31.370615595871136</v>
      </c>
      <c r="C195" s="11">
        <v>1.1878133115368144</v>
      </c>
    </row>
    <row r="196" spans="1:3" x14ac:dyDescent="0.2">
      <c r="A196" s="11">
        <v>167</v>
      </c>
      <c r="B196" s="11">
        <v>25.602695291770011</v>
      </c>
      <c r="C196" s="11">
        <v>6.9396172974108197</v>
      </c>
    </row>
    <row r="197" spans="1:3" x14ac:dyDescent="0.2">
      <c r="A197" s="11">
        <v>168</v>
      </c>
      <c r="B197" s="11">
        <v>28.757786275276658</v>
      </c>
      <c r="C197" s="11">
        <v>3.7787055563816452</v>
      </c>
    </row>
    <row r="198" spans="1:3" x14ac:dyDescent="0.2">
      <c r="A198" s="11">
        <v>169</v>
      </c>
      <c r="B198" s="11">
        <v>33.029745843200416</v>
      </c>
      <c r="C198" s="11">
        <v>-0.55523495920574817</v>
      </c>
    </row>
    <row r="199" spans="1:3" x14ac:dyDescent="0.2">
      <c r="A199" s="11">
        <v>170</v>
      </c>
      <c r="B199" s="11">
        <v>32.122820576357071</v>
      </c>
      <c r="C199" s="11">
        <v>0.31787496338159826</v>
      </c>
    </row>
    <row r="200" spans="1:3" x14ac:dyDescent="0.2">
      <c r="A200" s="11">
        <v>171</v>
      </c>
      <c r="B200" s="11">
        <v>26.547567116631829</v>
      </c>
      <c r="C200" s="11">
        <v>5.8822650936259002</v>
      </c>
    </row>
    <row r="201" spans="1:3" x14ac:dyDescent="0.2">
      <c r="A201" s="11">
        <v>172</v>
      </c>
      <c r="B201" s="11">
        <v>27.591038244923336</v>
      </c>
      <c r="C201" s="11">
        <v>4.7922234929798186</v>
      </c>
    </row>
    <row r="202" spans="1:3" x14ac:dyDescent="0.2">
      <c r="A202" s="11">
        <v>173</v>
      </c>
      <c r="B202" s="11">
        <v>30.665821255336827</v>
      </c>
      <c r="C202" s="11">
        <v>1.7117510742799418</v>
      </c>
    </row>
    <row r="203" spans="1:3" x14ac:dyDescent="0.2">
      <c r="A203" s="11">
        <v>174</v>
      </c>
      <c r="B203" s="11">
        <v>31.271272200177531</v>
      </c>
      <c r="C203" s="11">
        <v>1.0481505692680635</v>
      </c>
    </row>
    <row r="204" spans="1:3" x14ac:dyDescent="0.2">
      <c r="A204" s="11">
        <v>175</v>
      </c>
      <c r="B204" s="11">
        <v>32.240130572920407</v>
      </c>
      <c r="C204" s="11">
        <v>5.2257818038185633E-2</v>
      </c>
    </row>
    <row r="205" spans="1:3" x14ac:dyDescent="0.2">
      <c r="A205" s="11">
        <v>176</v>
      </c>
      <c r="B205" s="11">
        <v>25.455470119911439</v>
      </c>
      <c r="C205" s="11">
        <v>6.8181643993115983</v>
      </c>
    </row>
    <row r="206" spans="1:3" x14ac:dyDescent="0.2">
      <c r="A206" s="11">
        <v>177</v>
      </c>
      <c r="B206" s="11">
        <v>26.078917002843479</v>
      </c>
      <c r="C206" s="11">
        <v>6.169609226913753</v>
      </c>
    </row>
    <row r="207" spans="1:3" x14ac:dyDescent="0.2">
      <c r="A207" s="11">
        <v>178</v>
      </c>
      <c r="B207" s="11">
        <v>27.808571927231437</v>
      </c>
      <c r="C207" s="11">
        <v>4.4356857622491539</v>
      </c>
    </row>
    <row r="208" spans="1:3" x14ac:dyDescent="0.2">
      <c r="A208" s="11">
        <v>179</v>
      </c>
      <c r="B208" s="11">
        <v>24.5193468427277</v>
      </c>
      <c r="C208" s="11">
        <v>7.6752294687696008</v>
      </c>
    </row>
    <row r="209" spans="1:3" x14ac:dyDescent="0.2">
      <c r="A209" s="11">
        <v>180</v>
      </c>
      <c r="B209" s="11">
        <v>27.979772296195833</v>
      </c>
      <c r="C209" s="11">
        <v>4.1942829376035888</v>
      </c>
    </row>
    <row r="210" spans="1:3" x14ac:dyDescent="0.2">
      <c r="A210" s="11">
        <v>181</v>
      </c>
      <c r="B210" s="11">
        <v>32.292689174020097</v>
      </c>
      <c r="C210" s="11">
        <v>-0.12435390181954631</v>
      </c>
    </row>
    <row r="211" spans="1:3" x14ac:dyDescent="0.2">
      <c r="A211" s="11">
        <v>182</v>
      </c>
      <c r="B211" s="11">
        <v>27.998228019725286</v>
      </c>
      <c r="C211" s="11">
        <v>4.1584347092195166</v>
      </c>
    </row>
    <row r="212" spans="1:3" x14ac:dyDescent="0.2">
      <c r="A212" s="11">
        <v>183</v>
      </c>
      <c r="B212" s="11">
        <v>31.511286183193771</v>
      </c>
      <c r="C212" s="11">
        <v>0.62480564216676626</v>
      </c>
    </row>
    <row r="213" spans="1:3" x14ac:dyDescent="0.2">
      <c r="A213" s="11">
        <v>184</v>
      </c>
      <c r="B213" s="11">
        <v>27.988520843873918</v>
      </c>
      <c r="C213" s="11">
        <v>4.1454663694304692</v>
      </c>
    </row>
    <row r="214" spans="1:3" x14ac:dyDescent="0.2">
      <c r="A214" s="11">
        <v>185</v>
      </c>
      <c r="B214" s="11">
        <v>24.992339479699453</v>
      </c>
      <c r="C214" s="11">
        <v>7.1205380196109473</v>
      </c>
    </row>
    <row r="215" spans="1:3" x14ac:dyDescent="0.2">
      <c r="A215" s="11">
        <v>186</v>
      </c>
      <c r="B215" s="11">
        <v>27.51530988468248</v>
      </c>
      <c r="C215" s="11">
        <v>4.595447290975585</v>
      </c>
    </row>
    <row r="216" spans="1:3" x14ac:dyDescent="0.2">
      <c r="A216" s="11">
        <v>187</v>
      </c>
      <c r="B216" s="11">
        <v>31.537548293738634</v>
      </c>
      <c r="C216" s="11">
        <v>0.53378411942006565</v>
      </c>
    </row>
    <row r="217" spans="1:3" x14ac:dyDescent="0.2">
      <c r="A217" s="11">
        <v>188</v>
      </c>
      <c r="B217" s="11">
        <v>28.346650261418144</v>
      </c>
      <c r="C217" s="11">
        <v>3.6741888908026858</v>
      </c>
    </row>
    <row r="218" spans="1:3" x14ac:dyDescent="0.2">
      <c r="A218" s="11">
        <v>189</v>
      </c>
      <c r="B218" s="11">
        <v>25.313839273715736</v>
      </c>
      <c r="C218" s="11">
        <v>6.6912182111300922</v>
      </c>
    </row>
    <row r="219" spans="1:3" x14ac:dyDescent="0.2">
      <c r="A219" s="11">
        <v>190</v>
      </c>
      <c r="B219" s="11">
        <v>31.238691925526801</v>
      </c>
      <c r="C219" s="11">
        <v>0.75694690098743678</v>
      </c>
    </row>
    <row r="220" spans="1:3" x14ac:dyDescent="0.2">
      <c r="A220" s="11">
        <v>191</v>
      </c>
      <c r="B220" s="11">
        <v>27.860250238279963</v>
      </c>
      <c r="C220" s="11">
        <v>4.1341595569679157</v>
      </c>
    </row>
    <row r="221" spans="1:3" x14ac:dyDescent="0.2">
      <c r="A221" s="11">
        <v>192</v>
      </c>
      <c r="B221" s="11">
        <v>25.399132970374563</v>
      </c>
      <c r="C221" s="11">
        <v>6.5907626878465777</v>
      </c>
    </row>
    <row r="222" spans="1:3" x14ac:dyDescent="0.2">
      <c r="A222" s="11">
        <v>193</v>
      </c>
      <c r="B222" s="11">
        <v>32.14995971555355</v>
      </c>
      <c r="C222" s="11">
        <v>-0.18069332615090161</v>
      </c>
    </row>
    <row r="223" spans="1:3" x14ac:dyDescent="0.2">
      <c r="A223" s="11">
        <v>194</v>
      </c>
      <c r="B223" s="11">
        <v>25.309433249221055</v>
      </c>
      <c r="C223" s="11">
        <v>6.6537153322678613</v>
      </c>
    </row>
    <row r="224" spans="1:3" x14ac:dyDescent="0.2">
      <c r="A224" s="11">
        <v>195</v>
      </c>
      <c r="B224" s="11">
        <v>31.606287055703969</v>
      </c>
      <c r="C224" s="11">
        <v>0.33734512374672931</v>
      </c>
    </row>
    <row r="225" spans="1:3" x14ac:dyDescent="0.2">
      <c r="A225" s="11">
        <v>196</v>
      </c>
      <c r="B225" s="11">
        <v>32.779806362113128</v>
      </c>
      <c r="C225" s="11">
        <v>-0.83974157259489601</v>
      </c>
    </row>
    <row r="226" spans="1:3" x14ac:dyDescent="0.2">
      <c r="A226" s="11">
        <v>197</v>
      </c>
      <c r="B226" s="11">
        <v>28.034461359126396</v>
      </c>
      <c r="C226" s="11">
        <v>3.8668153864593435</v>
      </c>
    </row>
    <row r="227" spans="1:3" x14ac:dyDescent="0.2">
      <c r="A227" s="11">
        <v>198</v>
      </c>
      <c r="B227" s="11">
        <v>27.703789026783362</v>
      </c>
      <c r="C227" s="11">
        <v>4.1910565825914681</v>
      </c>
    </row>
    <row r="228" spans="1:3" x14ac:dyDescent="0.2">
      <c r="A228" s="11">
        <v>199</v>
      </c>
      <c r="B228" s="11">
        <v>25.658073813133598</v>
      </c>
      <c r="C228" s="11">
        <v>6.1757855041535734</v>
      </c>
    </row>
    <row r="229" spans="1:3" x14ac:dyDescent="0.2">
      <c r="A229" s="11">
        <v>200</v>
      </c>
      <c r="B229" s="11">
        <v>32.482420118600459</v>
      </c>
      <c r="C229" s="11">
        <v>-0.66370891993945946</v>
      </c>
    </row>
    <row r="230" spans="1:3" x14ac:dyDescent="0.2">
      <c r="A230" s="11">
        <v>201</v>
      </c>
      <c r="B230" s="11">
        <v>25.861164998315701</v>
      </c>
      <c r="C230" s="11">
        <v>5.9444388172640075</v>
      </c>
    </row>
    <row r="231" spans="1:3" x14ac:dyDescent="0.2">
      <c r="A231" s="11">
        <v>202</v>
      </c>
      <c r="B231" s="11">
        <v>26.29240482230998</v>
      </c>
      <c r="C231" s="11">
        <v>5.5058787442190287</v>
      </c>
    </row>
    <row r="232" spans="1:3" x14ac:dyDescent="0.2">
      <c r="A232" s="11">
        <v>203</v>
      </c>
      <c r="B232" s="11">
        <v>29.250486438257337</v>
      </c>
      <c r="C232" s="11">
        <v>2.5066941521380599</v>
      </c>
    </row>
    <row r="233" spans="1:3" x14ac:dyDescent="0.2">
      <c r="A233" s="11">
        <v>204</v>
      </c>
      <c r="B233" s="11">
        <v>27.433887574993712</v>
      </c>
      <c r="C233" s="11">
        <v>4.2694936359633893</v>
      </c>
    </row>
    <row r="234" spans="1:3" x14ac:dyDescent="0.2">
      <c r="A234" s="11">
        <v>205</v>
      </c>
      <c r="B234" s="11">
        <v>32.193282277015221</v>
      </c>
      <c r="C234" s="11">
        <v>-0.5180510655144559</v>
      </c>
    </row>
    <row r="235" spans="1:3" x14ac:dyDescent="0.2">
      <c r="A235" s="11">
        <v>206</v>
      </c>
      <c r="B235" s="11">
        <v>25.260591214183016</v>
      </c>
      <c r="C235" s="11">
        <v>6.3852288412663754</v>
      </c>
    </row>
    <row r="236" spans="1:3" x14ac:dyDescent="0.2">
      <c r="A236" s="11">
        <v>207</v>
      </c>
      <c r="B236" s="11">
        <v>28.342462559143147</v>
      </c>
      <c r="C236" s="11">
        <v>3.2983284539747153</v>
      </c>
    </row>
    <row r="237" spans="1:3" x14ac:dyDescent="0.2">
      <c r="A237" s="11">
        <v>208</v>
      </c>
      <c r="B237" s="11">
        <v>32.100022329644212</v>
      </c>
      <c r="C237" s="11">
        <v>-0.4819789638409695</v>
      </c>
    </row>
    <row r="238" spans="1:3" x14ac:dyDescent="0.2">
      <c r="A238" s="11">
        <v>209</v>
      </c>
      <c r="B238" s="11">
        <v>28.055203996094885</v>
      </c>
      <c r="C238" s="11">
        <v>3.5221170215657871</v>
      </c>
    </row>
    <row r="239" spans="1:3" x14ac:dyDescent="0.2">
      <c r="A239" s="11">
        <v>210</v>
      </c>
      <c r="B239" s="11">
        <v>27.965722597161061</v>
      </c>
      <c r="C239" s="11">
        <v>3.5902433153042281</v>
      </c>
    </row>
    <row r="240" spans="1:3" x14ac:dyDescent="0.2">
      <c r="A240" s="11">
        <v>211</v>
      </c>
      <c r="B240" s="11">
        <v>32.306813725141382</v>
      </c>
      <c r="C240" s="11">
        <v>-0.78110658684446932</v>
      </c>
    </row>
    <row r="241" spans="1:3" x14ac:dyDescent="0.2">
      <c r="A241" s="11">
        <v>212</v>
      </c>
      <c r="B241" s="11">
        <v>28.336943085566777</v>
      </c>
      <c r="C241" s="11">
        <v>3.1649230160882205</v>
      </c>
    </row>
    <row r="242" spans="1:3" x14ac:dyDescent="0.2">
      <c r="A242" s="11">
        <v>213</v>
      </c>
      <c r="B242" s="11">
        <v>28.328194537888692</v>
      </c>
      <c r="C242" s="11">
        <v>3.1559440137359971</v>
      </c>
    </row>
    <row r="243" spans="1:3" x14ac:dyDescent="0.2">
      <c r="A243" s="11">
        <v>214</v>
      </c>
      <c r="B243" s="11">
        <v>25.716226739896165</v>
      </c>
      <c r="C243" s="11">
        <v>5.7468245629991657</v>
      </c>
    </row>
    <row r="244" spans="1:3" x14ac:dyDescent="0.2">
      <c r="A244" s="11">
        <v>215</v>
      </c>
      <c r="B244" s="11">
        <v>25.653731289950194</v>
      </c>
      <c r="C244" s="11">
        <v>5.7995638578328723</v>
      </c>
    </row>
    <row r="245" spans="1:3" x14ac:dyDescent="0.2">
      <c r="A245" s="11">
        <v>216</v>
      </c>
      <c r="B245" s="11">
        <v>28.470824372570199</v>
      </c>
      <c r="C245" s="11">
        <v>2.9247982504173677</v>
      </c>
    </row>
    <row r="246" spans="1:3" x14ac:dyDescent="0.2">
      <c r="A246" s="11">
        <v>217</v>
      </c>
      <c r="B246" s="11">
        <v>29.562140703024468</v>
      </c>
      <c r="C246" s="11">
        <v>1.824588732680624</v>
      </c>
    </row>
    <row r="247" spans="1:3" x14ac:dyDescent="0.2">
      <c r="A247" s="11">
        <v>218</v>
      </c>
      <c r="B247" s="11">
        <v>32.184752051556821</v>
      </c>
      <c r="C247" s="11">
        <v>-0.80385561976425279</v>
      </c>
    </row>
    <row r="248" spans="1:3" x14ac:dyDescent="0.2">
      <c r="A248" s="11">
        <v>219</v>
      </c>
      <c r="B248" s="11">
        <v>27.694569342891938</v>
      </c>
      <c r="C248" s="11">
        <v>3.6787772880084546</v>
      </c>
    </row>
    <row r="249" spans="1:3" x14ac:dyDescent="0.2">
      <c r="A249" s="11">
        <v>220</v>
      </c>
      <c r="B249" s="11">
        <v>31.417245569556638</v>
      </c>
      <c r="C249" s="11">
        <v>-4.8004364536339494E-2</v>
      </c>
    </row>
    <row r="250" spans="1:3" x14ac:dyDescent="0.2">
      <c r="A250" s="11">
        <v>221</v>
      </c>
      <c r="B250" s="11">
        <v>26.192526789091758</v>
      </c>
      <c r="C250" s="11">
        <v>5.1656928029409634</v>
      </c>
    </row>
    <row r="251" spans="1:3" x14ac:dyDescent="0.2">
      <c r="A251" s="11">
        <v>222</v>
      </c>
      <c r="B251" s="11">
        <v>27.695258801324961</v>
      </c>
      <c r="C251" s="11">
        <v>3.6580735684732169</v>
      </c>
    </row>
    <row r="252" spans="1:3" x14ac:dyDescent="0.2">
      <c r="A252" s="11">
        <v>223</v>
      </c>
      <c r="B252" s="11">
        <v>26.2317251495897</v>
      </c>
      <c r="C252" s="11">
        <v>5.1150421134579105</v>
      </c>
    </row>
    <row r="253" spans="1:3" x14ac:dyDescent="0.2">
      <c r="A253" s="11">
        <v>224</v>
      </c>
      <c r="B253" s="11">
        <v>27.77377959122817</v>
      </c>
      <c r="C253" s="11">
        <v>3.5398181146347341</v>
      </c>
    </row>
    <row r="254" spans="1:3" x14ac:dyDescent="0.2">
      <c r="A254" s="11">
        <v>225</v>
      </c>
      <c r="B254" s="11">
        <v>25.625493538482868</v>
      </c>
      <c r="C254" s="11">
        <v>5.646826273944118</v>
      </c>
    </row>
    <row r="255" spans="1:3" x14ac:dyDescent="0.2">
      <c r="A255" s="11">
        <v>226</v>
      </c>
      <c r="B255" s="11">
        <v>25.873377409825789</v>
      </c>
      <c r="C255" s="11">
        <v>5.3645194977801012</v>
      </c>
    </row>
    <row r="256" spans="1:3" x14ac:dyDescent="0.2">
      <c r="A256" s="11">
        <v>227</v>
      </c>
      <c r="B256" s="11">
        <v>31.412903046373234</v>
      </c>
      <c r="C256" s="11">
        <v>-0.20678232242290306</v>
      </c>
    </row>
    <row r="257" spans="1:3" x14ac:dyDescent="0.2">
      <c r="A257" s="11">
        <v>228</v>
      </c>
      <c r="B257" s="11">
        <v>32.462712592591529</v>
      </c>
      <c r="C257" s="11">
        <v>-1.2854341275777834</v>
      </c>
    </row>
    <row r="258" spans="1:3" x14ac:dyDescent="0.2">
      <c r="A258" s="11">
        <v>229</v>
      </c>
      <c r="B258" s="11">
        <v>25.667780988984966</v>
      </c>
      <c r="C258" s="11">
        <v>5.4953453988578538</v>
      </c>
    </row>
    <row r="259" spans="1:3" x14ac:dyDescent="0.2">
      <c r="A259" s="11">
        <v>230</v>
      </c>
      <c r="B259" s="11">
        <v>27.992708546148915</v>
      </c>
      <c r="C259" s="11">
        <v>3.1362190436041253</v>
      </c>
    </row>
    <row r="260" spans="1:3" x14ac:dyDescent="0.2">
      <c r="A260" s="11">
        <v>231</v>
      </c>
      <c r="B260" s="11">
        <v>26.529111393102376</v>
      </c>
      <c r="C260" s="11">
        <v>4.5965595035947295</v>
      </c>
    </row>
    <row r="261" spans="1:3" x14ac:dyDescent="0.2">
      <c r="A261" s="11">
        <v>232</v>
      </c>
      <c r="B261" s="11">
        <v>32.217332326207547</v>
      </c>
      <c r="C261" s="11">
        <v>-1.0929397048902985</v>
      </c>
    </row>
    <row r="262" spans="1:3" x14ac:dyDescent="0.2">
      <c r="A262" s="11">
        <v>233</v>
      </c>
      <c r="B262" s="11">
        <v>25.364811770584641</v>
      </c>
      <c r="C262" s="11">
        <v>5.6756813985284715</v>
      </c>
    </row>
    <row r="263" spans="1:3" x14ac:dyDescent="0.2">
      <c r="A263" s="11">
        <v>234</v>
      </c>
      <c r="B263" s="11">
        <v>31.162863941500909</v>
      </c>
      <c r="C263" s="11">
        <v>-0.13903976321190825</v>
      </c>
    </row>
    <row r="264" spans="1:3" x14ac:dyDescent="0.2">
      <c r="A264" s="11">
        <v>235</v>
      </c>
      <c r="B264" s="11">
        <v>27.65715905309786</v>
      </c>
      <c r="C264" s="11">
        <v>3.3459923634444984</v>
      </c>
    </row>
    <row r="265" spans="1:3" x14ac:dyDescent="0.2">
      <c r="A265" s="11">
        <v>236</v>
      </c>
      <c r="B265" s="11">
        <v>25.062330044144261</v>
      </c>
      <c r="C265" s="11">
        <v>5.9234053648361105</v>
      </c>
    </row>
    <row r="266" spans="1:3" x14ac:dyDescent="0.2">
      <c r="A266" s="11">
        <v>237</v>
      </c>
      <c r="B266" s="11">
        <v>31.266395039469511</v>
      </c>
      <c r="C266" s="11">
        <v>-0.28272801793828961</v>
      </c>
    </row>
    <row r="267" spans="1:3" x14ac:dyDescent="0.2">
      <c r="A267" s="11">
        <v>238</v>
      </c>
      <c r="B267" s="11">
        <v>28.583575154430225</v>
      </c>
      <c r="C267" s="11">
        <v>2.3944979874840335</v>
      </c>
    </row>
    <row r="268" spans="1:3" x14ac:dyDescent="0.2">
      <c r="A268" s="11">
        <v>239</v>
      </c>
      <c r="B268" s="11">
        <v>31.871845984310212</v>
      </c>
      <c r="C268" s="11">
        <v>-0.89379235438454074</v>
      </c>
    </row>
    <row r="269" spans="1:3" x14ac:dyDescent="0.2">
      <c r="A269" s="11">
        <v>240</v>
      </c>
      <c r="B269" s="11">
        <v>32.207550298269673</v>
      </c>
      <c r="C269" s="11">
        <v>-1.2686208155185597</v>
      </c>
    </row>
    <row r="270" spans="1:3" x14ac:dyDescent="0.2">
      <c r="A270" s="11">
        <v>241</v>
      </c>
      <c r="B270" s="11">
        <v>28.039338519834416</v>
      </c>
      <c r="C270" s="11">
        <v>2.8913920558460831</v>
      </c>
    </row>
    <row r="271" spans="1:3" x14ac:dyDescent="0.2">
      <c r="A271" s="11">
        <v>242</v>
      </c>
      <c r="B271" s="11">
        <v>25.645201064491793</v>
      </c>
      <c r="C271" s="11">
        <v>5.2810192895100876</v>
      </c>
    </row>
    <row r="272" spans="1:3" x14ac:dyDescent="0.2">
      <c r="A272" s="11">
        <v>243</v>
      </c>
      <c r="B272" s="11">
        <v>25.097122380147528</v>
      </c>
      <c r="C272" s="11">
        <v>5.809864423425072</v>
      </c>
    </row>
    <row r="273" spans="1:3" x14ac:dyDescent="0.2">
      <c r="A273" s="11">
        <v>244</v>
      </c>
      <c r="B273" s="11">
        <v>28.166919666995348</v>
      </c>
      <c r="C273" s="11">
        <v>2.6701109780173553</v>
      </c>
    </row>
    <row r="274" spans="1:3" x14ac:dyDescent="0.2">
      <c r="A274" s="11">
        <v>245</v>
      </c>
      <c r="B274" s="11">
        <v>31.564534242726484</v>
      </c>
      <c r="C274" s="11">
        <v>-0.74228988175429222</v>
      </c>
    </row>
    <row r="275" spans="1:3" x14ac:dyDescent="0.2">
      <c r="A275" s="11">
        <v>246</v>
      </c>
      <c r="B275" s="11">
        <v>25.634804430207396</v>
      </c>
      <c r="C275" s="11">
        <v>5.1669528661498916</v>
      </c>
    </row>
    <row r="276" spans="1:3" x14ac:dyDescent="0.2">
      <c r="A276" s="11">
        <v>247</v>
      </c>
      <c r="B276" s="11">
        <v>24.803860337598572</v>
      </c>
      <c r="C276" s="11">
        <v>5.9970487980635667</v>
      </c>
    </row>
    <row r="277" spans="1:3" x14ac:dyDescent="0.2">
      <c r="A277" s="11">
        <v>248</v>
      </c>
      <c r="B277" s="11">
        <v>27.533765608211933</v>
      </c>
      <c r="C277" s="11">
        <v>3.2637416814163664</v>
      </c>
    </row>
    <row r="278" spans="1:3" x14ac:dyDescent="0.2">
      <c r="A278" s="11">
        <v>249</v>
      </c>
      <c r="B278" s="11">
        <v>27.671208752132632</v>
      </c>
      <c r="C278" s="11">
        <v>3.122124679134469</v>
      </c>
    </row>
    <row r="279" spans="1:3" x14ac:dyDescent="0.2">
      <c r="A279" s="11">
        <v>250</v>
      </c>
      <c r="B279" s="11">
        <v>27.487135634526432</v>
      </c>
      <c r="C279" s="11">
        <v>3.2941018657079226</v>
      </c>
    </row>
    <row r="280" spans="1:3" x14ac:dyDescent="0.2">
      <c r="A280" s="11">
        <v>251</v>
      </c>
      <c r="B280" s="11">
        <v>28.975616617926562</v>
      </c>
      <c r="C280" s="11">
        <v>1.7876559779144259</v>
      </c>
    </row>
    <row r="281" spans="1:3" x14ac:dyDescent="0.2">
      <c r="A281" s="11">
        <v>252</v>
      </c>
      <c r="B281" s="11">
        <v>29.25482896144074</v>
      </c>
      <c r="C281" s="11">
        <v>1.4714892094891887</v>
      </c>
    </row>
    <row r="282" spans="1:3" x14ac:dyDescent="0.2">
      <c r="A282" s="11">
        <v>253</v>
      </c>
      <c r="B282" s="11">
        <v>31.818597924777499</v>
      </c>
      <c r="C282" s="11">
        <v>-1.1020790897565966</v>
      </c>
    </row>
    <row r="283" spans="1:3" x14ac:dyDescent="0.2">
      <c r="A283" s="11">
        <v>254</v>
      </c>
      <c r="B283" s="11">
        <v>28.44677432337787</v>
      </c>
      <c r="C283" s="11">
        <v>2.2540654389230816</v>
      </c>
    </row>
    <row r="284" spans="1:3" x14ac:dyDescent="0.2">
      <c r="A284" s="11">
        <v>255</v>
      </c>
      <c r="B284" s="11">
        <v>31.058961331104005</v>
      </c>
      <c r="C284" s="11">
        <v>-0.38574322671504646</v>
      </c>
    </row>
    <row r="285" spans="1:3" x14ac:dyDescent="0.2">
      <c r="A285" s="11">
        <v>256</v>
      </c>
      <c r="B285" s="11">
        <v>28.295832585457646</v>
      </c>
      <c r="C285" s="11">
        <v>2.3618353569060737</v>
      </c>
    </row>
    <row r="286" spans="1:3" x14ac:dyDescent="0.2">
      <c r="A286" s="11">
        <v>257</v>
      </c>
      <c r="B286" s="11">
        <v>29.207980665535555</v>
      </c>
      <c r="C286" s="11">
        <v>1.4320740221770585</v>
      </c>
    </row>
    <row r="287" spans="1:3" x14ac:dyDescent="0.2">
      <c r="A287" s="11">
        <v>258</v>
      </c>
      <c r="B287" s="11">
        <v>25.319358747292107</v>
      </c>
      <c r="C287" s="11">
        <v>5.3175166566131971</v>
      </c>
    </row>
    <row r="288" spans="1:3" x14ac:dyDescent="0.2">
      <c r="A288" s="11">
        <v>259</v>
      </c>
      <c r="B288" s="11">
        <v>25.199130875196616</v>
      </c>
      <c r="C288" s="11">
        <v>5.4021011876976424</v>
      </c>
    </row>
    <row r="289" spans="1:3" x14ac:dyDescent="0.2">
      <c r="A289" s="11">
        <v>260</v>
      </c>
      <c r="B289" s="11">
        <v>31.989719955619773</v>
      </c>
      <c r="C289" s="11">
        <v>-1.3967850403080924</v>
      </c>
    </row>
    <row r="290" spans="1:3" x14ac:dyDescent="0.2">
      <c r="A290" s="11">
        <v>261</v>
      </c>
      <c r="B290" s="11">
        <v>26.447689083413607</v>
      </c>
      <c r="C290" s="11">
        <v>4.1073755954818978</v>
      </c>
    </row>
    <row r="291" spans="1:3" x14ac:dyDescent="0.2">
      <c r="A291" s="11">
        <v>262</v>
      </c>
      <c r="B291" s="11">
        <v>31.94686853037145</v>
      </c>
      <c r="C291" s="11">
        <v>-1.4012185753966619</v>
      </c>
    </row>
    <row r="292" spans="1:3" x14ac:dyDescent="0.2">
      <c r="A292" s="11">
        <v>263</v>
      </c>
      <c r="B292" s="11">
        <v>28.971274094743158</v>
      </c>
      <c r="C292" s="11">
        <v>1.5646001636948945</v>
      </c>
    </row>
    <row r="293" spans="1:3" x14ac:dyDescent="0.2">
      <c r="A293" s="11">
        <v>264</v>
      </c>
      <c r="B293" s="11">
        <v>31.073011030138776</v>
      </c>
      <c r="C293" s="11">
        <v>-0.54619087886124973</v>
      </c>
    </row>
    <row r="294" spans="1:3" x14ac:dyDescent="0.2">
      <c r="A294" s="11">
        <v>265</v>
      </c>
      <c r="B294" s="11">
        <v>25.706444711958291</v>
      </c>
      <c r="C294" s="11">
        <v>4.81897020583623</v>
      </c>
    </row>
    <row r="295" spans="1:3" x14ac:dyDescent="0.2">
      <c r="A295" s="11">
        <v>266</v>
      </c>
      <c r="B295" s="11">
        <v>31.922818481179121</v>
      </c>
      <c r="C295" s="11">
        <v>-1.4106766153312265</v>
      </c>
    </row>
    <row r="296" spans="1:3" x14ac:dyDescent="0.2">
      <c r="A296" s="11">
        <v>267</v>
      </c>
      <c r="B296" s="11">
        <v>25.985093080726251</v>
      </c>
      <c r="C296" s="11">
        <v>4.5239326078841593</v>
      </c>
    </row>
    <row r="297" spans="1:3" x14ac:dyDescent="0.2">
      <c r="A297" s="11">
        <v>268</v>
      </c>
      <c r="B297" s="11">
        <v>31.560128218231807</v>
      </c>
      <c r="C297" s="11">
        <v>-1.1261700275232691</v>
      </c>
    </row>
    <row r="298" spans="1:3" x14ac:dyDescent="0.2">
      <c r="A298" s="11">
        <v>269</v>
      </c>
      <c r="B298" s="11">
        <v>31.867658282035215</v>
      </c>
      <c r="C298" s="11">
        <v>-1.4679966918060288</v>
      </c>
    </row>
    <row r="299" spans="1:3" x14ac:dyDescent="0.2">
      <c r="A299" s="11">
        <v>270</v>
      </c>
      <c r="B299" s="11">
        <v>25.024919754350183</v>
      </c>
      <c r="C299" s="11">
        <v>5.3709669786074876</v>
      </c>
    </row>
    <row r="300" spans="1:3" x14ac:dyDescent="0.2">
      <c r="A300" s="11">
        <v>271</v>
      </c>
      <c r="B300" s="11">
        <v>25.483644370067488</v>
      </c>
      <c r="C300" s="11">
        <v>4.911085204569801</v>
      </c>
    </row>
    <row r="301" spans="1:3" x14ac:dyDescent="0.2">
      <c r="A301" s="11">
        <v>272</v>
      </c>
      <c r="B301" s="11">
        <v>27.552938496696235</v>
      </c>
      <c r="C301" s="11">
        <v>2.7815650901539755</v>
      </c>
    </row>
    <row r="302" spans="1:3" x14ac:dyDescent="0.2">
      <c r="A302" s="11">
        <v>273</v>
      </c>
      <c r="B302" s="11">
        <v>31.005713271571285</v>
      </c>
      <c r="C302" s="11">
        <v>-0.67660950876049242</v>
      </c>
    </row>
    <row r="303" spans="1:3" x14ac:dyDescent="0.2">
      <c r="A303" s="11">
        <v>274</v>
      </c>
      <c r="B303" s="11">
        <v>28.786666339612328</v>
      </c>
      <c r="C303" s="11">
        <v>1.4307359364257444</v>
      </c>
    </row>
    <row r="304" spans="1:3" x14ac:dyDescent="0.2">
      <c r="A304" s="11">
        <v>275</v>
      </c>
      <c r="B304" s="11">
        <v>25.119920626860385</v>
      </c>
      <c r="C304" s="11">
        <v>5.0613744866949162</v>
      </c>
    </row>
    <row r="305" spans="1:3" x14ac:dyDescent="0.2">
      <c r="A305" s="11">
        <v>276</v>
      </c>
      <c r="B305" s="11">
        <v>25.649325265455513</v>
      </c>
      <c r="C305" s="11">
        <v>4.5182834295709391</v>
      </c>
    </row>
    <row r="306" spans="1:3" x14ac:dyDescent="0.2">
      <c r="A306" s="11">
        <v>277</v>
      </c>
      <c r="B306" s="11">
        <v>32.794074383367587</v>
      </c>
      <c r="C306" s="11">
        <v>-2.6468649706698741</v>
      </c>
    </row>
    <row r="307" spans="1:3" x14ac:dyDescent="0.2">
      <c r="A307" s="11">
        <v>278</v>
      </c>
      <c r="B307" s="11">
        <v>25.162208077362482</v>
      </c>
      <c r="C307" s="11">
        <v>4.8842803795863858</v>
      </c>
    </row>
    <row r="308" spans="1:3" x14ac:dyDescent="0.2">
      <c r="A308" s="11">
        <v>279</v>
      </c>
      <c r="B308" s="11">
        <v>24.826658584311428</v>
      </c>
      <c r="C308" s="11">
        <v>5.2106809130131246</v>
      </c>
    </row>
    <row r="309" spans="1:3" x14ac:dyDescent="0.2">
      <c r="A309" s="11">
        <v>280</v>
      </c>
      <c r="B309" s="11">
        <v>27.841077349795661</v>
      </c>
      <c r="C309" s="11">
        <v>2.165669723440022</v>
      </c>
    </row>
    <row r="310" spans="1:3" x14ac:dyDescent="0.2">
      <c r="A310" s="11">
        <v>281</v>
      </c>
      <c r="B310" s="11">
        <v>24.955491533951825</v>
      </c>
      <c r="C310" s="11">
        <v>5.047674484307155</v>
      </c>
    </row>
    <row r="311" spans="1:3" x14ac:dyDescent="0.2">
      <c r="A311" s="11">
        <v>282</v>
      </c>
      <c r="B311" s="11">
        <v>24.755018302560533</v>
      </c>
      <c r="C311" s="11">
        <v>5.2251204097865802</v>
      </c>
    </row>
    <row r="312" spans="1:3" x14ac:dyDescent="0.2">
      <c r="A312" s="11">
        <v>283</v>
      </c>
      <c r="B312" s="11">
        <v>27.505527856744607</v>
      </c>
      <c r="C312" s="11">
        <v>2.4622611170670048</v>
      </c>
    </row>
    <row r="313" spans="1:3" x14ac:dyDescent="0.2">
      <c r="A313" s="11">
        <v>284</v>
      </c>
      <c r="B313" s="11">
        <v>31.91428825572072</v>
      </c>
      <c r="C313" s="11">
        <v>-1.9634707847657786</v>
      </c>
    </row>
    <row r="314" spans="1:3" x14ac:dyDescent="0.2">
      <c r="A314" s="11">
        <v>285</v>
      </c>
      <c r="B314" s="11">
        <v>25.355592086693218</v>
      </c>
      <c r="C314" s="11">
        <v>4.5591130103580362</v>
      </c>
    </row>
    <row r="315" spans="1:3" x14ac:dyDescent="0.2">
      <c r="A315" s="11">
        <v>286</v>
      </c>
      <c r="B315" s="11">
        <v>32.722434101616692</v>
      </c>
      <c r="C315" s="11">
        <v>-2.8441683099907387</v>
      </c>
    </row>
    <row r="316" spans="1:3" x14ac:dyDescent="0.2">
      <c r="A316" s="11">
        <v>287</v>
      </c>
      <c r="B316" s="11">
        <v>29.557798179841065</v>
      </c>
      <c r="C316" s="11">
        <v>0.2799527818592864</v>
      </c>
    </row>
    <row r="317" spans="1:3" x14ac:dyDescent="0.2">
      <c r="A317" s="11">
        <v>288</v>
      </c>
      <c r="B317" s="11">
        <v>31.38039762380901</v>
      </c>
      <c r="C317" s="11">
        <v>-1.5511369681590637</v>
      </c>
    </row>
    <row r="318" spans="1:3" x14ac:dyDescent="0.2">
      <c r="A318" s="11">
        <v>289</v>
      </c>
      <c r="B318" s="11">
        <v>32.249837748771775</v>
      </c>
      <c r="C318" s="11">
        <v>-2.4216625999071013</v>
      </c>
    </row>
    <row r="319" spans="1:3" x14ac:dyDescent="0.2">
      <c r="A319" s="11">
        <v>290</v>
      </c>
      <c r="B319" s="11">
        <v>28.328412860108376</v>
      </c>
      <c r="C319" s="11">
        <v>1.4830358259121361</v>
      </c>
    </row>
    <row r="320" spans="1:3" x14ac:dyDescent="0.2">
      <c r="A320" s="11">
        <v>291</v>
      </c>
      <c r="B320" s="11">
        <v>25.281258999065006</v>
      </c>
      <c r="C320" s="11">
        <v>4.5229063984007318</v>
      </c>
    </row>
    <row r="321" spans="1:3" x14ac:dyDescent="0.2">
      <c r="A321" s="11">
        <v>292</v>
      </c>
      <c r="B321" s="11">
        <v>28.668304876342834</v>
      </c>
      <c r="C321" s="11">
        <v>1.1088272541590953</v>
      </c>
    </row>
    <row r="322" spans="1:3" x14ac:dyDescent="0.2">
      <c r="A322" s="11">
        <v>293</v>
      </c>
      <c r="B322" s="11">
        <v>25.799704659329301</v>
      </c>
      <c r="C322" s="11">
        <v>3.9751578669363425</v>
      </c>
    </row>
    <row r="323" spans="1:3" x14ac:dyDescent="0.2">
      <c r="A323" s="11">
        <v>294</v>
      </c>
      <c r="B323" s="11">
        <v>31.895896033502542</v>
      </c>
      <c r="C323" s="11">
        <v>-2.1216772282099008</v>
      </c>
    </row>
    <row r="324" spans="1:3" x14ac:dyDescent="0.2">
      <c r="A324" s="11">
        <v>295</v>
      </c>
      <c r="B324" s="11">
        <v>31.92407028365859</v>
      </c>
      <c r="C324" s="11">
        <v>-2.1649352987333934</v>
      </c>
    </row>
    <row r="325" spans="1:3" x14ac:dyDescent="0.2">
      <c r="A325" s="11">
        <v>296</v>
      </c>
      <c r="B325" s="11">
        <v>28.232722529165152</v>
      </c>
      <c r="C325" s="11">
        <v>1.4997839487129099</v>
      </c>
    </row>
    <row r="326" spans="1:3" x14ac:dyDescent="0.2">
      <c r="A326" s="11">
        <v>297</v>
      </c>
      <c r="B326" s="11">
        <v>31.876188507493616</v>
      </c>
      <c r="C326" s="11">
        <v>-2.1691156652604278</v>
      </c>
    </row>
    <row r="327" spans="1:3" x14ac:dyDescent="0.2">
      <c r="A327" s="11">
        <v>298</v>
      </c>
      <c r="B327" s="11">
        <v>31.513498244546305</v>
      </c>
      <c r="C327" s="11">
        <v>-1.8176773672298054</v>
      </c>
    </row>
    <row r="328" spans="1:3" x14ac:dyDescent="0.2">
      <c r="A328" s="11">
        <v>299</v>
      </c>
      <c r="B328" s="11">
        <v>29.118028130388385</v>
      </c>
      <c r="C328" s="11">
        <v>0.56900529607221628</v>
      </c>
    </row>
    <row r="329" spans="1:3" x14ac:dyDescent="0.2">
      <c r="A329" s="11">
        <v>300</v>
      </c>
      <c r="B329" s="11">
        <v>24.973947257481278</v>
      </c>
      <c r="C329" s="11">
        <v>4.7053935240399234</v>
      </c>
    </row>
    <row r="330" spans="1:3" x14ac:dyDescent="0.2">
      <c r="A330" s="11">
        <v>301</v>
      </c>
      <c r="B330" s="11">
        <v>24.912168972490157</v>
      </c>
      <c r="C330" s="11">
        <v>4.7449899700730214</v>
      </c>
    </row>
    <row r="331" spans="1:3" x14ac:dyDescent="0.2">
      <c r="A331" s="11">
        <v>302</v>
      </c>
      <c r="B331" s="11">
        <v>25.300903023762654</v>
      </c>
      <c r="C331" s="11">
        <v>4.3452364047634333</v>
      </c>
    </row>
    <row r="332" spans="1:3" x14ac:dyDescent="0.2">
      <c r="A332" s="11">
        <v>303</v>
      </c>
      <c r="B332" s="11">
        <v>29.457920146622843</v>
      </c>
      <c r="C332" s="11">
        <v>0.16776736753423549</v>
      </c>
    </row>
    <row r="333" spans="1:3" x14ac:dyDescent="0.2">
      <c r="A333" s="11">
        <v>304</v>
      </c>
      <c r="B333" s="11">
        <v>26.107797067179149</v>
      </c>
      <c r="C333" s="11">
        <v>3.5164741012969642</v>
      </c>
    </row>
    <row r="334" spans="1:3" x14ac:dyDescent="0.2">
      <c r="A334" s="11">
        <v>305</v>
      </c>
      <c r="B334" s="11">
        <v>31.574396239486262</v>
      </c>
      <c r="C334" s="11">
        <v>-1.9554816218080653</v>
      </c>
    </row>
    <row r="335" spans="1:3" x14ac:dyDescent="0.2">
      <c r="A335" s="11">
        <v>306</v>
      </c>
      <c r="B335" s="11">
        <v>25.673375314647842</v>
      </c>
      <c r="C335" s="11">
        <v>3.9359522067139743</v>
      </c>
    </row>
    <row r="336" spans="1:3" x14ac:dyDescent="0.2">
      <c r="A336" s="11">
        <v>307</v>
      </c>
      <c r="B336" s="11">
        <v>25.129702654798258</v>
      </c>
      <c r="C336" s="11">
        <v>4.4530488258798222</v>
      </c>
    </row>
    <row r="337" spans="1:3" x14ac:dyDescent="0.2">
      <c r="A337" s="11">
        <v>308</v>
      </c>
      <c r="B337" s="11">
        <v>28.528196633066639</v>
      </c>
      <c r="C337" s="11">
        <v>1.0147863516651832</v>
      </c>
    </row>
    <row r="338" spans="1:3" x14ac:dyDescent="0.2">
      <c r="A338" s="11">
        <v>309</v>
      </c>
      <c r="B338" s="11">
        <v>31.040505607574552</v>
      </c>
      <c r="C338" s="11">
        <v>-1.4985222107347553</v>
      </c>
    </row>
    <row r="339" spans="1:3" x14ac:dyDescent="0.2">
      <c r="A339" s="11">
        <v>310</v>
      </c>
      <c r="B339" s="11">
        <v>31.220236201997349</v>
      </c>
      <c r="C339" s="11">
        <v>-1.6812881139476659</v>
      </c>
    </row>
    <row r="340" spans="1:3" x14ac:dyDescent="0.2">
      <c r="A340" s="11">
        <v>311</v>
      </c>
      <c r="B340" s="11">
        <v>25.166550600545886</v>
      </c>
      <c r="C340" s="11">
        <v>4.3233586779770654</v>
      </c>
    </row>
    <row r="341" spans="1:3" x14ac:dyDescent="0.2">
      <c r="A341" s="11">
        <v>312</v>
      </c>
      <c r="B341" s="11">
        <v>31.546078519197035</v>
      </c>
      <c r="C341" s="11">
        <v>-2.0810445215640669</v>
      </c>
    </row>
    <row r="342" spans="1:3" x14ac:dyDescent="0.2">
      <c r="A342" s="11">
        <v>313</v>
      </c>
      <c r="B342" s="11">
        <v>31.720289640043465</v>
      </c>
      <c r="C342" s="11">
        <v>-2.2583045621626532</v>
      </c>
    </row>
    <row r="343" spans="1:3" x14ac:dyDescent="0.2">
      <c r="A343" s="11">
        <v>314</v>
      </c>
      <c r="B343" s="11">
        <v>32.132602604294945</v>
      </c>
      <c r="C343" s="11">
        <v>-2.7368129169037232</v>
      </c>
    </row>
    <row r="344" spans="1:3" x14ac:dyDescent="0.2">
      <c r="A344" s="11">
        <v>315</v>
      </c>
      <c r="B344" s="11">
        <v>29.060755493676982</v>
      </c>
      <c r="C344" s="11">
        <v>0.31305943064933928</v>
      </c>
    </row>
    <row r="345" spans="1:3" x14ac:dyDescent="0.2">
      <c r="A345" s="11">
        <v>316</v>
      </c>
      <c r="B345" s="11">
        <v>33.111168152889185</v>
      </c>
      <c r="C345" s="11">
        <v>-3.7439043474092557</v>
      </c>
    </row>
    <row r="346" spans="1:3" x14ac:dyDescent="0.2">
      <c r="A346" s="11">
        <v>317</v>
      </c>
      <c r="B346" s="11">
        <v>25.460593309360963</v>
      </c>
      <c r="C346" s="11">
        <v>3.895618162734209</v>
      </c>
    </row>
    <row r="347" spans="1:3" x14ac:dyDescent="0.2">
      <c r="A347" s="11">
        <v>318</v>
      </c>
      <c r="B347" s="11">
        <v>28.31414483885392</v>
      </c>
      <c r="C347" s="11">
        <v>1.0388311148362668</v>
      </c>
    </row>
    <row r="348" spans="1:3" x14ac:dyDescent="0.2">
      <c r="A348" s="11">
        <v>319</v>
      </c>
      <c r="B348" s="11">
        <v>32.458370069408126</v>
      </c>
      <c r="C348" s="11">
        <v>-3.1093777534656155</v>
      </c>
    </row>
    <row r="349" spans="1:3" x14ac:dyDescent="0.2">
      <c r="A349" s="11">
        <v>320</v>
      </c>
      <c r="B349" s="11">
        <v>27.672460554612105</v>
      </c>
      <c r="C349" s="11">
        <v>1.6526037334981218</v>
      </c>
    </row>
    <row r="350" spans="1:3" x14ac:dyDescent="0.2">
      <c r="A350" s="11">
        <v>321</v>
      </c>
      <c r="B350" s="11">
        <v>31.560346540451487</v>
      </c>
      <c r="C350" s="11">
        <v>-2.262594643040817</v>
      </c>
    </row>
    <row r="351" spans="1:3" x14ac:dyDescent="0.2">
      <c r="A351" s="11">
        <v>322</v>
      </c>
      <c r="B351" s="11">
        <v>28.239340615012363</v>
      </c>
      <c r="C351" s="11">
        <v>1.0454364035692656</v>
      </c>
    </row>
    <row r="352" spans="1:3" x14ac:dyDescent="0.2">
      <c r="A352" s="11">
        <v>323</v>
      </c>
      <c r="B352" s="11">
        <v>25.591953004959073</v>
      </c>
      <c r="C352" s="11">
        <v>3.6829076331275488</v>
      </c>
    </row>
    <row r="353" spans="1:3" x14ac:dyDescent="0.2">
      <c r="A353" s="11">
        <v>324</v>
      </c>
      <c r="B353" s="11">
        <v>26.213269426060247</v>
      </c>
      <c r="C353" s="11">
        <v>3.0407155530943051</v>
      </c>
    </row>
    <row r="354" spans="1:3" x14ac:dyDescent="0.2">
      <c r="A354" s="11">
        <v>325</v>
      </c>
      <c r="B354" s="11">
        <v>25.002121507637327</v>
      </c>
      <c r="C354" s="11">
        <v>4.2132942520174019</v>
      </c>
    </row>
    <row r="355" spans="1:3" x14ac:dyDescent="0.2">
      <c r="A355" s="11">
        <v>326</v>
      </c>
      <c r="B355" s="11">
        <v>31.478705908543038</v>
      </c>
      <c r="C355" s="11">
        <v>-2.2737186533960205</v>
      </c>
    </row>
    <row r="356" spans="1:3" x14ac:dyDescent="0.2">
      <c r="A356" s="11">
        <v>327</v>
      </c>
      <c r="B356" s="11">
        <v>25.739024986609021</v>
      </c>
      <c r="C356" s="11">
        <v>3.4547287666960251</v>
      </c>
    </row>
    <row r="357" spans="1:3" x14ac:dyDescent="0.2">
      <c r="A357" s="11">
        <v>328</v>
      </c>
      <c r="B357" s="11">
        <v>28.531504045290479</v>
      </c>
      <c r="C357" s="11">
        <v>0.65108859996096768</v>
      </c>
    </row>
    <row r="358" spans="1:3" x14ac:dyDescent="0.2">
      <c r="A358" s="11">
        <v>329</v>
      </c>
      <c r="B358" s="11">
        <v>32.225391415452613</v>
      </c>
      <c r="C358" s="11">
        <v>-3.0465507148617803</v>
      </c>
    </row>
    <row r="359" spans="1:3" x14ac:dyDescent="0.2">
      <c r="A359" s="11">
        <v>330</v>
      </c>
      <c r="B359" s="11">
        <v>31.243034448710205</v>
      </c>
      <c r="C359" s="11">
        <v>-2.0798275691934407</v>
      </c>
    </row>
    <row r="360" spans="1:3" x14ac:dyDescent="0.2">
      <c r="A360" s="11">
        <v>331</v>
      </c>
      <c r="B360" s="11">
        <v>25.702102188774887</v>
      </c>
      <c r="C360" s="11">
        <v>3.4317446182088034</v>
      </c>
    </row>
    <row r="361" spans="1:3" x14ac:dyDescent="0.2">
      <c r="A361" s="11">
        <v>332</v>
      </c>
      <c r="B361" s="11">
        <v>28.900668923951827</v>
      </c>
      <c r="C361" s="11">
        <v>0.22334041724461784</v>
      </c>
    </row>
    <row r="362" spans="1:3" x14ac:dyDescent="0.2">
      <c r="A362" s="11">
        <v>333</v>
      </c>
      <c r="B362" s="11">
        <v>28.081091332811898</v>
      </c>
      <c r="C362" s="11">
        <v>1.0315309958555012</v>
      </c>
    </row>
    <row r="363" spans="1:3" x14ac:dyDescent="0.2">
      <c r="A363" s="11">
        <v>334</v>
      </c>
      <c r="B363" s="11">
        <v>27.3595544873655</v>
      </c>
      <c r="C363" s="11">
        <v>1.7511205818573075</v>
      </c>
    </row>
    <row r="364" spans="1:3" x14ac:dyDescent="0.2">
      <c r="A364" s="11">
        <v>335</v>
      </c>
      <c r="B364" s="11">
        <v>31.602633990953588</v>
      </c>
      <c r="C364" s="11">
        <v>-2.5202791170240069</v>
      </c>
    </row>
    <row r="365" spans="1:3" x14ac:dyDescent="0.2">
      <c r="A365" s="11">
        <v>336</v>
      </c>
      <c r="B365" s="11">
        <v>31.900020234466268</v>
      </c>
      <c r="C365" s="11">
        <v>-2.8294612297546209</v>
      </c>
    </row>
    <row r="366" spans="1:3" x14ac:dyDescent="0.2">
      <c r="A366" s="11">
        <v>337</v>
      </c>
      <c r="B366" s="11">
        <v>25.14375235383303</v>
      </c>
      <c r="C366" s="11">
        <v>3.9150486368026343</v>
      </c>
    </row>
    <row r="367" spans="1:3" x14ac:dyDescent="0.2">
      <c r="A367" s="11">
        <v>338</v>
      </c>
      <c r="B367" s="11">
        <v>25.012047005708379</v>
      </c>
      <c r="C367" s="11">
        <v>4.0420511349275685</v>
      </c>
    </row>
    <row r="368" spans="1:3" x14ac:dyDescent="0.2">
      <c r="A368" s="11">
        <v>339</v>
      </c>
      <c r="B368" s="11">
        <v>27.974252822619462</v>
      </c>
      <c r="C368" s="11">
        <v>1.055135139002509</v>
      </c>
    </row>
    <row r="369" spans="1:3" x14ac:dyDescent="0.2">
      <c r="A369" s="11">
        <v>340</v>
      </c>
      <c r="B369" s="11">
        <v>25.213961240497515</v>
      </c>
      <c r="C369" s="11">
        <v>3.7564405871060131</v>
      </c>
    </row>
    <row r="370" spans="1:3" x14ac:dyDescent="0.2">
      <c r="A370" s="11">
        <v>341</v>
      </c>
      <c r="B370" s="11">
        <v>33.133966399602045</v>
      </c>
      <c r="C370" s="11">
        <v>-4.1866263896997751</v>
      </c>
    </row>
    <row r="371" spans="1:3" x14ac:dyDescent="0.2">
      <c r="A371" s="11">
        <v>342</v>
      </c>
      <c r="B371" s="11">
        <v>31.556004017268084</v>
      </c>
      <c r="C371" s="11">
        <v>-2.6145098356946441</v>
      </c>
    </row>
    <row r="372" spans="1:3" x14ac:dyDescent="0.2">
      <c r="A372" s="11">
        <v>343</v>
      </c>
      <c r="B372" s="11">
        <v>27.845419872979065</v>
      </c>
      <c r="C372" s="11">
        <v>1.0867003584130259</v>
      </c>
    </row>
    <row r="373" spans="1:3" x14ac:dyDescent="0.2">
      <c r="A373" s="11">
        <v>344</v>
      </c>
      <c r="B373" s="11">
        <v>25.640795039997112</v>
      </c>
      <c r="C373" s="11">
        <v>3.2882533804407466</v>
      </c>
    </row>
    <row r="374" spans="1:3" x14ac:dyDescent="0.2">
      <c r="A374" s="11">
        <v>345</v>
      </c>
      <c r="B374" s="11">
        <v>25.800485325595421</v>
      </c>
      <c r="C374" s="11">
        <v>3.1280918229754278</v>
      </c>
    </row>
    <row r="375" spans="1:3" x14ac:dyDescent="0.2">
      <c r="A375" s="11">
        <v>346</v>
      </c>
      <c r="B375" s="11">
        <v>31.957139680969043</v>
      </c>
      <c r="C375" s="11">
        <v>-3.1160100633712098</v>
      </c>
    </row>
    <row r="376" spans="1:3" x14ac:dyDescent="0.2">
      <c r="A376" s="11">
        <v>347</v>
      </c>
      <c r="B376" s="11">
        <v>26.571617165824158</v>
      </c>
      <c r="C376" s="11">
        <v>2.2681423666336187</v>
      </c>
    </row>
    <row r="377" spans="1:3" x14ac:dyDescent="0.2">
      <c r="A377" s="11">
        <v>348</v>
      </c>
      <c r="B377" s="11">
        <v>31.26274197471913</v>
      </c>
      <c r="C377" s="11">
        <v>-2.434891247747796</v>
      </c>
    </row>
    <row r="378" spans="1:3" x14ac:dyDescent="0.2">
      <c r="A378" s="11">
        <v>349</v>
      </c>
      <c r="B378" s="11">
        <v>25.294912413972938</v>
      </c>
      <c r="C378" s="11">
        <v>3.5195602872204503</v>
      </c>
    </row>
    <row r="379" spans="1:3" x14ac:dyDescent="0.2">
      <c r="A379" s="11">
        <v>350</v>
      </c>
      <c r="B379" s="11">
        <v>28.138681915528021</v>
      </c>
      <c r="C379" s="11">
        <v>0.67180014345860073</v>
      </c>
    </row>
    <row r="380" spans="1:3" x14ac:dyDescent="0.2">
      <c r="A380" s="11">
        <v>351</v>
      </c>
      <c r="B380" s="11">
        <v>28.734988028563802</v>
      </c>
      <c r="C380" s="11">
        <v>2.6058013236468724E-2</v>
      </c>
    </row>
    <row r="381" spans="1:3" x14ac:dyDescent="0.2">
      <c r="A381" s="11">
        <v>352</v>
      </c>
      <c r="B381" s="11">
        <v>28.413551735858796</v>
      </c>
      <c r="C381" s="11">
        <v>0.32657384688040025</v>
      </c>
    </row>
    <row r="382" spans="1:3" x14ac:dyDescent="0.2">
      <c r="A382" s="11">
        <v>353</v>
      </c>
      <c r="B382" s="11">
        <v>24.874069224263057</v>
      </c>
      <c r="C382" s="11">
        <v>3.8473158093940327</v>
      </c>
    </row>
    <row r="383" spans="1:3" x14ac:dyDescent="0.2">
      <c r="A383" s="11">
        <v>354</v>
      </c>
      <c r="B383" s="11">
        <v>24.969541232986597</v>
      </c>
      <c r="C383" s="11">
        <v>3.7306006354175132</v>
      </c>
    </row>
    <row r="384" spans="1:3" x14ac:dyDescent="0.2">
      <c r="A384" s="11">
        <v>355</v>
      </c>
      <c r="B384" s="11">
        <v>27.822621626266208</v>
      </c>
      <c r="C384" s="11">
        <v>0.83609731653671915</v>
      </c>
    </row>
    <row r="385" spans="1:3" x14ac:dyDescent="0.2">
      <c r="A385" s="11">
        <v>356</v>
      </c>
      <c r="B385" s="11">
        <v>31.087135581260053</v>
      </c>
      <c r="C385" s="11">
        <v>-2.4780787698415985</v>
      </c>
    </row>
    <row r="386" spans="1:3" x14ac:dyDescent="0.2">
      <c r="A386" s="11">
        <v>357</v>
      </c>
      <c r="B386" s="11">
        <v>32.118478053173668</v>
      </c>
      <c r="C386" s="11">
        <v>-3.5115967949161266</v>
      </c>
    </row>
    <row r="387" spans="1:3" x14ac:dyDescent="0.2">
      <c r="A387" s="11">
        <v>358</v>
      </c>
      <c r="B387" s="11">
        <v>32.443221758102503</v>
      </c>
      <c r="C387" s="11">
        <v>-3.868216647767909</v>
      </c>
    </row>
    <row r="388" spans="1:3" x14ac:dyDescent="0.2">
      <c r="A388" s="11">
        <v>359</v>
      </c>
      <c r="B388" s="11">
        <v>31.298975314120241</v>
      </c>
      <c r="C388" s="11">
        <v>-2.7384861030000138</v>
      </c>
    </row>
    <row r="389" spans="1:3" x14ac:dyDescent="0.2">
      <c r="A389" s="11">
        <v>360</v>
      </c>
      <c r="B389" s="11">
        <v>28.04368104301782</v>
      </c>
      <c r="C389" s="11">
        <v>0.51499089326066638</v>
      </c>
    </row>
    <row r="390" spans="1:3" x14ac:dyDescent="0.2">
      <c r="A390" s="11">
        <v>361</v>
      </c>
      <c r="B390" s="11">
        <v>28.621456580437648</v>
      </c>
      <c r="C390" s="11">
        <v>-7.7622272682447147E-2</v>
      </c>
    </row>
    <row r="391" spans="1:3" x14ac:dyDescent="0.2">
      <c r="A391" s="11">
        <v>362</v>
      </c>
      <c r="B391" s="11">
        <v>31.584178267424139</v>
      </c>
      <c r="C391" s="11">
        <v>-3.0700885652541849</v>
      </c>
    </row>
    <row r="392" spans="1:3" x14ac:dyDescent="0.2">
      <c r="A392" s="11">
        <v>363</v>
      </c>
      <c r="B392" s="11">
        <v>32.547442314504131</v>
      </c>
      <c r="C392" s="11">
        <v>-4.0359060248812959</v>
      </c>
    </row>
    <row r="393" spans="1:3" x14ac:dyDescent="0.2">
      <c r="A393" s="11">
        <v>364</v>
      </c>
      <c r="B393" s="11">
        <v>25.545323031273572</v>
      </c>
      <c r="C393" s="11">
        <v>2.9648964396921258</v>
      </c>
    </row>
    <row r="394" spans="1:3" x14ac:dyDescent="0.2">
      <c r="A394" s="11">
        <v>365</v>
      </c>
      <c r="B394" s="11">
        <v>27.997051069332318</v>
      </c>
      <c r="C394" s="11">
        <v>0.48163839987969936</v>
      </c>
    </row>
    <row r="395" spans="1:3" x14ac:dyDescent="0.2">
      <c r="A395" s="11">
        <v>366</v>
      </c>
      <c r="B395" s="11">
        <v>25.342013523871785</v>
      </c>
      <c r="C395" s="11">
        <v>3.1092678228649149</v>
      </c>
    </row>
    <row r="396" spans="1:3" x14ac:dyDescent="0.2">
      <c r="A396" s="11">
        <v>367</v>
      </c>
      <c r="B396" s="11">
        <v>32.042650069147776</v>
      </c>
      <c r="C396" s="11">
        <v>-3.5916351973411871</v>
      </c>
    </row>
    <row r="397" spans="1:3" x14ac:dyDescent="0.2">
      <c r="A397" s="11">
        <v>368</v>
      </c>
      <c r="B397" s="11">
        <v>25.900363358813642</v>
      </c>
      <c r="C397" s="11">
        <v>2.487247018186423</v>
      </c>
    </row>
    <row r="398" spans="1:3" x14ac:dyDescent="0.2">
      <c r="A398" s="11">
        <v>369</v>
      </c>
      <c r="B398" s="11">
        <v>27.941672547968732</v>
      </c>
      <c r="C398" s="11">
        <v>0.44479346654608776</v>
      </c>
    </row>
    <row r="399" spans="1:3" x14ac:dyDescent="0.2">
      <c r="A399" s="11">
        <v>370</v>
      </c>
      <c r="B399" s="11">
        <v>31.853390260780763</v>
      </c>
      <c r="C399" s="11">
        <v>-3.472977920681771</v>
      </c>
    </row>
    <row r="400" spans="1:3" x14ac:dyDescent="0.2">
      <c r="A400" s="11">
        <v>371</v>
      </c>
      <c r="B400" s="11">
        <v>25.560471342579184</v>
      </c>
      <c r="C400" s="11">
        <v>2.7968670454834559</v>
      </c>
    </row>
    <row r="401" spans="1:3" x14ac:dyDescent="0.2">
      <c r="A401" s="11">
        <v>372</v>
      </c>
      <c r="B401" s="11">
        <v>28.238242002741522</v>
      </c>
      <c r="C401" s="11">
        <v>8.963996164428778E-2</v>
      </c>
    </row>
    <row r="402" spans="1:3" x14ac:dyDescent="0.2">
      <c r="A402" s="11">
        <v>373</v>
      </c>
      <c r="B402" s="11">
        <v>28.47857393176248</v>
      </c>
      <c r="C402" s="11">
        <v>-0.16418114209881907</v>
      </c>
    </row>
    <row r="403" spans="1:3" x14ac:dyDescent="0.2">
      <c r="A403" s="11">
        <v>374</v>
      </c>
      <c r="B403" s="11">
        <v>31.07735355332218</v>
      </c>
      <c r="C403" s="11">
        <v>-2.7794786940987493</v>
      </c>
    </row>
    <row r="404" spans="1:3" x14ac:dyDescent="0.2">
      <c r="A404" s="11">
        <v>375</v>
      </c>
      <c r="B404" s="11">
        <v>25.84932736063346</v>
      </c>
      <c r="C404" s="11">
        <v>2.4484893824925926</v>
      </c>
    </row>
    <row r="405" spans="1:3" x14ac:dyDescent="0.2">
      <c r="A405" s="11">
        <v>376</v>
      </c>
      <c r="B405" s="11">
        <v>30.747243565025595</v>
      </c>
      <c r="C405" s="11">
        <v>-2.4934583433271698</v>
      </c>
    </row>
    <row r="406" spans="1:3" x14ac:dyDescent="0.2">
      <c r="A406" s="11">
        <v>377</v>
      </c>
      <c r="B406" s="11">
        <v>31.891490009007867</v>
      </c>
      <c r="C406" s="11">
        <v>-3.647980892168313</v>
      </c>
    </row>
    <row r="407" spans="1:3" x14ac:dyDescent="0.2">
      <c r="A407" s="11">
        <v>378</v>
      </c>
      <c r="B407" s="11">
        <v>25.767905050944691</v>
      </c>
      <c r="C407" s="11">
        <v>2.4650225230023821</v>
      </c>
    </row>
    <row r="408" spans="1:3" x14ac:dyDescent="0.2">
      <c r="A408" s="11">
        <v>379</v>
      </c>
      <c r="B408" s="11">
        <v>25.32370127047551</v>
      </c>
      <c r="C408" s="11">
        <v>2.9066712428228882</v>
      </c>
    </row>
    <row r="409" spans="1:3" x14ac:dyDescent="0.2">
      <c r="A409" s="11">
        <v>380</v>
      </c>
      <c r="B409" s="11">
        <v>26.381886221243803</v>
      </c>
      <c r="C409" s="11">
        <v>1.8450301361457377</v>
      </c>
    </row>
    <row r="410" spans="1:3" x14ac:dyDescent="0.2">
      <c r="A410" s="11">
        <v>381</v>
      </c>
      <c r="B410" s="11">
        <v>28.313673702640575</v>
      </c>
      <c r="C410" s="11">
        <v>-9.3010253019006228E-2</v>
      </c>
    </row>
    <row r="411" spans="1:3" x14ac:dyDescent="0.2">
      <c r="A411" s="11">
        <v>382</v>
      </c>
      <c r="B411" s="11">
        <v>32.216080523728074</v>
      </c>
      <c r="C411" s="11">
        <v>-4.0021294102344243</v>
      </c>
    </row>
    <row r="412" spans="1:3" x14ac:dyDescent="0.2">
      <c r="A412" s="11">
        <v>383</v>
      </c>
      <c r="B412" s="11">
        <v>25.492392917745573</v>
      </c>
      <c r="C412" s="11">
        <v>2.6947900062173638</v>
      </c>
    </row>
    <row r="413" spans="1:3" x14ac:dyDescent="0.2">
      <c r="A413" s="11">
        <v>384</v>
      </c>
      <c r="B413" s="11">
        <v>25.115578103676981</v>
      </c>
      <c r="C413" s="11">
        <v>3.054056949666748</v>
      </c>
    </row>
    <row r="414" spans="1:3" x14ac:dyDescent="0.2">
      <c r="A414" s="11">
        <v>385</v>
      </c>
      <c r="B414" s="11">
        <v>25.016389528891782</v>
      </c>
      <c r="C414" s="11">
        <v>3.1329477920555462</v>
      </c>
    </row>
    <row r="415" spans="1:3" x14ac:dyDescent="0.2">
      <c r="A415" s="11">
        <v>386</v>
      </c>
      <c r="B415" s="11">
        <v>27.198216115160879</v>
      </c>
      <c r="C415" s="11">
        <v>0.90861606404513751</v>
      </c>
    </row>
    <row r="416" spans="1:3" x14ac:dyDescent="0.2">
      <c r="A416" s="11">
        <v>387</v>
      </c>
      <c r="B416" s="11">
        <v>28.66396235315943</v>
      </c>
      <c r="C416" s="11">
        <v>-0.59981399659805845</v>
      </c>
    </row>
    <row r="417" spans="1:3" x14ac:dyDescent="0.2">
      <c r="A417" s="11">
        <v>388</v>
      </c>
      <c r="B417" s="11">
        <v>25.695484102927676</v>
      </c>
      <c r="C417" s="11">
        <v>2.3233889445210849</v>
      </c>
    </row>
    <row r="418" spans="1:3" x14ac:dyDescent="0.2">
      <c r="A418" s="11">
        <v>389</v>
      </c>
      <c r="B418" s="11">
        <v>28.148463943465895</v>
      </c>
      <c r="C418" s="11">
        <v>-0.13328175981033397</v>
      </c>
    </row>
    <row r="419" spans="1:3" x14ac:dyDescent="0.2">
      <c r="A419" s="11">
        <v>390</v>
      </c>
      <c r="B419" s="11">
        <v>31.885970535431493</v>
      </c>
      <c r="C419" s="11">
        <v>-3.8943418599727835</v>
      </c>
    </row>
    <row r="420" spans="1:3" x14ac:dyDescent="0.2">
      <c r="A420" s="11">
        <v>391</v>
      </c>
      <c r="B420" s="11">
        <v>31.738745363572921</v>
      </c>
      <c r="C420" s="11">
        <v>-3.7754725469550401</v>
      </c>
    </row>
    <row r="421" spans="1:3" x14ac:dyDescent="0.2">
      <c r="A421" s="11">
        <v>392</v>
      </c>
      <c r="B421" s="11">
        <v>27.699446503599958</v>
      </c>
      <c r="C421" s="11">
        <v>0.25164565960848861</v>
      </c>
    </row>
    <row r="422" spans="1:3" x14ac:dyDescent="0.2">
      <c r="A422" s="11">
        <v>393</v>
      </c>
      <c r="B422" s="11">
        <v>25.376334723661707</v>
      </c>
      <c r="C422" s="11">
        <v>2.5693053945406525</v>
      </c>
    </row>
    <row r="423" spans="1:3" x14ac:dyDescent="0.2">
      <c r="A423" s="11">
        <v>394</v>
      </c>
      <c r="B423" s="11">
        <v>25.286853324727883</v>
      </c>
      <c r="C423" s="11">
        <v>2.5356645634721424</v>
      </c>
    </row>
    <row r="424" spans="1:3" x14ac:dyDescent="0.2">
      <c r="A424" s="11">
        <v>395</v>
      </c>
      <c r="B424" s="11">
        <v>30.91292446041362</v>
      </c>
      <c r="C424" s="11">
        <v>-3.092105116065504</v>
      </c>
    </row>
    <row r="425" spans="1:3" x14ac:dyDescent="0.2">
      <c r="A425" s="11">
        <v>396</v>
      </c>
      <c r="B425" s="11">
        <v>27.939460486616195</v>
      </c>
      <c r="C425" s="11">
        <v>-0.12062384502090495</v>
      </c>
    </row>
    <row r="426" spans="1:3" x14ac:dyDescent="0.2">
      <c r="A426" s="11">
        <v>397</v>
      </c>
      <c r="B426" s="11">
        <v>28.324070336924972</v>
      </c>
      <c r="C426" s="11">
        <v>-0.52707435198189145</v>
      </c>
    </row>
    <row r="427" spans="1:3" x14ac:dyDescent="0.2">
      <c r="A427" s="11">
        <v>398</v>
      </c>
      <c r="B427" s="11">
        <v>31.267084497902534</v>
      </c>
      <c r="C427" s="11">
        <v>-3.4796540124433868</v>
      </c>
    </row>
    <row r="428" spans="1:3" x14ac:dyDescent="0.2">
      <c r="A428" s="11">
        <v>399</v>
      </c>
      <c r="B428" s="11">
        <v>25.989435603909655</v>
      </c>
      <c r="C428" s="11">
        <v>1.7840215280656047</v>
      </c>
    </row>
    <row r="429" spans="1:3" x14ac:dyDescent="0.2">
      <c r="A429" s="11">
        <v>400</v>
      </c>
      <c r="B429" s="11">
        <v>28.191612029056021</v>
      </c>
      <c r="C429" s="11">
        <v>-0.42422653786945119</v>
      </c>
    </row>
    <row r="430" spans="1:3" x14ac:dyDescent="0.2">
      <c r="A430" s="11">
        <v>401</v>
      </c>
      <c r="B430" s="11">
        <v>31.900238556685945</v>
      </c>
      <c r="C430" s="11">
        <v>-4.1423870673658385</v>
      </c>
    </row>
    <row r="431" spans="1:3" x14ac:dyDescent="0.2">
      <c r="A431" s="11">
        <v>402</v>
      </c>
      <c r="B431" s="11">
        <v>27.878000147629795</v>
      </c>
      <c r="C431" s="11">
        <v>-0.15083412175081179</v>
      </c>
    </row>
    <row r="432" spans="1:3" x14ac:dyDescent="0.2">
      <c r="A432" s="11">
        <v>403</v>
      </c>
      <c r="B432" s="11">
        <v>26.221799651518648</v>
      </c>
      <c r="C432" s="11">
        <v>1.4901600834468915</v>
      </c>
    </row>
    <row r="433" spans="1:3" x14ac:dyDescent="0.2">
      <c r="A433" s="11">
        <v>404</v>
      </c>
      <c r="B433" s="11">
        <v>28.871396061524937</v>
      </c>
      <c r="C433" s="11">
        <v>-1.1815323438411944</v>
      </c>
    </row>
    <row r="434" spans="1:3" x14ac:dyDescent="0.2">
      <c r="A434" s="11">
        <v>405</v>
      </c>
      <c r="B434" s="11">
        <v>31.615506739595393</v>
      </c>
      <c r="C434" s="11">
        <v>-3.9298552994859719</v>
      </c>
    </row>
    <row r="435" spans="1:3" x14ac:dyDescent="0.2">
      <c r="A435" s="11">
        <v>406</v>
      </c>
      <c r="B435" s="11">
        <v>27.341098763836047</v>
      </c>
      <c r="C435" s="11">
        <v>0.31678106821723517</v>
      </c>
    </row>
    <row r="436" spans="1:3" x14ac:dyDescent="0.2">
      <c r="A436" s="11">
        <v>407</v>
      </c>
      <c r="B436" s="11">
        <v>25.564813865762588</v>
      </c>
      <c r="C436" s="11">
        <v>2.0857778354622489</v>
      </c>
    </row>
    <row r="437" spans="1:3" x14ac:dyDescent="0.2">
      <c r="A437" s="11">
        <v>408</v>
      </c>
      <c r="B437" s="11">
        <v>24.722438027909803</v>
      </c>
      <c r="C437" s="11">
        <v>2.8815210224132386</v>
      </c>
    </row>
    <row r="438" spans="1:3" x14ac:dyDescent="0.2">
      <c r="A438" s="11">
        <v>409</v>
      </c>
      <c r="B438" s="11">
        <v>28.073659719624338</v>
      </c>
      <c r="C438" s="11">
        <v>-0.48357228996682977</v>
      </c>
    </row>
    <row r="439" spans="1:3" x14ac:dyDescent="0.2">
      <c r="A439" s="11">
        <v>410</v>
      </c>
      <c r="B439" s="11">
        <v>28.243683138195767</v>
      </c>
      <c r="C439" s="11">
        <v>-0.65934352855379785</v>
      </c>
    </row>
    <row r="440" spans="1:3" x14ac:dyDescent="0.2">
      <c r="A440" s="11">
        <v>411</v>
      </c>
      <c r="B440" s="11">
        <v>25.904705881997046</v>
      </c>
      <c r="C440" s="11">
        <v>1.6663372521640731</v>
      </c>
    </row>
    <row r="441" spans="1:3" x14ac:dyDescent="0.2">
      <c r="A441" s="11">
        <v>412</v>
      </c>
      <c r="B441" s="11">
        <v>31.445483321023968</v>
      </c>
      <c r="C441" s="11">
        <v>-3.8745320811070449</v>
      </c>
    </row>
    <row r="442" spans="1:3" x14ac:dyDescent="0.2">
      <c r="A442" s="11">
        <v>413</v>
      </c>
      <c r="B442" s="11">
        <v>28.224192303706751</v>
      </c>
      <c r="C442" s="11">
        <v>-0.67436237189701487</v>
      </c>
    </row>
    <row r="443" spans="1:3" x14ac:dyDescent="0.2">
      <c r="A443" s="11">
        <v>414</v>
      </c>
      <c r="B443" s="11">
        <v>32.789731860184183</v>
      </c>
      <c r="C443" s="11">
        <v>-5.2475518408983248</v>
      </c>
    </row>
    <row r="444" spans="1:3" x14ac:dyDescent="0.2">
      <c r="A444" s="11">
        <v>415</v>
      </c>
      <c r="B444" s="11">
        <v>32.454182367133129</v>
      </c>
      <c r="C444" s="11">
        <v>-4.9619461451945952</v>
      </c>
    </row>
    <row r="445" spans="1:3" x14ac:dyDescent="0.2">
      <c r="A445" s="11">
        <v>416</v>
      </c>
      <c r="B445" s="11">
        <v>25.228010939532286</v>
      </c>
      <c r="C445" s="11">
        <v>2.2526401718280447</v>
      </c>
    </row>
    <row r="446" spans="1:3" x14ac:dyDescent="0.2">
      <c r="A446" s="11">
        <v>417</v>
      </c>
      <c r="B446" s="11">
        <v>31.34781734915828</v>
      </c>
      <c r="C446" s="11">
        <v>-3.9022618880203019</v>
      </c>
    </row>
    <row r="447" spans="1:3" x14ac:dyDescent="0.2">
      <c r="A447" s="11">
        <v>418</v>
      </c>
      <c r="B447" s="11">
        <v>27.79444737611016</v>
      </c>
      <c r="C447" s="11">
        <v>-0.35642995083481921</v>
      </c>
    </row>
    <row r="448" spans="1:3" x14ac:dyDescent="0.2">
      <c r="A448" s="11">
        <v>419</v>
      </c>
      <c r="B448" s="11">
        <v>31.752795062607696</v>
      </c>
      <c r="C448" s="11">
        <v>-4.3331998662663622</v>
      </c>
    </row>
    <row r="449" spans="1:3" x14ac:dyDescent="0.2">
      <c r="A449" s="11">
        <v>420</v>
      </c>
      <c r="B449" s="11">
        <v>28.375042833793877</v>
      </c>
      <c r="C449" s="11">
        <v>-0.97052326178997106</v>
      </c>
    </row>
    <row r="450" spans="1:3" x14ac:dyDescent="0.2">
      <c r="A450" s="11">
        <v>421</v>
      </c>
      <c r="B450" s="11">
        <v>31.206186502962577</v>
      </c>
      <c r="C450" s="11">
        <v>-3.8222355920463933</v>
      </c>
    </row>
    <row r="451" spans="1:3" x14ac:dyDescent="0.2">
      <c r="A451" s="11">
        <v>422</v>
      </c>
      <c r="B451" s="11">
        <v>32.82665465801832</v>
      </c>
      <c r="C451" s="11">
        <v>-5.4553012404633527</v>
      </c>
    </row>
    <row r="452" spans="1:3" x14ac:dyDescent="0.2">
      <c r="A452" s="11">
        <v>423</v>
      </c>
      <c r="B452" s="11">
        <v>27.599568470381737</v>
      </c>
      <c r="C452" s="11">
        <v>-0.23083448913903126</v>
      </c>
    </row>
    <row r="453" spans="1:3" x14ac:dyDescent="0.2">
      <c r="A453" s="11">
        <v>424</v>
      </c>
      <c r="B453" s="11">
        <v>28.952818371213706</v>
      </c>
      <c r="C453" s="11">
        <v>-1.6015440700773063</v>
      </c>
    </row>
    <row r="454" spans="1:3" x14ac:dyDescent="0.2">
      <c r="A454" s="11">
        <v>425</v>
      </c>
      <c r="B454" s="11">
        <v>25.31818179689914</v>
      </c>
      <c r="C454" s="11">
        <v>2.0104362481064513</v>
      </c>
    </row>
    <row r="455" spans="1:3" x14ac:dyDescent="0.2">
      <c r="A455" s="11">
        <v>426</v>
      </c>
      <c r="B455" s="11">
        <v>25.594165066311611</v>
      </c>
      <c r="C455" s="11">
        <v>1.7312855542889451</v>
      </c>
    </row>
    <row r="456" spans="1:3" x14ac:dyDescent="0.2">
      <c r="A456" s="11">
        <v>427</v>
      </c>
      <c r="B456" s="11">
        <v>32.325269448670831</v>
      </c>
      <c r="C456" s="11">
        <v>-5.0073889809793286</v>
      </c>
    </row>
    <row r="457" spans="1:3" x14ac:dyDescent="0.2">
      <c r="A457" s="11">
        <v>428</v>
      </c>
      <c r="B457" s="11">
        <v>31.909945732537317</v>
      </c>
      <c r="C457" s="11">
        <v>-4.5947324807467247</v>
      </c>
    </row>
    <row r="458" spans="1:3" x14ac:dyDescent="0.2">
      <c r="A458" s="11">
        <v>429</v>
      </c>
      <c r="B458" s="11">
        <v>29.539342456311612</v>
      </c>
      <c r="C458" s="11">
        <v>-2.2254117826272832</v>
      </c>
    </row>
    <row r="459" spans="1:3" x14ac:dyDescent="0.2">
      <c r="A459" s="11">
        <v>430</v>
      </c>
      <c r="B459" s="11">
        <v>30.765699288555048</v>
      </c>
      <c r="C459" s="11">
        <v>-3.4607134721250681</v>
      </c>
    </row>
    <row r="460" spans="1:3" x14ac:dyDescent="0.2">
      <c r="A460" s="11">
        <v>431</v>
      </c>
      <c r="B460" s="11">
        <v>28.890886896013953</v>
      </c>
      <c r="C460" s="11">
        <v>-1.6217315014585161</v>
      </c>
    </row>
    <row r="461" spans="1:3" x14ac:dyDescent="0.2">
      <c r="A461" s="11">
        <v>432</v>
      </c>
      <c r="B461" s="11">
        <v>26.041994205009345</v>
      </c>
      <c r="C461" s="11">
        <v>1.2110876475350452</v>
      </c>
    </row>
    <row r="462" spans="1:3" x14ac:dyDescent="0.2">
      <c r="A462" s="11">
        <v>433</v>
      </c>
      <c r="B462" s="11">
        <v>31.792710588060483</v>
      </c>
      <c r="C462" s="11">
        <v>-4.5489639798467714</v>
      </c>
    </row>
    <row r="463" spans="1:3" x14ac:dyDescent="0.2">
      <c r="A463" s="11">
        <v>434</v>
      </c>
      <c r="B463" s="11">
        <v>28.720863477442524</v>
      </c>
      <c r="C463" s="11">
        <v>-1.4773413884827242</v>
      </c>
    </row>
    <row r="464" spans="1:3" x14ac:dyDescent="0.2">
      <c r="A464" s="11">
        <v>435</v>
      </c>
      <c r="B464" s="11">
        <v>32.151058327824401</v>
      </c>
      <c r="C464" s="11">
        <v>-4.9273523198486728</v>
      </c>
    </row>
    <row r="465" spans="1:3" x14ac:dyDescent="0.2">
      <c r="A465" s="11">
        <v>436</v>
      </c>
      <c r="B465" s="11">
        <v>25.559372730308343</v>
      </c>
      <c r="C465" s="11">
        <v>1.6451843200613574</v>
      </c>
    </row>
    <row r="466" spans="1:3" x14ac:dyDescent="0.2">
      <c r="A466" s="11">
        <v>437</v>
      </c>
      <c r="B466" s="11">
        <v>28.352244587081021</v>
      </c>
      <c r="C466" s="11">
        <v>-1.1531076014735149</v>
      </c>
    </row>
    <row r="467" spans="1:3" x14ac:dyDescent="0.2">
      <c r="A467" s="11">
        <v>438</v>
      </c>
      <c r="B467" s="11">
        <v>28.645506629629978</v>
      </c>
      <c r="C467" s="11">
        <v>-1.4607523061529477</v>
      </c>
    </row>
    <row r="468" spans="1:3" x14ac:dyDescent="0.2">
      <c r="A468" s="11">
        <v>439</v>
      </c>
      <c r="B468" s="11">
        <v>27.690916278141557</v>
      </c>
      <c r="C468" s="11">
        <v>-0.51740265322959544</v>
      </c>
    </row>
    <row r="469" spans="1:3" x14ac:dyDescent="0.2">
      <c r="A469" s="11">
        <v>440</v>
      </c>
      <c r="B469" s="11">
        <v>27.892830512930693</v>
      </c>
      <c r="C469" s="11">
        <v>-0.73139601462808557</v>
      </c>
    </row>
    <row r="470" spans="1:3" x14ac:dyDescent="0.2">
      <c r="A470" s="11">
        <v>441</v>
      </c>
      <c r="B470" s="11">
        <v>32.027601381627193</v>
      </c>
      <c r="C470" s="11">
        <v>-4.902530185022794</v>
      </c>
    </row>
    <row r="471" spans="1:3" x14ac:dyDescent="0.2">
      <c r="A471" s="11">
        <v>442</v>
      </c>
      <c r="B471" s="11">
        <v>31.652917029389471</v>
      </c>
      <c r="C471" s="11">
        <v>-4.5347844087052032</v>
      </c>
    </row>
    <row r="472" spans="1:3" x14ac:dyDescent="0.2">
      <c r="A472" s="11">
        <v>443</v>
      </c>
      <c r="B472" s="11">
        <v>28.678012052194202</v>
      </c>
      <c r="C472" s="11">
        <v>-1.5822478428810243</v>
      </c>
    </row>
    <row r="473" spans="1:3" x14ac:dyDescent="0.2">
      <c r="A473" s="11">
        <v>444</v>
      </c>
      <c r="B473" s="11">
        <v>31.710507612105594</v>
      </c>
      <c r="C473" s="11">
        <v>-4.6286089838266129</v>
      </c>
    </row>
    <row r="474" spans="1:3" x14ac:dyDescent="0.2">
      <c r="A474" s="11">
        <v>445</v>
      </c>
      <c r="B474" s="11">
        <v>25.8526347728573</v>
      </c>
      <c r="C474" s="11">
        <v>1.2289261286878599</v>
      </c>
    </row>
    <row r="475" spans="1:3" x14ac:dyDescent="0.2">
      <c r="A475" s="11">
        <v>446</v>
      </c>
      <c r="B475" s="11">
        <v>29.230778912248411</v>
      </c>
      <c r="C475" s="11">
        <v>-2.1494570647193925</v>
      </c>
    </row>
    <row r="476" spans="1:3" x14ac:dyDescent="0.2">
      <c r="A476" s="11">
        <v>447</v>
      </c>
      <c r="B476" s="11">
        <v>28.878014147372149</v>
      </c>
      <c r="C476" s="11">
        <v>-1.8231030357471525</v>
      </c>
    </row>
    <row r="477" spans="1:3" x14ac:dyDescent="0.2">
      <c r="A477" s="11">
        <v>448</v>
      </c>
      <c r="B477" s="11">
        <v>25.388172361343948</v>
      </c>
      <c r="C477" s="11">
        <v>1.6416207123624318</v>
      </c>
    </row>
    <row r="478" spans="1:3" x14ac:dyDescent="0.2">
      <c r="A478" s="11">
        <v>449</v>
      </c>
      <c r="B478" s="11">
        <v>26.386228744427207</v>
      </c>
      <c r="C478" s="11">
        <v>0.62467533725451574</v>
      </c>
    </row>
    <row r="479" spans="1:3" x14ac:dyDescent="0.2">
      <c r="A479" s="11">
        <v>450</v>
      </c>
      <c r="B479" s="11">
        <v>24.496548596014843</v>
      </c>
      <c r="C479" s="11">
        <v>2.5072714009226864</v>
      </c>
    </row>
    <row r="480" spans="1:3" x14ac:dyDescent="0.2">
      <c r="A480" s="11">
        <v>451</v>
      </c>
      <c r="B480" s="11">
        <v>25.50210009359694</v>
      </c>
      <c r="C480" s="11">
        <v>1.4776552187718188</v>
      </c>
    </row>
    <row r="481" spans="1:3" x14ac:dyDescent="0.2">
      <c r="A481" s="11">
        <v>452</v>
      </c>
      <c r="B481" s="11">
        <v>27.873657624446391</v>
      </c>
      <c r="C481" s="11">
        <v>-0.9059702047853051</v>
      </c>
    </row>
    <row r="482" spans="1:3" x14ac:dyDescent="0.2">
      <c r="A482" s="11">
        <v>453</v>
      </c>
      <c r="B482" s="11">
        <v>32.43991434587867</v>
      </c>
      <c r="C482" s="11">
        <v>-5.4758277118532703</v>
      </c>
    </row>
    <row r="483" spans="1:3" x14ac:dyDescent="0.2">
      <c r="A483" s="11">
        <v>454</v>
      </c>
      <c r="B483" s="11">
        <v>31.81116631158994</v>
      </c>
      <c r="C483" s="11">
        <v>-4.879812631163702</v>
      </c>
    </row>
    <row r="484" spans="1:3" x14ac:dyDescent="0.2">
      <c r="A484" s="11">
        <v>455</v>
      </c>
      <c r="B484" s="11">
        <v>28.380971461208066</v>
      </c>
      <c r="C484" s="11">
        <v>-1.4561911633472526</v>
      </c>
    </row>
    <row r="485" spans="1:3" x14ac:dyDescent="0.2">
      <c r="A485" s="11">
        <v>456</v>
      </c>
      <c r="B485" s="11">
        <v>32.472494620529403</v>
      </c>
      <c r="C485" s="11">
        <v>-5.562545078147707</v>
      </c>
    </row>
    <row r="486" spans="1:3" x14ac:dyDescent="0.2">
      <c r="A486" s="11">
        <v>457</v>
      </c>
      <c r="B486" s="11">
        <v>27.898349986507064</v>
      </c>
      <c r="C486" s="11">
        <v>-0.99705664988180587</v>
      </c>
    </row>
    <row r="487" spans="1:3" x14ac:dyDescent="0.2">
      <c r="A487" s="11">
        <v>458</v>
      </c>
      <c r="B487" s="11">
        <v>28.035150817559419</v>
      </c>
      <c r="C487" s="11">
        <v>-1.1757138621247094</v>
      </c>
    </row>
    <row r="488" spans="1:3" x14ac:dyDescent="0.2">
      <c r="A488" s="11">
        <v>459</v>
      </c>
      <c r="B488" s="11">
        <v>31.611164216411989</v>
      </c>
      <c r="C488" s="11">
        <v>-4.7720854962995922</v>
      </c>
    </row>
    <row r="489" spans="1:3" x14ac:dyDescent="0.2">
      <c r="A489" s="11">
        <v>460</v>
      </c>
      <c r="B489" s="11">
        <v>25.542015619049732</v>
      </c>
      <c r="C489" s="11">
        <v>1.2502819987301947</v>
      </c>
    </row>
    <row r="490" spans="1:3" x14ac:dyDescent="0.2">
      <c r="A490" s="11">
        <v>461</v>
      </c>
      <c r="B490" s="11">
        <v>31.394447322843781</v>
      </c>
      <c r="C490" s="11">
        <v>-4.6032291533664491</v>
      </c>
    </row>
    <row r="491" spans="1:3" x14ac:dyDescent="0.2">
      <c r="A491" s="11">
        <v>462</v>
      </c>
      <c r="B491" s="11">
        <v>30.935722707126477</v>
      </c>
      <c r="C491" s="11">
        <v>-4.148727832919036</v>
      </c>
    </row>
    <row r="492" spans="1:3" x14ac:dyDescent="0.2">
      <c r="A492" s="11">
        <v>463</v>
      </c>
      <c r="B492" s="11">
        <v>25.488050394562169</v>
      </c>
      <c r="C492" s="11">
        <v>1.2738504361444107</v>
      </c>
    </row>
    <row r="493" spans="1:3" x14ac:dyDescent="0.2">
      <c r="A493" s="11">
        <v>464</v>
      </c>
      <c r="B493" s="11">
        <v>25.734682463425617</v>
      </c>
      <c r="C493" s="11">
        <v>1.0175950707375527</v>
      </c>
    </row>
    <row r="494" spans="1:3" x14ac:dyDescent="0.2">
      <c r="A494" s="11">
        <v>465</v>
      </c>
      <c r="B494" s="11">
        <v>26.539036891173428</v>
      </c>
      <c r="C494" s="11">
        <v>0.19812082479420923</v>
      </c>
    </row>
    <row r="495" spans="1:3" x14ac:dyDescent="0.2">
      <c r="A495" s="11">
        <v>466</v>
      </c>
      <c r="B495" s="11">
        <v>28.612926354979248</v>
      </c>
      <c r="C495" s="11">
        <v>-1.8777609826500523</v>
      </c>
    </row>
    <row r="496" spans="1:3" x14ac:dyDescent="0.2">
      <c r="A496" s="11">
        <v>467</v>
      </c>
      <c r="B496" s="11">
        <v>31.105591304789506</v>
      </c>
      <c r="C496" s="11">
        <v>-4.3837472504223811</v>
      </c>
    </row>
    <row r="497" spans="1:3" x14ac:dyDescent="0.2">
      <c r="A497" s="11">
        <v>468</v>
      </c>
      <c r="B497" s="11">
        <v>31.10993382797291</v>
      </c>
      <c r="C497" s="11">
        <v>-4.3909294565640167</v>
      </c>
    </row>
    <row r="498" spans="1:3" x14ac:dyDescent="0.2">
      <c r="A498" s="11">
        <v>469</v>
      </c>
      <c r="B498" s="11">
        <v>25.88190763528419</v>
      </c>
      <c r="C498" s="11">
        <v>0.8187212154586625</v>
      </c>
    </row>
    <row r="499" spans="1:3" x14ac:dyDescent="0.2">
      <c r="A499" s="11">
        <v>470</v>
      </c>
      <c r="B499" s="11">
        <v>24.859238858962158</v>
      </c>
      <c r="C499" s="11">
        <v>1.8391759697686823</v>
      </c>
    </row>
    <row r="500" spans="1:3" x14ac:dyDescent="0.2">
      <c r="A500" s="11">
        <v>471</v>
      </c>
      <c r="B500" s="11">
        <v>25.521272982081243</v>
      </c>
      <c r="C500" s="11">
        <v>1.1431847848142453</v>
      </c>
    </row>
    <row r="501" spans="1:3" x14ac:dyDescent="0.2">
      <c r="A501" s="11">
        <v>472</v>
      </c>
      <c r="B501" s="11">
        <v>28.139462581794142</v>
      </c>
      <c r="C501" s="11">
        <v>-1.4858541032537431</v>
      </c>
    </row>
    <row r="502" spans="1:3" x14ac:dyDescent="0.2">
      <c r="A502" s="11">
        <v>473</v>
      </c>
      <c r="B502" s="11">
        <v>25.872125607346316</v>
      </c>
      <c r="C502" s="11">
        <v>0.77928149078963216</v>
      </c>
    </row>
    <row r="503" spans="1:3" x14ac:dyDescent="0.2">
      <c r="A503" s="11">
        <v>474</v>
      </c>
      <c r="B503" s="11">
        <v>26.244597898231504</v>
      </c>
      <c r="C503" s="11">
        <v>0.39597420546620299</v>
      </c>
    </row>
    <row r="504" spans="1:3" x14ac:dyDescent="0.2">
      <c r="A504" s="11">
        <v>475</v>
      </c>
      <c r="B504" s="11">
        <v>25.956855329258925</v>
      </c>
      <c r="C504" s="11">
        <v>0.65787927627553344</v>
      </c>
    </row>
    <row r="505" spans="1:3" x14ac:dyDescent="0.2">
      <c r="A505" s="11">
        <v>476</v>
      </c>
      <c r="B505" s="11">
        <v>27.48272961003175</v>
      </c>
      <c r="C505" s="11">
        <v>-0.88379216710053399</v>
      </c>
    </row>
    <row r="506" spans="1:3" x14ac:dyDescent="0.2">
      <c r="A506" s="11">
        <v>477</v>
      </c>
      <c r="B506" s="11">
        <v>26.520581167643975</v>
      </c>
      <c r="C506" s="11">
        <v>4.9083892606837765E-2</v>
      </c>
    </row>
    <row r="507" spans="1:3" x14ac:dyDescent="0.2">
      <c r="A507" s="11">
        <v>478</v>
      </c>
      <c r="B507" s="11">
        <v>26.439158857955206</v>
      </c>
      <c r="C507" s="11">
        <v>0.10308659861608405</v>
      </c>
    </row>
    <row r="508" spans="1:3" x14ac:dyDescent="0.2">
      <c r="A508" s="11">
        <v>479</v>
      </c>
      <c r="B508" s="11">
        <v>25.252060988724615</v>
      </c>
      <c r="C508" s="11">
        <v>1.2795671461645028</v>
      </c>
    </row>
    <row r="509" spans="1:3" x14ac:dyDescent="0.2">
      <c r="A509" s="11">
        <v>480</v>
      </c>
      <c r="B509" s="11">
        <v>31.275614723360935</v>
      </c>
      <c r="C509" s="11">
        <v>-4.7491136307396111</v>
      </c>
    </row>
    <row r="510" spans="1:3" x14ac:dyDescent="0.2">
      <c r="A510" s="11">
        <v>481</v>
      </c>
      <c r="B510" s="11">
        <v>25.194788352013212</v>
      </c>
      <c r="C510" s="11">
        <v>1.3256582715338787</v>
      </c>
    </row>
    <row r="511" spans="1:3" x14ac:dyDescent="0.2">
      <c r="A511" s="11">
        <v>482</v>
      </c>
      <c r="B511" s="11">
        <v>32.254180271955178</v>
      </c>
      <c r="C511" s="11">
        <v>-5.7419294438252564</v>
      </c>
    </row>
    <row r="512" spans="1:3" x14ac:dyDescent="0.2">
      <c r="A512" s="11">
        <v>483</v>
      </c>
      <c r="B512" s="11">
        <v>26.046336728192749</v>
      </c>
      <c r="C512" s="11">
        <v>0.42668226758029704</v>
      </c>
    </row>
    <row r="513" spans="1:3" x14ac:dyDescent="0.2">
      <c r="A513" s="11">
        <v>484</v>
      </c>
      <c r="B513" s="11">
        <v>27.973781686406117</v>
      </c>
      <c r="C513" s="11">
        <v>-1.5009367766578983</v>
      </c>
    </row>
    <row r="514" spans="1:3" x14ac:dyDescent="0.2">
      <c r="A514" s="11">
        <v>485</v>
      </c>
      <c r="B514" s="11">
        <v>27.855201900916938</v>
      </c>
      <c r="C514" s="11">
        <v>-1.4393001205838871</v>
      </c>
    </row>
    <row r="515" spans="1:3" x14ac:dyDescent="0.2">
      <c r="A515" s="11">
        <v>486</v>
      </c>
      <c r="B515" s="11">
        <v>26.553161442294705</v>
      </c>
      <c r="C515" s="11">
        <v>-0.13746748473523596</v>
      </c>
    </row>
    <row r="516" spans="1:3" x14ac:dyDescent="0.2">
      <c r="A516" s="11">
        <v>487</v>
      </c>
      <c r="B516" s="11">
        <v>28.362515737678613</v>
      </c>
      <c r="C516" s="11">
        <v>-1.9888206823242918</v>
      </c>
    </row>
    <row r="517" spans="1:3" x14ac:dyDescent="0.2">
      <c r="A517" s="11">
        <v>488</v>
      </c>
      <c r="B517" s="11">
        <v>25.553853256731973</v>
      </c>
      <c r="C517" s="11">
        <v>0.80365546530421383</v>
      </c>
    </row>
    <row r="518" spans="1:3" x14ac:dyDescent="0.2">
      <c r="A518" s="11">
        <v>489</v>
      </c>
      <c r="B518" s="11">
        <v>32.211738000544671</v>
      </c>
      <c r="C518" s="11">
        <v>-5.885370100279971</v>
      </c>
    </row>
    <row r="519" spans="1:3" x14ac:dyDescent="0.2">
      <c r="A519" s="11">
        <v>490</v>
      </c>
      <c r="B519" s="11">
        <v>26.779050874189664</v>
      </c>
      <c r="C519" s="11">
        <v>-0.45456343557435375</v>
      </c>
    </row>
    <row r="520" spans="1:3" x14ac:dyDescent="0.2">
      <c r="A520" s="11">
        <v>491</v>
      </c>
      <c r="B520" s="11">
        <v>31.942526007188047</v>
      </c>
      <c r="C520" s="11">
        <v>-5.6662296168384572</v>
      </c>
    </row>
    <row r="521" spans="1:3" x14ac:dyDescent="0.2">
      <c r="A521" s="11">
        <v>492</v>
      </c>
      <c r="B521" s="11">
        <v>25.309651571440739</v>
      </c>
      <c r="C521" s="11">
        <v>0.94716213512460001</v>
      </c>
    </row>
    <row r="522" spans="1:3" x14ac:dyDescent="0.2">
      <c r="A522" s="11">
        <v>493</v>
      </c>
      <c r="B522" s="11">
        <v>24.5808071817141</v>
      </c>
      <c r="C522" s="11">
        <v>1.6460431719098416</v>
      </c>
    </row>
    <row r="523" spans="1:3" x14ac:dyDescent="0.2">
      <c r="A523" s="11">
        <v>494</v>
      </c>
      <c r="B523" s="11">
        <v>27.680990780070506</v>
      </c>
      <c r="C523" s="11">
        <v>-1.4917382839308466</v>
      </c>
    </row>
    <row r="524" spans="1:3" x14ac:dyDescent="0.2">
      <c r="A524" s="11">
        <v>495</v>
      </c>
      <c r="B524" s="11">
        <v>32.103329741868052</v>
      </c>
      <c r="C524" s="11">
        <v>-5.9262289552000667</v>
      </c>
    </row>
    <row r="525" spans="1:3" x14ac:dyDescent="0.2">
      <c r="A525" s="11">
        <v>496</v>
      </c>
      <c r="B525" s="11">
        <v>28.012352570846563</v>
      </c>
      <c r="C525" s="11">
        <v>-1.844798313044361</v>
      </c>
    </row>
    <row r="526" spans="1:3" x14ac:dyDescent="0.2">
      <c r="A526" s="11">
        <v>497</v>
      </c>
      <c r="B526" s="11">
        <v>24.854896335778754</v>
      </c>
      <c r="C526" s="11">
        <v>1.2987444777750667</v>
      </c>
    </row>
    <row r="527" spans="1:3" x14ac:dyDescent="0.2">
      <c r="A527" s="11">
        <v>498</v>
      </c>
      <c r="B527" s="11">
        <v>28.030808294376016</v>
      </c>
      <c r="C527" s="11">
        <v>-1.8948641259937276</v>
      </c>
    </row>
    <row r="528" spans="1:3" x14ac:dyDescent="0.2">
      <c r="A528" s="11">
        <v>499</v>
      </c>
      <c r="B528" s="11">
        <v>27.193873591977475</v>
      </c>
      <c r="C528" s="11">
        <v>-1.0738736328265439</v>
      </c>
    </row>
    <row r="529" spans="1:3" x14ac:dyDescent="0.2">
      <c r="A529" s="11">
        <v>500</v>
      </c>
      <c r="B529" s="11">
        <v>24.920699197948558</v>
      </c>
      <c r="C529" s="11">
        <v>1.17875135976292</v>
      </c>
    </row>
    <row r="530" spans="1:3" x14ac:dyDescent="0.2">
      <c r="A530" s="11">
        <v>501</v>
      </c>
      <c r="B530" s="11">
        <v>27.363897010548904</v>
      </c>
      <c r="C530" s="11">
        <v>-1.2716631699008047</v>
      </c>
    </row>
    <row r="531" spans="1:3" x14ac:dyDescent="0.2">
      <c r="A531" s="11">
        <v>502</v>
      </c>
      <c r="B531" s="11">
        <v>31.743087886756324</v>
      </c>
      <c r="C531" s="11">
        <v>-5.6555338851071824</v>
      </c>
    </row>
    <row r="532" spans="1:3" x14ac:dyDescent="0.2">
      <c r="A532" s="11">
        <v>503</v>
      </c>
      <c r="B532" s="11">
        <v>31.649827939385315</v>
      </c>
      <c r="C532" s="11">
        <v>-5.5683853434109274</v>
      </c>
    </row>
    <row r="533" spans="1:3" x14ac:dyDescent="0.2">
      <c r="A533" s="11">
        <v>504</v>
      </c>
      <c r="B533" s="11">
        <v>25.219480714073885</v>
      </c>
      <c r="C533" s="11">
        <v>0.84761852706711238</v>
      </c>
    </row>
    <row r="534" spans="1:3" x14ac:dyDescent="0.2">
      <c r="A534" s="11">
        <v>505</v>
      </c>
      <c r="B534" s="11">
        <v>24.662229491402869</v>
      </c>
      <c r="C534" s="11">
        <v>1.3871603542776896</v>
      </c>
    </row>
    <row r="535" spans="1:3" x14ac:dyDescent="0.2">
      <c r="A535" s="11">
        <v>506</v>
      </c>
      <c r="B535" s="11">
        <v>31.804548225742725</v>
      </c>
      <c r="C535" s="11">
        <v>-5.7601952913320567</v>
      </c>
    </row>
    <row r="536" spans="1:3" x14ac:dyDescent="0.2">
      <c r="A536" s="11">
        <v>507</v>
      </c>
      <c r="B536" s="11">
        <v>24.515004319544296</v>
      </c>
      <c r="C536" s="11">
        <v>1.5029984524822133</v>
      </c>
    </row>
    <row r="537" spans="1:3" x14ac:dyDescent="0.2">
      <c r="A537" s="11">
        <v>508</v>
      </c>
      <c r="B537" s="11">
        <v>28.185311889213523</v>
      </c>
      <c r="C537" s="11">
        <v>-2.1806267525692533</v>
      </c>
    </row>
    <row r="538" spans="1:3" x14ac:dyDescent="0.2">
      <c r="A538" s="11">
        <v>509</v>
      </c>
      <c r="B538" s="11">
        <v>32.146870625549404</v>
      </c>
      <c r="C538" s="11">
        <v>-6.1635225872043016</v>
      </c>
    </row>
    <row r="539" spans="1:3" x14ac:dyDescent="0.2">
      <c r="A539" s="11">
        <v>510</v>
      </c>
      <c r="B539" s="11">
        <v>25.896175656538645</v>
      </c>
      <c r="C539" s="11">
        <v>6.8393870021683512E-2</v>
      </c>
    </row>
    <row r="540" spans="1:3" x14ac:dyDescent="0.2">
      <c r="A540" s="11">
        <v>511</v>
      </c>
      <c r="B540" s="11">
        <v>30.959083297885783</v>
      </c>
      <c r="C540" s="11">
        <v>-5.0122286584574738</v>
      </c>
    </row>
    <row r="541" spans="1:3" x14ac:dyDescent="0.2">
      <c r="A541" s="11">
        <v>512</v>
      </c>
      <c r="B541" s="11">
        <v>28.659556328664749</v>
      </c>
      <c r="C541" s="11">
        <v>-2.7387647557753354</v>
      </c>
    </row>
    <row r="542" spans="1:3" x14ac:dyDescent="0.2">
      <c r="A542" s="11">
        <v>513</v>
      </c>
      <c r="B542" s="11">
        <v>32.124072378836544</v>
      </c>
      <c r="C542" s="11">
        <v>-6.3479577738387611</v>
      </c>
    </row>
    <row r="543" spans="1:3" x14ac:dyDescent="0.2">
      <c r="A543" s="11">
        <v>514</v>
      </c>
      <c r="B543" s="11">
        <v>28.455775685049623</v>
      </c>
      <c r="C543" s="11">
        <v>-2.7739872908948229</v>
      </c>
    </row>
    <row r="544" spans="1:3" x14ac:dyDescent="0.2">
      <c r="A544" s="11">
        <v>515</v>
      </c>
      <c r="B544" s="11">
        <v>25.891833133355242</v>
      </c>
      <c r="C544" s="11">
        <v>-0.21554117301579367</v>
      </c>
    </row>
    <row r="545" spans="1:3" x14ac:dyDescent="0.2">
      <c r="A545" s="11">
        <v>516</v>
      </c>
      <c r="B545" s="11">
        <v>28.291490062274242</v>
      </c>
      <c r="C545" s="11">
        <v>-2.627169454370172</v>
      </c>
    </row>
    <row r="546" spans="1:3" x14ac:dyDescent="0.2">
      <c r="A546" s="11">
        <v>517</v>
      </c>
      <c r="B546" s="11">
        <v>25.01570007045876</v>
      </c>
      <c r="C546" s="11">
        <v>0.62988676019287126</v>
      </c>
    </row>
    <row r="547" spans="1:3" x14ac:dyDescent="0.2">
      <c r="A547" s="11">
        <v>518</v>
      </c>
      <c r="B547" s="11">
        <v>31.228984749675433</v>
      </c>
      <c r="C547" s="11">
        <v>-5.5905175025260938</v>
      </c>
    </row>
    <row r="548" spans="1:3" x14ac:dyDescent="0.2">
      <c r="A548" s="11">
        <v>519</v>
      </c>
      <c r="B548" s="11">
        <v>27.666866228949228</v>
      </c>
      <c r="C548" s="11">
        <v>-2.0649859947551406</v>
      </c>
    </row>
    <row r="549" spans="1:3" x14ac:dyDescent="0.2">
      <c r="A549" s="11">
        <v>520</v>
      </c>
      <c r="B549" s="11">
        <v>25.649543587675197</v>
      </c>
      <c r="C549" s="11">
        <v>-5.0116457553126992E-2</v>
      </c>
    </row>
    <row r="550" spans="1:3" x14ac:dyDescent="0.2">
      <c r="A550" s="11">
        <v>521</v>
      </c>
      <c r="B550" s="11">
        <v>31.796018000284324</v>
      </c>
      <c r="C550" s="11">
        <v>-6.2059330089834184</v>
      </c>
    </row>
    <row r="551" spans="1:3" x14ac:dyDescent="0.2">
      <c r="A551" s="11">
        <v>522</v>
      </c>
      <c r="B551" s="11">
        <v>26.212017623580774</v>
      </c>
      <c r="C551" s="11">
        <v>-0.62581359191201713</v>
      </c>
    </row>
    <row r="552" spans="1:3" x14ac:dyDescent="0.2">
      <c r="A552" s="11">
        <v>523</v>
      </c>
      <c r="B552" s="11">
        <v>28.200142254514422</v>
      </c>
      <c r="C552" s="11">
        <v>-2.6203526457160713</v>
      </c>
    </row>
    <row r="553" spans="1:3" x14ac:dyDescent="0.2">
      <c r="A553" s="11">
        <v>524</v>
      </c>
      <c r="B553" s="11">
        <v>25.04828034510949</v>
      </c>
      <c r="C553" s="11">
        <v>0.49577224685616983</v>
      </c>
    </row>
    <row r="554" spans="1:3" x14ac:dyDescent="0.2">
      <c r="A554" s="11">
        <v>525</v>
      </c>
      <c r="B554" s="11">
        <v>27.884300287472293</v>
      </c>
      <c r="C554" s="11">
        <v>-2.3407940822246722</v>
      </c>
    </row>
    <row r="555" spans="1:3" x14ac:dyDescent="0.2">
      <c r="A555" s="11">
        <v>526</v>
      </c>
      <c r="B555" s="11">
        <v>31.22464222649203</v>
      </c>
      <c r="C555" s="11">
        <v>-5.6835981429972797</v>
      </c>
    </row>
    <row r="556" spans="1:3" x14ac:dyDescent="0.2">
      <c r="A556" s="11">
        <v>527</v>
      </c>
      <c r="B556" s="11">
        <v>28.374353375360855</v>
      </c>
      <c r="C556" s="11">
        <v>-2.8483990257156933</v>
      </c>
    </row>
    <row r="557" spans="1:3" x14ac:dyDescent="0.2">
      <c r="A557" s="11">
        <v>528</v>
      </c>
      <c r="B557" s="11">
        <v>25.262803275535553</v>
      </c>
      <c r="C557" s="11">
        <v>0.2322502751821105</v>
      </c>
    </row>
    <row r="558" spans="1:3" x14ac:dyDescent="0.2">
      <c r="A558" s="11">
        <v>529</v>
      </c>
      <c r="B558" s="11">
        <v>25.602224155556666</v>
      </c>
      <c r="C558" s="11">
        <v>-0.1553470752348467</v>
      </c>
    </row>
    <row r="559" spans="1:3" x14ac:dyDescent="0.2">
      <c r="A559" s="11">
        <v>530</v>
      </c>
      <c r="B559" s="11">
        <v>31.763437725633594</v>
      </c>
      <c r="C559" s="11">
        <v>-6.3454980746206928</v>
      </c>
    </row>
    <row r="560" spans="1:3" x14ac:dyDescent="0.2">
      <c r="A560" s="11">
        <v>531</v>
      </c>
      <c r="B560" s="11">
        <v>24.822316061128024</v>
      </c>
      <c r="C560" s="11">
        <v>0.58074069465059708</v>
      </c>
    </row>
    <row r="561" spans="1:3" x14ac:dyDescent="0.2">
      <c r="A561" s="11">
        <v>532</v>
      </c>
      <c r="B561" s="11">
        <v>25.621151015299464</v>
      </c>
      <c r="C561" s="11">
        <v>-0.2657327488850143</v>
      </c>
    </row>
    <row r="562" spans="1:3" x14ac:dyDescent="0.2">
      <c r="A562" s="11">
        <v>533</v>
      </c>
      <c r="B562" s="11">
        <v>31.852919124567421</v>
      </c>
      <c r="C562" s="11">
        <v>-6.540349908488043</v>
      </c>
    </row>
    <row r="563" spans="1:3" x14ac:dyDescent="0.2">
      <c r="A563" s="11">
        <v>534</v>
      </c>
      <c r="B563" s="11">
        <v>25.152500901511115</v>
      </c>
      <c r="C563" s="11">
        <v>0.14072703989530666</v>
      </c>
    </row>
    <row r="564" spans="1:3" x14ac:dyDescent="0.2">
      <c r="A564" s="11">
        <v>535</v>
      </c>
      <c r="B564" s="11">
        <v>32.046057105156649</v>
      </c>
      <c r="C564" s="11">
        <v>-6.7591879487289077</v>
      </c>
    </row>
    <row r="565" spans="1:3" x14ac:dyDescent="0.2">
      <c r="A565" s="11">
        <v>536</v>
      </c>
      <c r="B565" s="11">
        <v>32.297031697203501</v>
      </c>
      <c r="C565" s="11">
        <v>-7.0316912328436985</v>
      </c>
    </row>
    <row r="566" spans="1:3" x14ac:dyDescent="0.2">
      <c r="A566" s="11">
        <v>537</v>
      </c>
      <c r="B566" s="11">
        <v>25.672123512168369</v>
      </c>
      <c r="C566" s="11">
        <v>-0.40895666220040994</v>
      </c>
    </row>
    <row r="567" spans="1:3" x14ac:dyDescent="0.2">
      <c r="A567" s="11">
        <v>538</v>
      </c>
      <c r="B567" s="11">
        <v>24.7898106385638</v>
      </c>
      <c r="C567" s="11">
        <v>0.47246524503412957</v>
      </c>
    </row>
    <row r="568" spans="1:3" x14ac:dyDescent="0.2">
      <c r="A568" s="11">
        <v>539</v>
      </c>
      <c r="B568" s="11">
        <v>25.205431015039114</v>
      </c>
      <c r="C568" s="11">
        <v>3.1047592238198973E-2</v>
      </c>
    </row>
    <row r="569" spans="1:3" x14ac:dyDescent="0.2">
      <c r="A569" s="11">
        <v>540</v>
      </c>
      <c r="B569" s="11">
        <v>31.687709365392738</v>
      </c>
      <c r="C569" s="11">
        <v>-6.4604350281548157</v>
      </c>
    </row>
    <row r="570" spans="1:3" x14ac:dyDescent="0.2">
      <c r="A570" s="11">
        <v>541</v>
      </c>
      <c r="B570" s="11">
        <v>28.006758245183686</v>
      </c>
      <c r="C570" s="11">
        <v>-2.8505303432880531</v>
      </c>
    </row>
    <row r="571" spans="1:3" x14ac:dyDescent="0.2">
      <c r="A571" s="11">
        <v>542</v>
      </c>
      <c r="B571" s="11">
        <v>25.567902955766744</v>
      </c>
      <c r="C571" s="11">
        <v>-0.4256229420828852</v>
      </c>
    </row>
    <row r="572" spans="1:3" x14ac:dyDescent="0.2">
      <c r="A572" s="11">
        <v>543</v>
      </c>
      <c r="B572" s="11">
        <v>25.28560152224841</v>
      </c>
      <c r="C572" s="11">
        <v>-0.18740514060210955</v>
      </c>
    </row>
    <row r="573" spans="1:3" x14ac:dyDescent="0.2">
      <c r="A573" s="11">
        <v>544</v>
      </c>
      <c r="B573" s="11">
        <v>28.38531398439147</v>
      </c>
      <c r="C573" s="11">
        <v>-3.3035567461816449</v>
      </c>
    </row>
    <row r="574" spans="1:3" x14ac:dyDescent="0.2">
      <c r="A574" s="11">
        <v>545</v>
      </c>
      <c r="B574" s="11">
        <v>31.124764193273808</v>
      </c>
      <c r="C574" s="11">
        <v>-6.1711976162949789</v>
      </c>
    </row>
    <row r="575" spans="1:3" x14ac:dyDescent="0.2">
      <c r="A575" s="11">
        <v>546</v>
      </c>
      <c r="B575" s="11">
        <v>25.437014396381986</v>
      </c>
      <c r="C575" s="11">
        <v>-0.54080638770521361</v>
      </c>
    </row>
    <row r="576" spans="1:3" x14ac:dyDescent="0.2">
      <c r="A576" s="11">
        <v>547</v>
      </c>
      <c r="B576" s="11">
        <v>24.685027738115725</v>
      </c>
      <c r="C576" s="11">
        <v>0.20513045132742391</v>
      </c>
    </row>
    <row r="577" spans="1:3" x14ac:dyDescent="0.2">
      <c r="A577" s="11">
        <v>548</v>
      </c>
      <c r="B577" s="11">
        <v>27.648410505419776</v>
      </c>
      <c r="C577" s="11">
        <v>-2.8076768919017141</v>
      </c>
    </row>
    <row r="578" spans="1:3" x14ac:dyDescent="0.2">
      <c r="A578" s="11">
        <v>549</v>
      </c>
      <c r="B578" s="11">
        <v>25.360469247401237</v>
      </c>
      <c r="C578" s="11">
        <v>-0.57451739934915835</v>
      </c>
    </row>
    <row r="579" spans="1:3" x14ac:dyDescent="0.2">
      <c r="A579" s="11">
        <v>550</v>
      </c>
      <c r="B579" s="11">
        <v>28.620985444224303</v>
      </c>
      <c r="C579" s="11">
        <v>-3.8824620959657032</v>
      </c>
    </row>
    <row r="580" spans="1:3" x14ac:dyDescent="0.2">
      <c r="A580" s="11">
        <v>551</v>
      </c>
      <c r="B580" s="11">
        <v>27.906880211965465</v>
      </c>
      <c r="C580" s="11">
        <v>-3.1990921467922533</v>
      </c>
    </row>
    <row r="581" spans="1:3" x14ac:dyDescent="0.2">
      <c r="A581" s="11">
        <v>552</v>
      </c>
      <c r="B581" s="11">
        <v>31.570053716302859</v>
      </c>
      <c r="C581" s="11">
        <v>-6.883909865951388</v>
      </c>
    </row>
    <row r="582" spans="1:3" x14ac:dyDescent="0.2">
      <c r="A582" s="11">
        <v>553</v>
      </c>
      <c r="B582" s="11">
        <v>31.757137585791099</v>
      </c>
      <c r="C582" s="11">
        <v>-7.083980450174078</v>
      </c>
    </row>
    <row r="583" spans="1:3" x14ac:dyDescent="0.2">
      <c r="A583" s="11">
        <v>554</v>
      </c>
      <c r="B583" s="11">
        <v>28.338120035959744</v>
      </c>
      <c r="C583" s="11">
        <v>-3.6885970814102649</v>
      </c>
    </row>
    <row r="584" spans="1:3" x14ac:dyDescent="0.2">
      <c r="A584" s="11">
        <v>555</v>
      </c>
      <c r="B584" s="11">
        <v>25.663593286709968</v>
      </c>
      <c r="C584" s="11">
        <v>-1.0144575690927482</v>
      </c>
    </row>
    <row r="585" spans="1:3" x14ac:dyDescent="0.2">
      <c r="A585" s="11">
        <v>556</v>
      </c>
      <c r="B585" s="11">
        <v>24.987996956516049</v>
      </c>
      <c r="C585" s="11">
        <v>-0.35392178301538735</v>
      </c>
    </row>
    <row r="586" spans="1:3" x14ac:dyDescent="0.2">
      <c r="A586" s="11">
        <v>557</v>
      </c>
      <c r="B586" s="11">
        <v>32.486762641783862</v>
      </c>
      <c r="C586" s="11">
        <v>-7.8607346914208129</v>
      </c>
    </row>
    <row r="587" spans="1:3" x14ac:dyDescent="0.2">
      <c r="A587" s="11">
        <v>558</v>
      </c>
      <c r="B587" s="11">
        <v>27.74119931657744</v>
      </c>
      <c r="C587" s="11">
        <v>-3.1155272575556161</v>
      </c>
    </row>
    <row r="588" spans="1:3" x14ac:dyDescent="0.2">
      <c r="A588" s="11">
        <v>559</v>
      </c>
      <c r="B588" s="11">
        <v>32.698384052424359</v>
      </c>
      <c r="C588" s="11">
        <v>-8.0733896013258004</v>
      </c>
    </row>
    <row r="589" spans="1:3" x14ac:dyDescent="0.2">
      <c r="A589" s="11">
        <v>560</v>
      </c>
      <c r="B589" s="11">
        <v>28.919124647481279</v>
      </c>
      <c r="C589" s="11">
        <v>-4.3134757243679012</v>
      </c>
    </row>
    <row r="590" spans="1:3" x14ac:dyDescent="0.2">
      <c r="A590" s="11">
        <v>561</v>
      </c>
      <c r="B590" s="11">
        <v>31.842647973969822</v>
      </c>
      <c r="C590" s="11">
        <v>-7.2395228682083008</v>
      </c>
    </row>
    <row r="591" spans="1:3" x14ac:dyDescent="0.2">
      <c r="A591" s="11">
        <v>562</v>
      </c>
      <c r="B591" s="11">
        <v>24.888118923297828</v>
      </c>
      <c r="C591" s="11">
        <v>-0.29006374449020811</v>
      </c>
    </row>
    <row r="592" spans="1:3" x14ac:dyDescent="0.2">
      <c r="A592" s="11">
        <v>563</v>
      </c>
      <c r="B592" s="11">
        <v>32.111859967326453</v>
      </c>
      <c r="C592" s="11">
        <v>-7.5222302325469457</v>
      </c>
    </row>
    <row r="593" spans="1:3" x14ac:dyDescent="0.2">
      <c r="A593" s="11">
        <v>564</v>
      </c>
      <c r="B593" s="11">
        <v>24.708388328875031</v>
      </c>
      <c r="C593" s="11">
        <v>-0.18139728270191213</v>
      </c>
    </row>
    <row r="594" spans="1:3" x14ac:dyDescent="0.2">
      <c r="A594" s="11">
        <v>565</v>
      </c>
      <c r="B594" s="11">
        <v>27.38725760130821</v>
      </c>
      <c r="C594" s="11">
        <v>-2.8613923674645712</v>
      </c>
    </row>
    <row r="595" spans="1:3" x14ac:dyDescent="0.2">
      <c r="A595" s="11">
        <v>566</v>
      </c>
      <c r="B595" s="11">
        <v>31.470175683084637</v>
      </c>
      <c r="C595" s="11">
        <v>-6.9929267829097377</v>
      </c>
    </row>
    <row r="596" spans="1:3" x14ac:dyDescent="0.2">
      <c r="A596" s="11">
        <v>567</v>
      </c>
      <c r="B596" s="11">
        <v>28.020882796304964</v>
      </c>
      <c r="C596" s="11">
        <v>-3.6045005413991227</v>
      </c>
    </row>
    <row r="597" spans="1:3" x14ac:dyDescent="0.2">
      <c r="A597" s="11">
        <v>568</v>
      </c>
      <c r="B597" s="11">
        <v>25.181380965846785</v>
      </c>
      <c r="C597" s="11">
        <v>-0.80336694536532605</v>
      </c>
    </row>
    <row r="598" spans="1:3" x14ac:dyDescent="0.2">
      <c r="A598" s="11">
        <v>569</v>
      </c>
      <c r="B598" s="11">
        <v>30.831502150724852</v>
      </c>
      <c r="C598" s="11">
        <v>-6.5039690374681243</v>
      </c>
    </row>
    <row r="599" spans="1:3" x14ac:dyDescent="0.2">
      <c r="A599" s="11">
        <v>570</v>
      </c>
      <c r="B599" s="11">
        <v>28.01110076836709</v>
      </c>
      <c r="C599" s="11">
        <v>-3.709402548575909</v>
      </c>
    </row>
    <row r="600" spans="1:3" x14ac:dyDescent="0.2">
      <c r="A600" s="11">
        <v>571</v>
      </c>
      <c r="B600" s="11">
        <v>28.778136114153927</v>
      </c>
      <c r="C600" s="11">
        <v>-4.5330177167014192</v>
      </c>
    </row>
    <row r="601" spans="1:3" x14ac:dyDescent="0.2">
      <c r="A601" s="11">
        <v>572</v>
      </c>
      <c r="B601" s="11">
        <v>24.415126286326075</v>
      </c>
      <c r="C601" s="11">
        <v>-0.20675525624445257</v>
      </c>
    </row>
    <row r="602" spans="1:3" x14ac:dyDescent="0.2">
      <c r="A602" s="11">
        <v>573</v>
      </c>
      <c r="B602" s="11">
        <v>27.175417868448022</v>
      </c>
      <c r="C602" s="11">
        <v>-2.9922577994140553</v>
      </c>
    </row>
    <row r="603" spans="1:3" x14ac:dyDescent="0.2">
      <c r="A603" s="11">
        <v>574</v>
      </c>
      <c r="B603" s="11">
        <v>30.770041811738452</v>
      </c>
      <c r="C603" s="11">
        <v>-6.6113051178395317</v>
      </c>
    </row>
    <row r="604" spans="1:3" x14ac:dyDescent="0.2">
      <c r="A604" s="11">
        <v>575</v>
      </c>
      <c r="B604" s="11">
        <v>27.82702765076089</v>
      </c>
      <c r="C604" s="11">
        <v>-3.7239835457194417</v>
      </c>
    </row>
    <row r="605" spans="1:3" x14ac:dyDescent="0.2">
      <c r="A605" s="11">
        <v>576</v>
      </c>
      <c r="B605" s="11">
        <v>28.560776907717369</v>
      </c>
      <c r="C605" s="11">
        <v>-4.4842871511521771</v>
      </c>
    </row>
    <row r="606" spans="1:3" x14ac:dyDescent="0.2">
      <c r="A606" s="11">
        <v>577</v>
      </c>
      <c r="B606" s="11">
        <v>31.59270849288254</v>
      </c>
      <c r="C606" s="11">
        <v>-7.5165763698721584</v>
      </c>
    </row>
    <row r="607" spans="1:3" x14ac:dyDescent="0.2">
      <c r="A607" s="11">
        <v>578</v>
      </c>
      <c r="B607" s="11">
        <v>28.635724601692104</v>
      </c>
      <c r="C607" s="11">
        <v>-4.5916532363779829</v>
      </c>
    </row>
    <row r="608" spans="1:3" x14ac:dyDescent="0.2">
      <c r="A608" s="11">
        <v>579</v>
      </c>
      <c r="B608" s="11">
        <v>25.35628154512624</v>
      </c>
      <c r="C608" s="11">
        <v>-1.3326482301028726</v>
      </c>
    </row>
    <row r="609" spans="1:3" x14ac:dyDescent="0.2">
      <c r="A609" s="11">
        <v>580</v>
      </c>
      <c r="B609" s="11">
        <v>25.999142779761023</v>
      </c>
      <c r="C609" s="11">
        <v>-1.9980641010912521</v>
      </c>
    </row>
    <row r="610" spans="1:3" x14ac:dyDescent="0.2">
      <c r="A610" s="11">
        <v>581</v>
      </c>
      <c r="B610" s="11">
        <v>25.295383550186283</v>
      </c>
      <c r="C610" s="11">
        <v>-1.3070888341464766</v>
      </c>
    </row>
    <row r="611" spans="1:3" x14ac:dyDescent="0.2">
      <c r="A611" s="11">
        <v>582</v>
      </c>
      <c r="B611" s="11">
        <v>31.946179071938424</v>
      </c>
      <c r="C611" s="11">
        <v>-8.0526287520254911</v>
      </c>
    </row>
    <row r="612" spans="1:3" x14ac:dyDescent="0.2">
      <c r="A612" s="11">
        <v>583</v>
      </c>
      <c r="B612" s="11">
        <v>28.6313820785087</v>
      </c>
      <c r="C612" s="11">
        <v>-4.7614127764584104</v>
      </c>
    </row>
    <row r="613" spans="1:3" x14ac:dyDescent="0.2">
      <c r="A613" s="11">
        <v>584</v>
      </c>
      <c r="B613" s="11">
        <v>26.023538481479893</v>
      </c>
      <c r="C613" s="11">
        <v>-2.2413881590271743</v>
      </c>
    </row>
    <row r="614" spans="1:3" x14ac:dyDescent="0.2">
      <c r="A614" s="11">
        <v>585</v>
      </c>
      <c r="B614" s="11">
        <v>31.582926464944663</v>
      </c>
      <c r="C614" s="11">
        <v>-7.8144086515835447</v>
      </c>
    </row>
    <row r="615" spans="1:3" x14ac:dyDescent="0.2">
      <c r="A615" s="11">
        <v>586</v>
      </c>
      <c r="B615" s="11">
        <v>25.683646465245435</v>
      </c>
      <c r="C615" s="11">
        <v>-1.929953903792903</v>
      </c>
    </row>
    <row r="616" spans="1:3" x14ac:dyDescent="0.2">
      <c r="A616" s="11">
        <v>587</v>
      </c>
      <c r="B616" s="11">
        <v>25.305309048257335</v>
      </c>
      <c r="C616" s="11">
        <v>-1.5939733263497153</v>
      </c>
    </row>
    <row r="617" spans="1:3" x14ac:dyDescent="0.2">
      <c r="A617" s="11">
        <v>588</v>
      </c>
      <c r="B617" s="11">
        <v>26.140377341829879</v>
      </c>
      <c r="C617" s="11">
        <v>-2.4624518424764688</v>
      </c>
    </row>
    <row r="618" spans="1:3" x14ac:dyDescent="0.2">
      <c r="A618" s="11">
        <v>589</v>
      </c>
      <c r="B618" s="11">
        <v>31.96692170890692</v>
      </c>
      <c r="C618" s="11">
        <v>-8.2961173996064801</v>
      </c>
    </row>
    <row r="619" spans="1:3" x14ac:dyDescent="0.2">
      <c r="A619" s="11">
        <v>590</v>
      </c>
      <c r="B619" s="11">
        <v>31.345605287805743</v>
      </c>
      <c r="C619" s="11">
        <v>-7.6929320927244014</v>
      </c>
    </row>
    <row r="620" spans="1:3" x14ac:dyDescent="0.2">
      <c r="A620" s="11">
        <v>591</v>
      </c>
      <c r="B620" s="11">
        <v>27.634360806385004</v>
      </c>
      <c r="C620" s="11">
        <v>-4.0316794075247557</v>
      </c>
    </row>
    <row r="621" spans="1:3" x14ac:dyDescent="0.2">
      <c r="A621" s="11">
        <v>592</v>
      </c>
      <c r="B621" s="11">
        <v>28.552246682258968</v>
      </c>
      <c r="C621" s="11">
        <v>-4.9868948837519866</v>
      </c>
    </row>
    <row r="622" spans="1:3" x14ac:dyDescent="0.2">
      <c r="A622" s="11">
        <v>593</v>
      </c>
      <c r="B622" s="11">
        <v>25.094910318794991</v>
      </c>
      <c r="C622" s="11">
        <v>-1.5392923051519212</v>
      </c>
    </row>
    <row r="623" spans="1:3" x14ac:dyDescent="0.2">
      <c r="A623" s="11">
        <v>594</v>
      </c>
      <c r="B623" s="11">
        <v>26.20767510039737</v>
      </c>
      <c r="C623" s="11">
        <v>-2.6793470954880014</v>
      </c>
    </row>
    <row r="624" spans="1:3" x14ac:dyDescent="0.2">
      <c r="A624" s="11">
        <v>595</v>
      </c>
      <c r="B624" s="11">
        <v>28.859558423842696</v>
      </c>
      <c r="C624" s="11">
        <v>-5.3860797985532685</v>
      </c>
    </row>
    <row r="625" spans="1:3" x14ac:dyDescent="0.2">
      <c r="A625" s="11">
        <v>596</v>
      </c>
      <c r="B625" s="11">
        <v>25.148158378327711</v>
      </c>
      <c r="C625" s="11">
        <v>-1.7049041167303507</v>
      </c>
    </row>
    <row r="626" spans="1:3" x14ac:dyDescent="0.2">
      <c r="A626" s="11">
        <v>597</v>
      </c>
      <c r="B626" s="11">
        <v>28.682354575377605</v>
      </c>
      <c r="C626" s="11">
        <v>-5.2400415736549952</v>
      </c>
    </row>
    <row r="627" spans="1:3" x14ac:dyDescent="0.2">
      <c r="A627" s="11">
        <v>598</v>
      </c>
      <c r="B627" s="11">
        <v>25.17633262848376</v>
      </c>
      <c r="C627" s="11">
        <v>-1.7886257436986277</v>
      </c>
    </row>
    <row r="628" spans="1:3" x14ac:dyDescent="0.2">
      <c r="A628" s="11">
        <v>599</v>
      </c>
      <c r="B628" s="11">
        <v>28.753443752093254</v>
      </c>
      <c r="C628" s="11">
        <v>-5.4496270180004132</v>
      </c>
    </row>
    <row r="629" spans="1:3" x14ac:dyDescent="0.2">
      <c r="A629" s="11">
        <v>600</v>
      </c>
      <c r="B629" s="11">
        <v>29.217906163606607</v>
      </c>
      <c r="C629" s="11">
        <v>-5.9192506821985944</v>
      </c>
    </row>
    <row r="630" spans="1:3" x14ac:dyDescent="0.2">
      <c r="A630" s="11">
        <v>601</v>
      </c>
      <c r="B630" s="11">
        <v>27.491478157709835</v>
      </c>
      <c r="C630" s="11">
        <v>-4.2835341821488164</v>
      </c>
    </row>
    <row r="631" spans="1:3" x14ac:dyDescent="0.2">
      <c r="A631" s="11">
        <v>602</v>
      </c>
      <c r="B631" s="11">
        <v>25.974696446441854</v>
      </c>
      <c r="C631" s="11">
        <v>-2.7980364234129311</v>
      </c>
    </row>
    <row r="632" spans="1:3" x14ac:dyDescent="0.2">
      <c r="A632" s="11">
        <v>603</v>
      </c>
      <c r="B632" s="11">
        <v>30.931380183943073</v>
      </c>
      <c r="C632" s="11">
        <v>-7.7692640996541726</v>
      </c>
    </row>
    <row r="633" spans="1:3" x14ac:dyDescent="0.2">
      <c r="A633" s="11">
        <v>604</v>
      </c>
      <c r="B633" s="11">
        <v>31.918475957995717</v>
      </c>
      <c r="C633" s="11">
        <v>-8.772992449077428</v>
      </c>
    </row>
    <row r="634" spans="1:3" x14ac:dyDescent="0.2">
      <c r="A634" s="11">
        <v>605</v>
      </c>
      <c r="B634" s="11">
        <v>24.680685214932321</v>
      </c>
      <c r="C634" s="11">
        <v>-1.6739956814390702</v>
      </c>
    </row>
    <row r="635" spans="1:3" x14ac:dyDescent="0.2">
      <c r="A635" s="11">
        <v>606</v>
      </c>
      <c r="B635" s="11">
        <v>24.808266362093253</v>
      </c>
      <c r="C635" s="11">
        <v>-1.8720192668009936</v>
      </c>
    </row>
    <row r="636" spans="1:3" x14ac:dyDescent="0.2">
      <c r="A636" s="11">
        <v>607</v>
      </c>
      <c r="B636" s="11">
        <v>27.259676454147279</v>
      </c>
      <c r="C636" s="11">
        <v>-4.3623416229640277</v>
      </c>
    </row>
    <row r="637" spans="1:3" x14ac:dyDescent="0.2">
      <c r="A637" s="11">
        <v>608</v>
      </c>
      <c r="B637" s="11">
        <v>26.131847116371478</v>
      </c>
      <c r="C637" s="11">
        <v>-3.2484657751985502</v>
      </c>
    </row>
    <row r="638" spans="1:3" x14ac:dyDescent="0.2">
      <c r="A638" s="11">
        <v>609</v>
      </c>
      <c r="B638" s="11">
        <v>28.350992784601548</v>
      </c>
      <c r="C638" s="11">
        <v>-5.472646883507597</v>
      </c>
    </row>
    <row r="639" spans="1:3" x14ac:dyDescent="0.2">
      <c r="A639" s="11">
        <v>610</v>
      </c>
      <c r="B639" s="11">
        <v>32.050399628340053</v>
      </c>
      <c r="C639" s="11">
        <v>-9.3041099027875518</v>
      </c>
    </row>
    <row r="640" spans="1:3" x14ac:dyDescent="0.2">
      <c r="A640" s="11">
        <v>611</v>
      </c>
      <c r="B640" s="11">
        <v>26.878928907407886</v>
      </c>
      <c r="C640" s="11">
        <v>-4.1661540905288668</v>
      </c>
    </row>
    <row r="641" spans="1:3" x14ac:dyDescent="0.2">
      <c r="A641" s="11">
        <v>612</v>
      </c>
      <c r="B641" s="11">
        <v>27.093995558759254</v>
      </c>
      <c r="C641" s="11">
        <v>-4.3969472166191537</v>
      </c>
    </row>
    <row r="642" spans="1:3" x14ac:dyDescent="0.2">
      <c r="A642" s="11">
        <v>613</v>
      </c>
      <c r="B642" s="11">
        <v>25.696173561360698</v>
      </c>
      <c r="C642" s="11">
        <v>-3.0041396937369491</v>
      </c>
    </row>
    <row r="643" spans="1:3" x14ac:dyDescent="0.2">
      <c r="A643" s="11">
        <v>614</v>
      </c>
      <c r="B643" s="11">
        <v>25.394790447191159</v>
      </c>
      <c r="C643" s="11">
        <v>-2.7152832412120205</v>
      </c>
    </row>
    <row r="644" spans="1:3" x14ac:dyDescent="0.2">
      <c r="A644" s="11">
        <v>615</v>
      </c>
      <c r="B644" s="11">
        <v>27.468679910996979</v>
      </c>
      <c r="C644" s="11">
        <v>-4.825088101077629</v>
      </c>
    </row>
    <row r="645" spans="1:3" x14ac:dyDescent="0.2">
      <c r="A645" s="11">
        <v>616</v>
      </c>
      <c r="B645" s="11">
        <v>28.886544372830549</v>
      </c>
      <c r="C645" s="11">
        <v>-6.2462884755703811</v>
      </c>
    </row>
    <row r="646" spans="1:3" x14ac:dyDescent="0.2">
      <c r="A646" s="11">
        <v>617</v>
      </c>
      <c r="B646" s="11">
        <v>25.942116171791124</v>
      </c>
      <c r="C646" s="11">
        <v>-3.3174709767910819</v>
      </c>
    </row>
    <row r="647" spans="1:3" x14ac:dyDescent="0.2">
      <c r="A647" s="11">
        <v>618</v>
      </c>
      <c r="B647" s="11">
        <v>26.003485302944426</v>
      </c>
      <c r="C647" s="11">
        <v>-3.4175972069377352</v>
      </c>
    </row>
    <row r="648" spans="1:3" x14ac:dyDescent="0.2">
      <c r="A648" s="11">
        <v>619</v>
      </c>
      <c r="B648" s="11">
        <v>25.934057082546069</v>
      </c>
      <c r="C648" s="11">
        <v>-3.3914135334180315</v>
      </c>
    </row>
    <row r="649" spans="1:3" x14ac:dyDescent="0.2">
      <c r="A649" s="11">
        <v>620</v>
      </c>
      <c r="B649" s="11">
        <v>26.180689151409517</v>
      </c>
      <c r="C649" s="11">
        <v>-3.6517409511436867</v>
      </c>
    </row>
    <row r="650" spans="1:3" x14ac:dyDescent="0.2">
      <c r="A650" s="11">
        <v>621</v>
      </c>
      <c r="B650" s="11">
        <v>32.274233450490648</v>
      </c>
      <c r="C650" s="11">
        <v>-9.8413641901855158</v>
      </c>
    </row>
    <row r="651" spans="1:3" x14ac:dyDescent="0.2">
      <c r="A651" s="11">
        <v>622</v>
      </c>
      <c r="B651" s="11">
        <v>29.22224868679001</v>
      </c>
      <c r="C651" s="11">
        <v>-6.9191594157488225</v>
      </c>
    </row>
    <row r="652" spans="1:3" x14ac:dyDescent="0.2">
      <c r="A652" s="11">
        <v>623</v>
      </c>
      <c r="B652" s="11">
        <v>27.831370173944293</v>
      </c>
      <c r="C652" s="11">
        <v>-5.5612571488112827</v>
      </c>
    </row>
    <row r="653" spans="1:3" x14ac:dyDescent="0.2">
      <c r="A653" s="11">
        <v>624</v>
      </c>
      <c r="B653" s="11">
        <v>31.244286251189678</v>
      </c>
      <c r="C653" s="11">
        <v>-9.0538817568376615</v>
      </c>
    </row>
    <row r="654" spans="1:3" x14ac:dyDescent="0.2">
      <c r="A654" s="11">
        <v>625</v>
      </c>
      <c r="B654" s="11">
        <v>28.30561461339552</v>
      </c>
      <c r="C654" s="11">
        <v>-6.1551300694545787</v>
      </c>
    </row>
    <row r="655" spans="1:3" x14ac:dyDescent="0.2">
      <c r="A655" s="11">
        <v>626</v>
      </c>
      <c r="B655" s="11">
        <v>24.993591282178926</v>
      </c>
      <c r="C655" s="11">
        <v>-2.9012710832492132</v>
      </c>
    </row>
    <row r="656" spans="1:3" x14ac:dyDescent="0.2">
      <c r="A656" s="11">
        <v>627</v>
      </c>
      <c r="B656" s="11">
        <v>26.273949098780527</v>
      </c>
      <c r="C656" s="11">
        <v>-4.2635013323620967</v>
      </c>
    </row>
    <row r="657" spans="1:3" x14ac:dyDescent="0.2">
      <c r="A657" s="11">
        <v>628</v>
      </c>
      <c r="B657" s="11">
        <v>24.812608885276656</v>
      </c>
      <c r="C657" s="11">
        <v>-3.1090543144352267</v>
      </c>
    </row>
    <row r="658" spans="1:3" x14ac:dyDescent="0.2">
      <c r="A658" s="11">
        <v>629</v>
      </c>
      <c r="B658" s="11">
        <v>32.543099791320728</v>
      </c>
      <c r="C658" s="11">
        <v>-11.027614528937008</v>
      </c>
    </row>
    <row r="659" spans="1:3" x14ac:dyDescent="0.2">
      <c r="A659" s="11">
        <v>630</v>
      </c>
      <c r="B659" s="11">
        <v>28.067041633777126</v>
      </c>
      <c r="C659" s="11">
        <v>-6.5775172858550057</v>
      </c>
    </row>
    <row r="660" spans="1:3" x14ac:dyDescent="0.2">
      <c r="A660" s="11">
        <v>631</v>
      </c>
      <c r="B660" s="11">
        <v>25.867783084162912</v>
      </c>
      <c r="C660" s="11">
        <v>-4.4050417461058622</v>
      </c>
    </row>
    <row r="661" spans="1:3" x14ac:dyDescent="0.2">
      <c r="A661" s="11">
        <v>632</v>
      </c>
      <c r="B661" s="11">
        <v>25.338172130398739</v>
      </c>
      <c r="C661" s="11">
        <v>-4.0899318278801289</v>
      </c>
    </row>
    <row r="662" spans="1:3" x14ac:dyDescent="0.2">
      <c r="A662" s="11">
        <v>633</v>
      </c>
      <c r="B662" s="11">
        <v>28.725206000625928</v>
      </c>
      <c r="C662" s="11">
        <v>-7.4851536202275852</v>
      </c>
    </row>
    <row r="663" spans="1:3" x14ac:dyDescent="0.2">
      <c r="A663" s="11">
        <v>634</v>
      </c>
      <c r="B663" s="11">
        <v>24.140602774797252</v>
      </c>
      <c r="C663" s="11">
        <v>-2.9097000816072089</v>
      </c>
    </row>
    <row r="664" spans="1:3" x14ac:dyDescent="0.2">
      <c r="A664" s="11">
        <v>635</v>
      </c>
      <c r="B664" s="11">
        <v>24.268655058171522</v>
      </c>
      <c r="C664" s="11">
        <v>-3.0426103549412424</v>
      </c>
    </row>
    <row r="665" spans="1:3" x14ac:dyDescent="0.2">
      <c r="A665" s="11">
        <v>636</v>
      </c>
      <c r="B665" s="11">
        <v>24.306283670185277</v>
      </c>
      <c r="C665" s="11">
        <v>-3.088945184202057</v>
      </c>
    </row>
    <row r="666" spans="1:3" x14ac:dyDescent="0.2">
      <c r="A666" s="11">
        <v>637</v>
      </c>
      <c r="B666" s="11">
        <v>24.457134200272403</v>
      </c>
      <c r="C666" s="11">
        <v>-3.2523292084647828</v>
      </c>
    </row>
    <row r="667" spans="1:3" x14ac:dyDescent="0.2">
      <c r="A667" s="11">
        <v>638</v>
      </c>
      <c r="B667" s="11">
        <v>25.985375888216925</v>
      </c>
      <c r="C667" s="11">
        <v>-4.7844266391745549</v>
      </c>
    </row>
    <row r="668" spans="1:3" x14ac:dyDescent="0.2">
      <c r="A668" s="11">
        <v>639</v>
      </c>
      <c r="B668" s="11">
        <v>23.928763041937064</v>
      </c>
      <c r="C668" s="11">
        <v>-2.7310769245763424</v>
      </c>
    </row>
    <row r="669" spans="1:3" x14ac:dyDescent="0.2">
      <c r="A669" s="11">
        <v>640</v>
      </c>
      <c r="B669" s="11">
        <v>25.148441185818385</v>
      </c>
      <c r="C669" s="11">
        <v>-3.9536363586034255</v>
      </c>
    </row>
    <row r="670" spans="1:3" x14ac:dyDescent="0.2">
      <c r="A670" s="11">
        <v>641</v>
      </c>
      <c r="B670" s="11">
        <v>25.067490012342962</v>
      </c>
      <c r="C670" s="11">
        <v>-3.8746076903619304</v>
      </c>
    </row>
    <row r="671" spans="1:3" x14ac:dyDescent="0.2">
      <c r="A671" s="11">
        <v>642</v>
      </c>
      <c r="B671" s="11">
        <v>24.831347416296783</v>
      </c>
      <c r="C671" s="11">
        <v>-3.6396417009730015</v>
      </c>
    </row>
    <row r="672" spans="1:3" x14ac:dyDescent="0.2">
      <c r="A672" s="11">
        <v>643</v>
      </c>
      <c r="B672" s="11">
        <v>24.385493918521508</v>
      </c>
      <c r="C672" s="11">
        <v>-3.1950957619469982</v>
      </c>
    </row>
    <row r="673" spans="1:3" x14ac:dyDescent="0.2">
      <c r="A673" s="11">
        <v>644</v>
      </c>
      <c r="B673" s="11">
        <v>24.617295622084065</v>
      </c>
      <c r="C673" s="11">
        <v>-3.4274554675030728</v>
      </c>
    </row>
    <row r="674" spans="1:3" x14ac:dyDescent="0.2">
      <c r="A674" s="11">
        <v>645</v>
      </c>
      <c r="B674" s="11">
        <v>25.114338308248147</v>
      </c>
      <c r="C674" s="11">
        <v>-3.9264750659883774</v>
      </c>
    </row>
    <row r="675" spans="1:3" x14ac:dyDescent="0.2">
      <c r="A675" s="11">
        <v>646</v>
      </c>
      <c r="B675" s="11">
        <v>25.360970377111595</v>
      </c>
      <c r="C675" s="11">
        <v>-4.1749220399356375</v>
      </c>
    </row>
    <row r="676" spans="1:3" x14ac:dyDescent="0.2">
      <c r="A676" s="11">
        <v>647</v>
      </c>
      <c r="B676" s="11">
        <v>24.997028311684808</v>
      </c>
      <c r="C676" s="11">
        <v>-3.8112664222756081</v>
      </c>
    </row>
    <row r="677" spans="1:3" x14ac:dyDescent="0.2">
      <c r="A677" s="11">
        <v>648</v>
      </c>
      <c r="B677" s="11">
        <v>24.09884996181977</v>
      </c>
      <c r="C677" s="11">
        <v>-2.9136251742249897</v>
      </c>
    </row>
    <row r="678" spans="1:3" x14ac:dyDescent="0.2">
      <c r="A678" s="11">
        <v>649</v>
      </c>
      <c r="B678" s="11">
        <v>24.920264840484389</v>
      </c>
      <c r="C678" s="11">
        <v>-3.7383559461360178</v>
      </c>
    </row>
    <row r="679" spans="1:3" x14ac:dyDescent="0.2">
      <c r="A679" s="11">
        <v>650</v>
      </c>
      <c r="B679" s="11">
        <v>25.398851803119019</v>
      </c>
      <c r="C679" s="11">
        <v>-4.2172185662123489</v>
      </c>
    </row>
    <row r="680" spans="1:3" x14ac:dyDescent="0.2">
      <c r="A680" s="11">
        <v>651</v>
      </c>
      <c r="B680" s="11">
        <v>25.085945735872414</v>
      </c>
      <c r="C680" s="11">
        <v>-3.9072960921819337</v>
      </c>
    </row>
    <row r="681" spans="1:3" x14ac:dyDescent="0.2">
      <c r="A681" s="11">
        <v>652</v>
      </c>
      <c r="B681" s="11">
        <v>25.171239432531241</v>
      </c>
      <c r="C681" s="11">
        <v>-3.9944235977564198</v>
      </c>
    </row>
    <row r="682" spans="1:3" x14ac:dyDescent="0.2">
      <c r="A682" s="11">
        <v>653</v>
      </c>
      <c r="B682" s="11">
        <v>24.485371951739729</v>
      </c>
      <c r="C682" s="11">
        <v>-3.3096533032974804</v>
      </c>
    </row>
    <row r="683" spans="1:3" x14ac:dyDescent="0.2">
      <c r="A683" s="11">
        <v>654</v>
      </c>
      <c r="B683" s="11">
        <v>25.010117751846522</v>
      </c>
      <c r="C683" s="11">
        <v>-3.8350509905312222</v>
      </c>
    </row>
    <row r="684" spans="1:3" x14ac:dyDescent="0.2">
      <c r="A684" s="11">
        <v>655</v>
      </c>
      <c r="B684" s="11">
        <v>24.037071676828649</v>
      </c>
      <c r="C684" s="11">
        <v>-2.8628027036022807</v>
      </c>
    </row>
    <row r="685" spans="1:3" x14ac:dyDescent="0.2">
      <c r="A685" s="11">
        <v>656</v>
      </c>
      <c r="B685" s="11">
        <v>24.127024211975819</v>
      </c>
      <c r="C685" s="11">
        <v>-2.9548925634238081</v>
      </c>
    </row>
    <row r="686" spans="1:3" x14ac:dyDescent="0.2">
      <c r="A686" s="11">
        <v>657</v>
      </c>
      <c r="B686" s="11">
        <v>24.627002797935432</v>
      </c>
      <c r="C686" s="11">
        <v>-3.4555710712782144</v>
      </c>
    </row>
    <row r="687" spans="1:3" x14ac:dyDescent="0.2">
      <c r="A687" s="11">
        <v>658</v>
      </c>
      <c r="B687" s="11">
        <v>25.067018876129616</v>
      </c>
      <c r="C687" s="11">
        <v>-3.8970240839788666</v>
      </c>
    </row>
    <row r="688" spans="1:3" x14ac:dyDescent="0.2">
      <c r="A688" s="11">
        <v>659</v>
      </c>
      <c r="B688" s="11">
        <v>24.637645460961334</v>
      </c>
      <c r="C688" s="11">
        <v>-3.4701720011791721</v>
      </c>
    </row>
    <row r="689" spans="1:3" x14ac:dyDescent="0.2">
      <c r="A689" s="11">
        <v>660</v>
      </c>
      <c r="B689" s="11">
        <v>24.434335953559547</v>
      </c>
      <c r="C689" s="11">
        <v>-3.2713515241755182</v>
      </c>
    </row>
    <row r="690" spans="1:3" x14ac:dyDescent="0.2">
      <c r="A690" s="11">
        <v>661</v>
      </c>
      <c r="B690" s="11">
        <v>24.797026216506861</v>
      </c>
      <c r="C690" s="11">
        <v>-3.6352497065717593</v>
      </c>
    </row>
    <row r="691" spans="1:3" x14ac:dyDescent="0.2">
      <c r="A691" s="11">
        <v>662</v>
      </c>
      <c r="B691" s="11">
        <v>24.836440612249302</v>
      </c>
      <c r="C691" s="11">
        <v>-3.6747031306392905</v>
      </c>
    </row>
    <row r="692" spans="1:3" x14ac:dyDescent="0.2">
      <c r="A692" s="11">
        <v>663</v>
      </c>
      <c r="B692" s="11">
        <v>23.644249547066192</v>
      </c>
      <c r="C692" s="11">
        <v>-2.4830243529230245</v>
      </c>
    </row>
    <row r="693" spans="1:3" x14ac:dyDescent="0.2">
      <c r="A693" s="11">
        <v>664</v>
      </c>
      <c r="B693" s="11">
        <v>23.947218765466516</v>
      </c>
      <c r="C693" s="11">
        <v>-2.7882195524832376</v>
      </c>
    </row>
    <row r="694" spans="1:3" x14ac:dyDescent="0.2">
      <c r="A694" s="11">
        <v>665</v>
      </c>
      <c r="B694" s="11">
        <v>25.090288259055818</v>
      </c>
      <c r="C694" s="11">
        <v>-3.9341642805324675</v>
      </c>
    </row>
    <row r="695" spans="1:3" x14ac:dyDescent="0.2">
      <c r="A695" s="11">
        <v>666</v>
      </c>
      <c r="B695" s="11">
        <v>24.774227969794005</v>
      </c>
      <c r="C695" s="11">
        <v>-3.6194231220275945</v>
      </c>
    </row>
    <row r="696" spans="1:3" x14ac:dyDescent="0.2">
      <c r="A696" s="11">
        <v>667</v>
      </c>
      <c r="B696" s="11">
        <v>23.95156128864992</v>
      </c>
      <c r="C696" s="11">
        <v>-2.7983765344950164</v>
      </c>
    </row>
    <row r="697" spans="1:3" x14ac:dyDescent="0.2">
      <c r="A697" s="11">
        <v>668</v>
      </c>
      <c r="B697" s="11">
        <v>24.792683693323458</v>
      </c>
      <c r="C697" s="11">
        <v>-3.6405201181656288</v>
      </c>
    </row>
    <row r="698" spans="1:3" x14ac:dyDescent="0.2">
      <c r="A698" s="11">
        <v>669</v>
      </c>
      <c r="B698" s="11">
        <v>25.025266063152134</v>
      </c>
      <c r="C698" s="11">
        <v>-3.8739518109478439</v>
      </c>
    </row>
    <row r="699" spans="1:3" x14ac:dyDescent="0.2">
      <c r="A699" s="11">
        <v>670</v>
      </c>
      <c r="B699" s="11">
        <v>25.336920327919266</v>
      </c>
      <c r="C699" s="11">
        <v>-4.1869060708171162</v>
      </c>
    </row>
    <row r="700" spans="1:3" x14ac:dyDescent="0.2">
      <c r="A700" s="11">
        <v>671</v>
      </c>
      <c r="B700" s="11">
        <v>24.338863944836007</v>
      </c>
      <c r="C700" s="11">
        <v>-3.1901042643506266</v>
      </c>
    </row>
    <row r="701" spans="1:3" x14ac:dyDescent="0.2">
      <c r="A701" s="11">
        <v>672</v>
      </c>
      <c r="B701" s="11">
        <v>24.141292233230274</v>
      </c>
      <c r="C701" s="11">
        <v>-2.9930217403209944</v>
      </c>
    </row>
    <row r="702" spans="1:3" x14ac:dyDescent="0.2">
      <c r="A702" s="11">
        <v>673</v>
      </c>
      <c r="B702" s="11">
        <v>23.937511589615148</v>
      </c>
      <c r="C702" s="11">
        <v>-2.790749647003679</v>
      </c>
    </row>
    <row r="703" spans="1:3" x14ac:dyDescent="0.2">
      <c r="A703" s="11">
        <v>674</v>
      </c>
      <c r="B703" s="11">
        <v>24.112899660854541</v>
      </c>
      <c r="C703" s="11">
        <v>-2.9691357801378402</v>
      </c>
    </row>
    <row r="704" spans="1:3" x14ac:dyDescent="0.2">
      <c r="A704" s="11">
        <v>675</v>
      </c>
      <c r="B704" s="11">
        <v>24.992685788501404</v>
      </c>
      <c r="C704" s="11">
        <v>-3.849306002861514</v>
      </c>
    </row>
    <row r="705" spans="1:3" x14ac:dyDescent="0.2">
      <c r="A705" s="11">
        <v>676</v>
      </c>
      <c r="B705" s="11">
        <v>25.109995785064744</v>
      </c>
      <c r="C705" s="11">
        <v>-3.9668710163893728</v>
      </c>
    </row>
    <row r="706" spans="1:3" x14ac:dyDescent="0.2">
      <c r="A706" s="11">
        <v>677</v>
      </c>
      <c r="B706" s="11">
        <v>25.596641836944428</v>
      </c>
      <c r="C706" s="11">
        <v>-4.4546574519439659</v>
      </c>
    </row>
    <row r="707" spans="1:3" x14ac:dyDescent="0.2">
      <c r="A707" s="11">
        <v>678</v>
      </c>
      <c r="B707" s="11">
        <v>23.998971928601549</v>
      </c>
      <c r="C707" s="11">
        <v>-2.8572582866922787</v>
      </c>
    </row>
    <row r="708" spans="1:3" x14ac:dyDescent="0.2">
      <c r="A708" s="11">
        <v>679</v>
      </c>
      <c r="B708" s="11">
        <v>24.519693151529651</v>
      </c>
      <c r="C708" s="11">
        <v>-3.3794951422279915</v>
      </c>
    </row>
    <row r="709" spans="1:3" x14ac:dyDescent="0.2">
      <c r="A709" s="11">
        <v>680</v>
      </c>
      <c r="B709" s="11">
        <v>25.199477183998567</v>
      </c>
      <c r="C709" s="11">
        <v>-4.0596958935234575</v>
      </c>
    </row>
    <row r="710" spans="1:3" x14ac:dyDescent="0.2">
      <c r="A710" s="11">
        <v>681</v>
      </c>
      <c r="B710" s="11">
        <v>24.481184249464732</v>
      </c>
      <c r="C710" s="11">
        <v>-3.3417194796933245</v>
      </c>
    </row>
    <row r="711" spans="1:3" x14ac:dyDescent="0.2">
      <c r="A711" s="11">
        <v>682</v>
      </c>
      <c r="B711" s="11">
        <v>24.319691056351704</v>
      </c>
      <c r="C711" s="11">
        <v>-3.1833716124092746</v>
      </c>
    </row>
    <row r="712" spans="1:3" x14ac:dyDescent="0.2">
      <c r="A712" s="11">
        <v>683</v>
      </c>
      <c r="B712" s="11">
        <v>24.646175686419735</v>
      </c>
      <c r="C712" s="11">
        <v>-3.5106122007244736</v>
      </c>
    </row>
    <row r="713" spans="1:3" x14ac:dyDescent="0.2">
      <c r="A713" s="11">
        <v>684</v>
      </c>
      <c r="B713" s="11">
        <v>25.024167450881293</v>
      </c>
      <c r="C713" s="11">
        <v>-3.8910172980553064</v>
      </c>
    </row>
    <row r="714" spans="1:3" x14ac:dyDescent="0.2">
      <c r="A714" s="11">
        <v>685</v>
      </c>
      <c r="B714" s="11">
        <v>24.430211752595827</v>
      </c>
      <c r="C714" s="11">
        <v>-3.2975584455129372</v>
      </c>
    </row>
    <row r="715" spans="1:3" x14ac:dyDescent="0.2">
      <c r="A715" s="11">
        <v>686</v>
      </c>
      <c r="B715" s="11">
        <v>24.287110781700974</v>
      </c>
      <c r="C715" s="11">
        <v>-3.1545433894501258</v>
      </c>
    </row>
    <row r="716" spans="1:3" x14ac:dyDescent="0.2">
      <c r="A716" s="11">
        <v>687</v>
      </c>
      <c r="B716" s="11">
        <v>24.998280114164281</v>
      </c>
      <c r="C716" s="11">
        <v>-3.8662404257031042</v>
      </c>
    </row>
    <row r="717" spans="1:3" x14ac:dyDescent="0.2">
      <c r="A717" s="11">
        <v>688</v>
      </c>
      <c r="B717" s="11">
        <v>24.901809116954936</v>
      </c>
      <c r="C717" s="11">
        <v>-3.7699104082222483</v>
      </c>
    </row>
    <row r="718" spans="1:3" x14ac:dyDescent="0.2">
      <c r="A718" s="11">
        <v>689</v>
      </c>
      <c r="B718" s="11">
        <v>24.798278018986334</v>
      </c>
      <c r="C718" s="11">
        <v>-3.6670550399445538</v>
      </c>
    </row>
    <row r="719" spans="1:3" x14ac:dyDescent="0.2">
      <c r="A719" s="11">
        <v>690</v>
      </c>
      <c r="B719" s="11">
        <v>24.751648045300833</v>
      </c>
      <c r="C719" s="11">
        <v>-3.6211249631583442</v>
      </c>
    </row>
    <row r="720" spans="1:3" x14ac:dyDescent="0.2">
      <c r="A720" s="11">
        <v>691</v>
      </c>
      <c r="B720" s="11">
        <v>23.879921006899025</v>
      </c>
      <c r="C720" s="11">
        <v>-2.7505227220370436</v>
      </c>
    </row>
    <row r="721" spans="1:3" x14ac:dyDescent="0.2">
      <c r="A721" s="11">
        <v>692</v>
      </c>
      <c r="B721" s="11">
        <v>24.244823331198877</v>
      </c>
      <c r="C721" s="11">
        <v>-3.1159662599799169</v>
      </c>
    </row>
    <row r="722" spans="1:3" x14ac:dyDescent="0.2">
      <c r="A722" s="11">
        <v>693</v>
      </c>
      <c r="B722" s="11">
        <v>24.561917100720478</v>
      </c>
      <c r="C722" s="11">
        <v>-3.4330978240034256</v>
      </c>
    </row>
    <row r="723" spans="1:3" x14ac:dyDescent="0.2">
      <c r="A723" s="11">
        <v>694</v>
      </c>
      <c r="B723" s="11">
        <v>24.240480808015473</v>
      </c>
      <c r="C723" s="11">
        <v>-3.1121330869476047</v>
      </c>
    </row>
    <row r="724" spans="1:3" x14ac:dyDescent="0.2">
      <c r="A724" s="11">
        <v>695</v>
      </c>
      <c r="B724" s="11">
        <v>24.406161703403498</v>
      </c>
      <c r="C724" s="11">
        <v>-3.2794981988577092</v>
      </c>
    </row>
    <row r="725" spans="1:3" x14ac:dyDescent="0.2">
      <c r="A725" s="11">
        <v>696</v>
      </c>
      <c r="B725" s="11">
        <v>24.410504226586902</v>
      </c>
      <c r="C725" s="11">
        <v>-3.2842802871708088</v>
      </c>
    </row>
    <row r="726" spans="1:3" x14ac:dyDescent="0.2">
      <c r="A726" s="11">
        <v>697</v>
      </c>
      <c r="B726" s="11">
        <v>24.760178270759233</v>
      </c>
      <c r="C726" s="11">
        <v>-3.6367838515044042</v>
      </c>
    </row>
    <row r="727" spans="1:3" x14ac:dyDescent="0.2">
      <c r="A727" s="11">
        <v>698</v>
      </c>
      <c r="B727" s="11">
        <v>24.425805728101146</v>
      </c>
      <c r="C727" s="11">
        <v>-3.3040291105673667</v>
      </c>
    </row>
    <row r="728" spans="1:3" x14ac:dyDescent="0.2">
      <c r="A728" s="11">
        <v>699</v>
      </c>
      <c r="B728" s="11">
        <v>25.016735837693734</v>
      </c>
      <c r="C728" s="11">
        <v>-3.8962810193782929</v>
      </c>
    </row>
    <row r="729" spans="1:3" x14ac:dyDescent="0.2">
      <c r="A729" s="11">
        <v>700</v>
      </c>
      <c r="B729" s="11">
        <v>25.305591855748009</v>
      </c>
      <c r="C729" s="11">
        <v>-4.1867503039327687</v>
      </c>
    </row>
    <row r="730" spans="1:3" x14ac:dyDescent="0.2">
      <c r="A730" s="11">
        <v>701</v>
      </c>
      <c r="B730" s="11">
        <v>24.774446292013689</v>
      </c>
      <c r="C730" s="11">
        <v>-3.6559599286895192</v>
      </c>
    </row>
    <row r="731" spans="1:3" x14ac:dyDescent="0.2">
      <c r="A731" s="11">
        <v>702</v>
      </c>
      <c r="B731" s="11">
        <v>24.324033579535108</v>
      </c>
      <c r="C731" s="11">
        <v>-3.2056764805211095</v>
      </c>
    </row>
    <row r="732" spans="1:3" x14ac:dyDescent="0.2">
      <c r="A732" s="11">
        <v>703</v>
      </c>
      <c r="B732" s="11">
        <v>23.621451300353336</v>
      </c>
      <c r="C732" s="11">
        <v>-2.5051653114206047</v>
      </c>
    </row>
    <row r="733" spans="1:3" x14ac:dyDescent="0.2">
      <c r="A733" s="11">
        <v>704</v>
      </c>
      <c r="B733" s="11">
        <v>23.705709886052592</v>
      </c>
      <c r="C733" s="11">
        <v>-2.5899468081427131</v>
      </c>
    </row>
    <row r="734" spans="1:3" x14ac:dyDescent="0.2">
      <c r="A734" s="11">
        <v>705</v>
      </c>
      <c r="B734" s="11">
        <v>24.827004893113379</v>
      </c>
      <c r="C734" s="11">
        <v>-3.7114970778386294</v>
      </c>
    </row>
    <row r="735" spans="1:3" x14ac:dyDescent="0.2">
      <c r="A735" s="11">
        <v>706</v>
      </c>
      <c r="B735" s="11">
        <v>25.66393959551192</v>
      </c>
      <c r="C735" s="11">
        <v>-4.5486617849911113</v>
      </c>
    </row>
    <row r="736" spans="1:3" x14ac:dyDescent="0.2">
      <c r="A736" s="11">
        <v>707</v>
      </c>
      <c r="B736" s="11">
        <v>23.639907023882788</v>
      </c>
      <c r="C736" s="11">
        <v>-2.5251220849479985</v>
      </c>
    </row>
    <row r="737" spans="1:3" x14ac:dyDescent="0.2">
      <c r="A737" s="11">
        <v>708</v>
      </c>
      <c r="B737" s="11">
        <v>24.685374046917676</v>
      </c>
      <c r="C737" s="11">
        <v>-3.5746841610624251</v>
      </c>
    </row>
    <row r="738" spans="1:3" x14ac:dyDescent="0.2">
      <c r="A738" s="11">
        <v>709</v>
      </c>
      <c r="B738" s="11">
        <v>25.645483871982467</v>
      </c>
      <c r="C738" s="11">
        <v>-4.5349326611767644</v>
      </c>
    </row>
    <row r="739" spans="1:3" x14ac:dyDescent="0.2">
      <c r="A739" s="11">
        <v>710</v>
      </c>
      <c r="B739" s="11">
        <v>24.04560190228705</v>
      </c>
      <c r="C739" s="11">
        <v>-2.936048073432481</v>
      </c>
    </row>
    <row r="740" spans="1:3" x14ac:dyDescent="0.2">
      <c r="A740" s="11">
        <v>711</v>
      </c>
      <c r="B740" s="11">
        <v>24.977537477195792</v>
      </c>
      <c r="C740" s="11">
        <v>-3.8683060674634433</v>
      </c>
    </row>
    <row r="741" spans="1:3" x14ac:dyDescent="0.2">
      <c r="A741" s="11">
        <v>712</v>
      </c>
      <c r="B741" s="11">
        <v>24.444261451630599</v>
      </c>
      <c r="C741" s="11">
        <v>-3.3352397034439889</v>
      </c>
    </row>
    <row r="742" spans="1:3" x14ac:dyDescent="0.2">
      <c r="A742" s="11">
        <v>713</v>
      </c>
      <c r="B742" s="11">
        <v>24.737523494179555</v>
      </c>
      <c r="C742" s="11">
        <v>-3.6295582123991466</v>
      </c>
    </row>
    <row r="743" spans="1:3" x14ac:dyDescent="0.2">
      <c r="A743" s="11">
        <v>714</v>
      </c>
      <c r="B743" s="11">
        <v>25.511131448765699</v>
      </c>
      <c r="C743" s="11">
        <v>-4.4052051223242792</v>
      </c>
    </row>
    <row r="744" spans="1:3" x14ac:dyDescent="0.2">
      <c r="A744" s="11">
        <v>715</v>
      </c>
      <c r="B744" s="11">
        <v>23.961343316587794</v>
      </c>
      <c r="C744" s="11">
        <v>-2.8567497989726931</v>
      </c>
    </row>
    <row r="745" spans="1:3" x14ac:dyDescent="0.2">
      <c r="A745" s="11">
        <v>716</v>
      </c>
      <c r="B745" s="11">
        <v>25.406910892364074</v>
      </c>
      <c r="C745" s="11">
        <v>-4.302389706693905</v>
      </c>
    </row>
    <row r="746" spans="1:3" x14ac:dyDescent="0.2">
      <c r="A746" s="11">
        <v>717</v>
      </c>
      <c r="B746" s="11">
        <v>25.332577804735863</v>
      </c>
      <c r="C746" s="11">
        <v>-4.2281753632843397</v>
      </c>
    </row>
    <row r="747" spans="1:3" x14ac:dyDescent="0.2">
      <c r="A747" s="11">
        <v>718</v>
      </c>
      <c r="B747" s="11">
        <v>25.128388007282918</v>
      </c>
      <c r="C747" s="11">
        <v>-4.0241160558972489</v>
      </c>
    </row>
    <row r="748" spans="1:3" x14ac:dyDescent="0.2">
      <c r="A748" s="11">
        <v>719</v>
      </c>
      <c r="B748" s="11">
        <v>24.765697744335604</v>
      </c>
      <c r="C748" s="11">
        <v>-3.6616108735438644</v>
      </c>
    </row>
    <row r="749" spans="1:3" x14ac:dyDescent="0.2">
      <c r="A749" s="11">
        <v>720</v>
      </c>
      <c r="B749" s="11">
        <v>25.421650049831875</v>
      </c>
      <c r="C749" s="11">
        <v>-4.3185119012565956</v>
      </c>
    </row>
    <row r="750" spans="1:3" x14ac:dyDescent="0.2">
      <c r="A750" s="11">
        <v>721</v>
      </c>
      <c r="B750" s="11">
        <v>25.324047579277462</v>
      </c>
      <c r="C750" s="11">
        <v>-4.2210854188888689</v>
      </c>
    </row>
    <row r="751" spans="1:3" x14ac:dyDescent="0.2">
      <c r="A751" s="11">
        <v>722</v>
      </c>
      <c r="B751" s="11">
        <v>24.784153467865057</v>
      </c>
      <c r="C751" s="11">
        <v>-3.6814017559132353</v>
      </c>
    </row>
    <row r="752" spans="1:3" x14ac:dyDescent="0.2">
      <c r="A752" s="11">
        <v>723</v>
      </c>
      <c r="B752" s="11">
        <v>25.506788925582295</v>
      </c>
      <c r="C752" s="11">
        <v>-4.4040435212322038</v>
      </c>
    </row>
    <row r="753" spans="1:3" x14ac:dyDescent="0.2">
      <c r="A753" s="11">
        <v>724</v>
      </c>
      <c r="B753" s="11">
        <v>25.654014097440868</v>
      </c>
      <c r="C753" s="11">
        <v>-4.5517478316112197</v>
      </c>
    </row>
    <row r="754" spans="1:3" x14ac:dyDescent="0.2">
      <c r="A754" s="11">
        <v>725</v>
      </c>
      <c r="B754" s="11">
        <v>25.166896909347837</v>
      </c>
      <c r="C754" s="11">
        <v>-4.0650332600847747</v>
      </c>
    </row>
    <row r="755" spans="1:3" x14ac:dyDescent="0.2">
      <c r="A755" s="11">
        <v>726</v>
      </c>
      <c r="B755" s="11">
        <v>25.22416954605924</v>
      </c>
      <c r="C755" s="11">
        <v>-4.1223356817074901</v>
      </c>
    </row>
    <row r="756" spans="1:3" x14ac:dyDescent="0.2">
      <c r="A756" s="11">
        <v>727</v>
      </c>
      <c r="B756" s="11">
        <v>24.778633994288686</v>
      </c>
      <c r="C756" s="11">
        <v>-3.6772336744349658</v>
      </c>
    </row>
    <row r="757" spans="1:3" x14ac:dyDescent="0.2">
      <c r="A757" s="11">
        <v>728</v>
      </c>
      <c r="B757" s="11">
        <v>24.145479935505271</v>
      </c>
      <c r="C757" s="11">
        <v>-3.044115847563674</v>
      </c>
    </row>
    <row r="758" spans="1:3" x14ac:dyDescent="0.2">
      <c r="A758" s="11">
        <v>729</v>
      </c>
      <c r="B758" s="11">
        <v>24.352913643870778</v>
      </c>
      <c r="C758" s="11">
        <v>-3.2516403525793294</v>
      </c>
    </row>
    <row r="759" spans="1:3" x14ac:dyDescent="0.2">
      <c r="A759" s="11">
        <v>730</v>
      </c>
      <c r="B759" s="11">
        <v>25.021078360877137</v>
      </c>
      <c r="C759" s="11">
        <v>-3.9206912259700175</v>
      </c>
    </row>
    <row r="760" spans="1:3" x14ac:dyDescent="0.2">
      <c r="A760" s="11">
        <v>731</v>
      </c>
      <c r="B760" s="11">
        <v>25.265280046168371</v>
      </c>
      <c r="C760" s="11">
        <v>-4.1650815022454779</v>
      </c>
    </row>
    <row r="761" spans="1:3" x14ac:dyDescent="0.2">
      <c r="A761" s="11">
        <v>732</v>
      </c>
      <c r="B761" s="11">
        <v>24.01302162763632</v>
      </c>
      <c r="C761" s="11">
        <v>-2.9134860997470078</v>
      </c>
    </row>
    <row r="762" spans="1:3" x14ac:dyDescent="0.2">
      <c r="A762" s="11">
        <v>733</v>
      </c>
      <c r="B762" s="11">
        <v>24.376963693063107</v>
      </c>
      <c r="C762" s="11">
        <v>-3.2786530611214779</v>
      </c>
    </row>
    <row r="763" spans="1:3" x14ac:dyDescent="0.2">
      <c r="A763" s="11">
        <v>734</v>
      </c>
      <c r="B763" s="11">
        <v>24.448603974814002</v>
      </c>
      <c r="C763" s="11">
        <v>-3.3504125427712239</v>
      </c>
    </row>
    <row r="764" spans="1:3" x14ac:dyDescent="0.2">
      <c r="A764" s="11">
        <v>735</v>
      </c>
      <c r="B764" s="11">
        <v>24.666918323388224</v>
      </c>
      <c r="C764" s="11">
        <v>-3.5687437222755634</v>
      </c>
    </row>
    <row r="765" spans="1:3" x14ac:dyDescent="0.2">
      <c r="A765" s="11">
        <v>736</v>
      </c>
      <c r="B765" s="11">
        <v>24.759707134545888</v>
      </c>
      <c r="C765" s="11">
        <v>-3.663057474749607</v>
      </c>
    </row>
    <row r="766" spans="1:3" x14ac:dyDescent="0.2">
      <c r="A766" s="11">
        <v>737</v>
      </c>
      <c r="B766" s="11">
        <v>24.094443937325089</v>
      </c>
      <c r="C766" s="11">
        <v>-2.9978555765438912</v>
      </c>
    </row>
    <row r="767" spans="1:3" x14ac:dyDescent="0.2">
      <c r="A767" s="11">
        <v>738</v>
      </c>
      <c r="B767" s="11">
        <v>24.443084501237632</v>
      </c>
      <c r="C767" s="11">
        <v>-3.3469521589000131</v>
      </c>
    </row>
    <row r="768" spans="1:3" x14ac:dyDescent="0.2">
      <c r="A768" s="11">
        <v>739</v>
      </c>
      <c r="B768" s="11">
        <v>24.727126859895158</v>
      </c>
      <c r="C768" s="11">
        <v>-3.6310912882092481</v>
      </c>
    </row>
    <row r="769" spans="1:3" x14ac:dyDescent="0.2">
      <c r="A769" s="11">
        <v>740</v>
      </c>
      <c r="B769" s="11">
        <v>24.741866017362959</v>
      </c>
      <c r="C769" s="11">
        <v>-3.6467127297550093</v>
      </c>
    </row>
    <row r="770" spans="1:3" x14ac:dyDescent="0.2">
      <c r="A770" s="11">
        <v>741</v>
      </c>
      <c r="B770" s="11">
        <v>24.916857804475512</v>
      </c>
      <c r="C770" s="11">
        <v>-3.82214131414473</v>
      </c>
    </row>
    <row r="771" spans="1:3" x14ac:dyDescent="0.2">
      <c r="A771" s="11">
        <v>742</v>
      </c>
      <c r="B771" s="11">
        <v>24.670225735612064</v>
      </c>
      <c r="C771" s="11">
        <v>-3.5758347068364849</v>
      </c>
    </row>
    <row r="772" spans="1:3" x14ac:dyDescent="0.2">
      <c r="A772" s="11">
        <v>743</v>
      </c>
      <c r="B772" s="11">
        <v>24.594497375371208</v>
      </c>
      <c r="C772" s="11">
        <v>-3.5014566956253006</v>
      </c>
    </row>
    <row r="773" spans="1:3" x14ac:dyDescent="0.2">
      <c r="A773" s="11">
        <v>744</v>
      </c>
      <c r="B773" s="11">
        <v>24.434554275779231</v>
      </c>
      <c r="C773" s="11">
        <v>-3.3416200939265401</v>
      </c>
    </row>
    <row r="774" spans="1:3" x14ac:dyDescent="0.2">
      <c r="A774" s="11">
        <v>745</v>
      </c>
      <c r="B774" s="11">
        <v>25.672469820970321</v>
      </c>
      <c r="C774" s="11">
        <v>-4.5806227858876909</v>
      </c>
    </row>
    <row r="775" spans="1:3" x14ac:dyDescent="0.2">
      <c r="A775" s="11">
        <v>746</v>
      </c>
      <c r="B775" s="11">
        <v>24.863927690947513</v>
      </c>
      <c r="C775" s="11">
        <v>-3.7727052841303212</v>
      </c>
    </row>
    <row r="776" spans="1:3" x14ac:dyDescent="0.2">
      <c r="A776" s="11">
        <v>747</v>
      </c>
      <c r="B776" s="11">
        <v>24.438741978054228</v>
      </c>
      <c r="C776" s="11">
        <v>-3.3477538178670585</v>
      </c>
    </row>
    <row r="777" spans="1:3" x14ac:dyDescent="0.2">
      <c r="A777" s="11">
        <v>748</v>
      </c>
      <c r="B777" s="11">
        <v>24.75039624282136</v>
      </c>
      <c r="C777" s="11">
        <v>-3.660592522045178</v>
      </c>
    </row>
    <row r="778" spans="1:3" x14ac:dyDescent="0.2">
      <c r="A778" s="11">
        <v>749</v>
      </c>
      <c r="B778" s="11">
        <v>24.344383418412377</v>
      </c>
      <c r="C778" s="11">
        <v>-3.2553186718819873</v>
      </c>
    </row>
    <row r="779" spans="1:3" x14ac:dyDescent="0.2">
      <c r="A779" s="11">
        <v>750</v>
      </c>
      <c r="B779" s="11">
        <v>24.476841726281329</v>
      </c>
      <c r="C779" s="11">
        <v>-3.3884661157752873</v>
      </c>
    </row>
    <row r="780" spans="1:3" x14ac:dyDescent="0.2">
      <c r="A780" s="11">
        <v>751</v>
      </c>
      <c r="B780" s="11">
        <v>25.006810339622682</v>
      </c>
      <c r="C780" s="11">
        <v>-3.9190674209345389</v>
      </c>
    </row>
    <row r="781" spans="1:3" x14ac:dyDescent="0.2">
      <c r="A781" s="11">
        <v>752</v>
      </c>
      <c r="B781" s="11">
        <v>24.25460535913675</v>
      </c>
      <c r="C781" s="11">
        <v>-3.1696265128074614</v>
      </c>
    </row>
    <row r="782" spans="1:3" x14ac:dyDescent="0.2">
      <c r="A782" s="11">
        <v>753</v>
      </c>
      <c r="B782" s="11">
        <v>23.540028990664567</v>
      </c>
      <c r="C782" s="11">
        <v>-2.4552292990087139</v>
      </c>
    </row>
    <row r="783" spans="1:3" x14ac:dyDescent="0.2">
      <c r="A783" s="11">
        <v>754</v>
      </c>
      <c r="B783" s="11">
        <v>23.979799040117246</v>
      </c>
      <c r="C783" s="11">
        <v>-2.8974037046514667</v>
      </c>
    </row>
    <row r="784" spans="1:3" x14ac:dyDescent="0.2">
      <c r="A784" s="11">
        <v>755</v>
      </c>
      <c r="B784" s="11">
        <v>24.117242184037945</v>
      </c>
      <c r="C784" s="11">
        <v>-3.0348802966597432</v>
      </c>
    </row>
    <row r="785" spans="1:3" x14ac:dyDescent="0.2">
      <c r="A785" s="11">
        <v>756</v>
      </c>
      <c r="B785" s="11">
        <v>25.181021460469115</v>
      </c>
      <c r="C785" s="11">
        <v>-4.0988328039656849</v>
      </c>
    </row>
    <row r="786" spans="1:3" x14ac:dyDescent="0.2">
      <c r="A786" s="11">
        <v>757</v>
      </c>
      <c r="B786" s="11">
        <v>23.847340732248295</v>
      </c>
      <c r="C786" s="11">
        <v>-2.7653663919219653</v>
      </c>
    </row>
    <row r="787" spans="1:3" x14ac:dyDescent="0.2">
      <c r="A787" s="11">
        <v>758</v>
      </c>
      <c r="B787" s="11">
        <v>24.859585167764109</v>
      </c>
      <c r="C787" s="11">
        <v>-3.7783131936240686</v>
      </c>
    </row>
    <row r="788" spans="1:3" x14ac:dyDescent="0.2">
      <c r="A788" s="11">
        <v>759</v>
      </c>
      <c r="B788" s="11">
        <v>24.974230064971952</v>
      </c>
      <c r="C788" s="11">
        <v>-3.893777001959343</v>
      </c>
    </row>
    <row r="789" spans="1:3" x14ac:dyDescent="0.2">
      <c r="A789" s="11">
        <v>760</v>
      </c>
      <c r="B789" s="11">
        <v>24.816733742515787</v>
      </c>
      <c r="C789" s="11">
        <v>-3.7364116158079277</v>
      </c>
    </row>
    <row r="790" spans="1:3" x14ac:dyDescent="0.2">
      <c r="A790" s="11">
        <v>761</v>
      </c>
      <c r="B790" s="11">
        <v>24.136949710046871</v>
      </c>
      <c r="C790" s="11">
        <v>-3.0570930088719415</v>
      </c>
    </row>
    <row r="791" spans="1:3" x14ac:dyDescent="0.2">
      <c r="A791" s="11">
        <v>762</v>
      </c>
      <c r="B791" s="11">
        <v>24.187232748482753</v>
      </c>
      <c r="C791" s="11">
        <v>-3.107522649085535</v>
      </c>
    </row>
    <row r="792" spans="1:3" x14ac:dyDescent="0.2">
      <c r="A792" s="11">
        <v>763</v>
      </c>
      <c r="B792" s="11">
        <v>25.488333202052843</v>
      </c>
      <c r="C792" s="11">
        <v>-4.408950020534224</v>
      </c>
    </row>
    <row r="793" spans="1:3" x14ac:dyDescent="0.2">
      <c r="A793" s="11">
        <v>764</v>
      </c>
      <c r="B793" s="11">
        <v>24.746053719637956</v>
      </c>
      <c r="C793" s="11">
        <v>-3.6670353548754946</v>
      </c>
    </row>
    <row r="794" spans="1:3" x14ac:dyDescent="0.2">
      <c r="A794" s="11">
        <v>765</v>
      </c>
      <c r="B794" s="11">
        <v>24.466916228210277</v>
      </c>
      <c r="C794" s="11">
        <v>-3.388258173300045</v>
      </c>
    </row>
    <row r="795" spans="1:3" x14ac:dyDescent="0.2">
      <c r="A795" s="11">
        <v>766</v>
      </c>
      <c r="B795" s="11">
        <v>24.524035674713055</v>
      </c>
      <c r="C795" s="11">
        <v>-3.4458610639370555</v>
      </c>
    </row>
    <row r="796" spans="1:3" x14ac:dyDescent="0.2">
      <c r="A796" s="11">
        <v>767</v>
      </c>
      <c r="B796" s="11">
        <v>24.770103768830285</v>
      </c>
      <c r="C796" s="11">
        <v>-3.6926330899092434</v>
      </c>
    </row>
    <row r="797" spans="1:3" x14ac:dyDescent="0.2">
      <c r="A797" s="11">
        <v>768</v>
      </c>
      <c r="B797" s="11">
        <v>24.527124764717211</v>
      </c>
      <c r="C797" s="11">
        <v>-3.4505787654872719</v>
      </c>
    </row>
    <row r="798" spans="1:3" x14ac:dyDescent="0.2">
      <c r="A798" s="11">
        <v>769</v>
      </c>
      <c r="B798" s="11">
        <v>24.580372824249931</v>
      </c>
      <c r="C798" s="11">
        <v>-3.5046052477117584</v>
      </c>
    </row>
    <row r="799" spans="1:3" x14ac:dyDescent="0.2">
      <c r="A799" s="11">
        <v>770</v>
      </c>
      <c r="B799" s="11">
        <v>23.805587919270813</v>
      </c>
      <c r="C799" s="11">
        <v>-2.7298438992834733</v>
      </c>
    </row>
    <row r="800" spans="1:3" x14ac:dyDescent="0.2">
      <c r="A800" s="11">
        <v>771</v>
      </c>
      <c r="B800" s="11">
        <v>24.820386807266168</v>
      </c>
      <c r="C800" s="11">
        <v>-3.7447006278011266</v>
      </c>
    </row>
    <row r="801" spans="1:3" x14ac:dyDescent="0.2">
      <c r="A801" s="11">
        <v>772</v>
      </c>
      <c r="B801" s="11">
        <v>25.69651987016265</v>
      </c>
      <c r="C801" s="11">
        <v>-4.6209805326241913</v>
      </c>
    </row>
    <row r="802" spans="1:3" x14ac:dyDescent="0.2">
      <c r="A802" s="11">
        <v>773</v>
      </c>
      <c r="B802" s="11">
        <v>25.31742949343025</v>
      </c>
      <c r="C802" s="11">
        <v>-4.2429151497377298</v>
      </c>
    </row>
    <row r="803" spans="1:3" x14ac:dyDescent="0.2">
      <c r="A803" s="11">
        <v>774</v>
      </c>
      <c r="B803" s="11">
        <v>24.41981511831143</v>
      </c>
      <c r="C803" s="11">
        <v>-3.3453644849735902</v>
      </c>
    </row>
    <row r="804" spans="1:3" x14ac:dyDescent="0.2">
      <c r="A804" s="11">
        <v>775</v>
      </c>
      <c r="B804" s="11">
        <v>25.356627853928192</v>
      </c>
      <c r="C804" s="11">
        <v>-4.2822320497831114</v>
      </c>
    </row>
    <row r="805" spans="1:3" x14ac:dyDescent="0.2">
      <c r="A805" s="11">
        <v>776</v>
      </c>
      <c r="B805" s="11">
        <v>24.584715347433335</v>
      </c>
      <c r="C805" s="11">
        <v>-3.5107944657208137</v>
      </c>
    </row>
    <row r="806" spans="1:3" x14ac:dyDescent="0.2">
      <c r="A806" s="11">
        <v>777</v>
      </c>
      <c r="B806" s="11">
        <v>25.25674982070997</v>
      </c>
      <c r="C806" s="11">
        <v>-4.1828983110334192</v>
      </c>
    </row>
    <row r="807" spans="1:3" x14ac:dyDescent="0.2">
      <c r="A807" s="11">
        <v>778</v>
      </c>
      <c r="B807" s="11">
        <v>24.892807755283183</v>
      </c>
      <c r="C807" s="11">
        <v>-3.8189606947687054</v>
      </c>
    </row>
    <row r="808" spans="1:3" x14ac:dyDescent="0.2">
      <c r="A808" s="11">
        <v>779</v>
      </c>
      <c r="B808" s="11">
        <v>24.925388029933913</v>
      </c>
      <c r="C808" s="11">
        <v>-3.8523869021029533</v>
      </c>
    </row>
    <row r="809" spans="1:3" x14ac:dyDescent="0.2">
      <c r="A809" s="11">
        <v>780</v>
      </c>
      <c r="B809" s="11">
        <v>24.080394238290317</v>
      </c>
      <c r="C809" s="11">
        <v>-3.0081499995574177</v>
      </c>
    </row>
    <row r="810" spans="1:3" x14ac:dyDescent="0.2">
      <c r="A810" s="11">
        <v>781</v>
      </c>
      <c r="B810" s="11">
        <v>23.809930442454217</v>
      </c>
      <c r="C810" s="11">
        <v>-2.7378438765481654</v>
      </c>
    </row>
    <row r="811" spans="1:3" x14ac:dyDescent="0.2">
      <c r="A811" s="11">
        <v>782</v>
      </c>
      <c r="B811" s="11">
        <v>24.420286254524775</v>
      </c>
      <c r="C811" s="11">
        <v>-3.3485909616409444</v>
      </c>
    </row>
    <row r="812" spans="1:3" x14ac:dyDescent="0.2">
      <c r="A812" s="11">
        <v>783</v>
      </c>
      <c r="B812" s="11">
        <v>25.328390102460865</v>
      </c>
      <c r="C812" s="11">
        <v>-4.2582454577464155</v>
      </c>
    </row>
    <row r="813" spans="1:3" x14ac:dyDescent="0.2">
      <c r="A813" s="11">
        <v>784</v>
      </c>
      <c r="B813" s="11">
        <v>25.365158079386593</v>
      </c>
      <c r="C813" s="11">
        <v>-4.2970609794832946</v>
      </c>
    </row>
    <row r="814" spans="1:3" x14ac:dyDescent="0.2">
      <c r="A814" s="11">
        <v>785</v>
      </c>
      <c r="B814" s="11">
        <v>24.585496013699455</v>
      </c>
      <c r="C814" s="11">
        <v>-3.5177653878121831</v>
      </c>
    </row>
    <row r="815" spans="1:3" x14ac:dyDescent="0.2">
      <c r="A815" s="11">
        <v>786</v>
      </c>
      <c r="B815" s="11">
        <v>25.417307526648472</v>
      </c>
      <c r="C815" s="11">
        <v>-4.3497645501634707</v>
      </c>
    </row>
    <row r="816" spans="1:3" x14ac:dyDescent="0.2">
      <c r="A816" s="11">
        <v>787</v>
      </c>
      <c r="B816" s="11">
        <v>24.277403605849607</v>
      </c>
      <c r="C816" s="11">
        <v>-3.2099513933365067</v>
      </c>
    </row>
    <row r="817" spans="1:3" x14ac:dyDescent="0.2">
      <c r="A817" s="11">
        <v>788</v>
      </c>
      <c r="B817" s="11">
        <v>25.058959786884561</v>
      </c>
      <c r="C817" s="11">
        <v>-3.9915224670426923</v>
      </c>
    </row>
    <row r="818" spans="1:3" x14ac:dyDescent="0.2">
      <c r="A818" s="11">
        <v>789</v>
      </c>
      <c r="B818" s="11">
        <v>25.678064146633197</v>
      </c>
      <c r="C818" s="11">
        <v>-4.6120812636499871</v>
      </c>
    </row>
    <row r="819" spans="1:3" x14ac:dyDescent="0.2">
      <c r="A819" s="11">
        <v>790</v>
      </c>
      <c r="B819" s="11">
        <v>24.173183049447982</v>
      </c>
      <c r="C819" s="11">
        <v>-3.1074035888320921</v>
      </c>
    </row>
    <row r="820" spans="1:3" x14ac:dyDescent="0.2">
      <c r="A820" s="11">
        <v>791</v>
      </c>
      <c r="B820" s="11">
        <v>24.330333719377606</v>
      </c>
      <c r="C820" s="11">
        <v>-3.2647289572563167</v>
      </c>
    </row>
    <row r="821" spans="1:3" x14ac:dyDescent="0.2">
      <c r="A821" s="11">
        <v>792</v>
      </c>
      <c r="B821" s="11">
        <v>24.22202508448602</v>
      </c>
      <c r="C821" s="11">
        <v>-3.15672612376218</v>
      </c>
    </row>
    <row r="822" spans="1:3" x14ac:dyDescent="0.2">
      <c r="A822" s="11">
        <v>793</v>
      </c>
      <c r="B822" s="11">
        <v>24.273061082666203</v>
      </c>
      <c r="C822" s="11">
        <v>-3.2081125608934045</v>
      </c>
    </row>
    <row r="823" spans="1:3" x14ac:dyDescent="0.2">
      <c r="A823" s="11">
        <v>794</v>
      </c>
      <c r="B823" s="11">
        <v>23.933169066431745</v>
      </c>
      <c r="C823" s="11">
        <v>-2.8690168117509742</v>
      </c>
    </row>
    <row r="824" spans="1:3" x14ac:dyDescent="0.2">
      <c r="A824" s="11">
        <v>795</v>
      </c>
      <c r="B824" s="11">
        <v>24.301235332822252</v>
      </c>
      <c r="C824" s="11">
        <v>-3.2377199338269236</v>
      </c>
    </row>
    <row r="825" spans="1:3" x14ac:dyDescent="0.2">
      <c r="A825" s="11">
        <v>796</v>
      </c>
      <c r="B825" s="11">
        <v>24.841129444234657</v>
      </c>
      <c r="C825" s="11">
        <v>-3.7785016297967289</v>
      </c>
    </row>
    <row r="826" spans="1:3" x14ac:dyDescent="0.2">
      <c r="A826" s="11">
        <v>797</v>
      </c>
      <c r="B826" s="11">
        <v>24.51307506568244</v>
      </c>
      <c r="C826" s="11">
        <v>-3.4509211947236409</v>
      </c>
    </row>
    <row r="827" spans="1:3" x14ac:dyDescent="0.2">
      <c r="A827" s="11">
        <v>798</v>
      </c>
      <c r="B827" s="11">
        <v>24.986067702654193</v>
      </c>
      <c r="C827" s="11">
        <v>-3.9242631926889331</v>
      </c>
    </row>
    <row r="828" spans="1:3" x14ac:dyDescent="0.2">
      <c r="A828" s="11">
        <v>799</v>
      </c>
      <c r="B828" s="11">
        <v>24.716855709297565</v>
      </c>
      <c r="C828" s="11">
        <v>-3.6551898395326425</v>
      </c>
    </row>
    <row r="829" spans="1:3" x14ac:dyDescent="0.2">
      <c r="A829" s="11">
        <v>800</v>
      </c>
      <c r="B829" s="11">
        <v>24.68971657010108</v>
      </c>
      <c r="C829" s="11">
        <v>-3.6283942735134822</v>
      </c>
    </row>
    <row r="830" spans="1:3" x14ac:dyDescent="0.2">
      <c r="A830" s="11">
        <v>801</v>
      </c>
      <c r="B830" s="11">
        <v>24.48049479103171</v>
      </c>
      <c r="C830" s="11">
        <v>-3.4195985747265496</v>
      </c>
    </row>
    <row r="831" spans="1:3" x14ac:dyDescent="0.2">
      <c r="A831" s="11">
        <v>802</v>
      </c>
      <c r="B831" s="11">
        <v>24.489714474923133</v>
      </c>
      <c r="C831" s="11">
        <v>-3.4300067034502106</v>
      </c>
    </row>
    <row r="832" spans="1:3" x14ac:dyDescent="0.2">
      <c r="A832" s="11">
        <v>803</v>
      </c>
      <c r="B832" s="11">
        <v>25.105589760570062</v>
      </c>
      <c r="C832" s="11">
        <v>-4.0470868045681421</v>
      </c>
    </row>
    <row r="833" spans="1:3" x14ac:dyDescent="0.2">
      <c r="A833" s="11">
        <v>804</v>
      </c>
      <c r="B833" s="11">
        <v>24.678755961070465</v>
      </c>
      <c r="C833" s="11">
        <v>-3.6205033305037055</v>
      </c>
    </row>
    <row r="834" spans="1:3" x14ac:dyDescent="0.2">
      <c r="A834" s="11">
        <v>805</v>
      </c>
      <c r="B834" s="11">
        <v>25.572591787752099</v>
      </c>
      <c r="C834" s="11">
        <v>-4.5155210815124498</v>
      </c>
    </row>
    <row r="835" spans="1:3" x14ac:dyDescent="0.2">
      <c r="A835" s="11">
        <v>806</v>
      </c>
      <c r="B835" s="11">
        <v>24.612953098900661</v>
      </c>
      <c r="C835" s="11">
        <v>-3.5565551030473941</v>
      </c>
    </row>
    <row r="836" spans="1:3" x14ac:dyDescent="0.2">
      <c r="A836" s="11">
        <v>807</v>
      </c>
      <c r="B836" s="11">
        <v>24.78297651747209</v>
      </c>
      <c r="C836" s="11">
        <v>-3.7284869960172706</v>
      </c>
    </row>
    <row r="837" spans="1:3" x14ac:dyDescent="0.2">
      <c r="A837" s="11">
        <v>808</v>
      </c>
      <c r="B837" s="11">
        <v>24.501237428000199</v>
      </c>
      <c r="C837" s="11">
        <v>-3.4480440819017097</v>
      </c>
    </row>
    <row r="838" spans="1:3" x14ac:dyDescent="0.2">
      <c r="A838" s="11">
        <v>809</v>
      </c>
      <c r="B838" s="11">
        <v>25.31412208120641</v>
      </c>
      <c r="C838" s="11">
        <v>-4.2619320697234002</v>
      </c>
    </row>
    <row r="839" spans="1:3" x14ac:dyDescent="0.2">
      <c r="A839" s="11">
        <v>810</v>
      </c>
      <c r="B839" s="11">
        <v>25.077415510414014</v>
      </c>
      <c r="C839" s="11">
        <v>-4.0278590943873454</v>
      </c>
    </row>
    <row r="840" spans="1:3" x14ac:dyDescent="0.2">
      <c r="A840" s="11">
        <v>811</v>
      </c>
      <c r="B840" s="11">
        <v>24.149822458688675</v>
      </c>
      <c r="C840" s="11">
        <v>-3.1005331581887319</v>
      </c>
    </row>
    <row r="841" spans="1:3" x14ac:dyDescent="0.2">
      <c r="A841" s="11">
        <v>812</v>
      </c>
      <c r="B841" s="11">
        <v>24.411756029066375</v>
      </c>
      <c r="C841" s="11">
        <v>-3.3636365698871629</v>
      </c>
    </row>
    <row r="842" spans="1:3" x14ac:dyDescent="0.2">
      <c r="A842" s="11">
        <v>813</v>
      </c>
      <c r="B842" s="11">
        <v>25.34670235585714</v>
      </c>
      <c r="C842" s="11">
        <v>-4.2987588118994893</v>
      </c>
    </row>
    <row r="843" spans="1:3" x14ac:dyDescent="0.2">
      <c r="A843" s="11">
        <v>814</v>
      </c>
      <c r="B843" s="11">
        <v>25.029608586335538</v>
      </c>
      <c r="C843" s="11">
        <v>-3.9821371998333568</v>
      </c>
    </row>
    <row r="844" spans="1:3" x14ac:dyDescent="0.2">
      <c r="A844" s="11">
        <v>815</v>
      </c>
      <c r="B844" s="11">
        <v>25.668282118695323</v>
      </c>
      <c r="C844" s="11">
        <v>-4.6212272103821448</v>
      </c>
    </row>
    <row r="845" spans="1:3" x14ac:dyDescent="0.2">
      <c r="A845" s="11">
        <v>816</v>
      </c>
      <c r="B845" s="11">
        <v>24.219813023133483</v>
      </c>
      <c r="C845" s="11">
        <v>-3.1727952693278532</v>
      </c>
    </row>
    <row r="846" spans="1:3" x14ac:dyDescent="0.2">
      <c r="A846" s="11">
        <v>817</v>
      </c>
      <c r="B846" s="11">
        <v>25.081758033597417</v>
      </c>
      <c r="C846" s="11">
        <v>-4.0390069433153393</v>
      </c>
    </row>
    <row r="847" spans="1:3" x14ac:dyDescent="0.2">
      <c r="A847" s="11">
        <v>818</v>
      </c>
      <c r="B847" s="11">
        <v>24.808549169583927</v>
      </c>
      <c r="C847" s="11">
        <v>-3.7701682992486738</v>
      </c>
    </row>
    <row r="848" spans="1:3" x14ac:dyDescent="0.2">
      <c r="A848" s="11">
        <v>819</v>
      </c>
      <c r="B848" s="11">
        <v>24.118493986517418</v>
      </c>
      <c r="C848" s="11">
        <v>-3.0820681940111001</v>
      </c>
    </row>
    <row r="849" spans="1:3" x14ac:dyDescent="0.2">
      <c r="A849" s="11">
        <v>820</v>
      </c>
      <c r="B849" s="11">
        <v>25.369500602569996</v>
      </c>
      <c r="C849" s="11">
        <v>-4.3332288524046483</v>
      </c>
    </row>
    <row r="850" spans="1:3" x14ac:dyDescent="0.2">
      <c r="A850" s="11">
        <v>821</v>
      </c>
      <c r="B850" s="11">
        <v>24.78849599104846</v>
      </c>
      <c r="C850" s="11">
        <v>-3.753659911631182</v>
      </c>
    </row>
    <row r="851" spans="1:3" x14ac:dyDescent="0.2">
      <c r="A851" s="11">
        <v>822</v>
      </c>
      <c r="B851" s="11">
        <v>25.676812344153724</v>
      </c>
      <c r="C851" s="11">
        <v>-4.6420471113217232</v>
      </c>
    </row>
    <row r="852" spans="1:3" x14ac:dyDescent="0.2">
      <c r="A852" s="11">
        <v>823</v>
      </c>
      <c r="B852" s="11">
        <v>26.008174134929781</v>
      </c>
      <c r="C852" s="11">
        <v>-4.9753736168217024</v>
      </c>
    </row>
    <row r="853" spans="1:3" x14ac:dyDescent="0.2">
      <c r="A853" s="11">
        <v>824</v>
      </c>
      <c r="B853" s="11">
        <v>24.60854707440598</v>
      </c>
      <c r="C853" s="11">
        <v>-3.5780554146730488</v>
      </c>
    </row>
    <row r="854" spans="1:3" x14ac:dyDescent="0.2">
      <c r="A854" s="11">
        <v>825</v>
      </c>
      <c r="B854" s="11">
        <v>24.458386002751876</v>
      </c>
      <c r="C854" s="11">
        <v>-3.4284677755532051</v>
      </c>
    </row>
    <row r="855" spans="1:3" x14ac:dyDescent="0.2">
      <c r="A855" s="11">
        <v>826</v>
      </c>
      <c r="B855" s="11">
        <v>25.903953578528156</v>
      </c>
      <c r="C855" s="11">
        <v>-4.8765726898833464</v>
      </c>
    </row>
    <row r="856" spans="1:3" x14ac:dyDescent="0.2">
      <c r="A856" s="11">
        <v>827</v>
      </c>
      <c r="B856" s="11">
        <v>24.103192485003174</v>
      </c>
      <c r="C856" s="11">
        <v>-3.077207849623175</v>
      </c>
    </row>
    <row r="857" spans="1:3" x14ac:dyDescent="0.2">
      <c r="A857" s="11">
        <v>828</v>
      </c>
      <c r="B857" s="11">
        <v>26.003831611746378</v>
      </c>
      <c r="C857" s="11">
        <v>-4.9798856996586096</v>
      </c>
    </row>
    <row r="858" spans="1:3" x14ac:dyDescent="0.2">
      <c r="A858" s="11">
        <v>829</v>
      </c>
      <c r="B858" s="11">
        <v>24.924607363667793</v>
      </c>
      <c r="C858" s="11">
        <v>-3.9008478096584938</v>
      </c>
    </row>
    <row r="859" spans="1:3" x14ac:dyDescent="0.2">
      <c r="A859" s="11">
        <v>830</v>
      </c>
      <c r="B859" s="11">
        <v>24.692805660105236</v>
      </c>
      <c r="C859" s="11">
        <v>-3.6694544274844887</v>
      </c>
    </row>
    <row r="860" spans="1:3" x14ac:dyDescent="0.2">
      <c r="A860" s="11">
        <v>831</v>
      </c>
      <c r="B860" s="11">
        <v>25.564061562293698</v>
      </c>
      <c r="C860" s="11">
        <v>-4.5407807423484172</v>
      </c>
    </row>
    <row r="861" spans="1:3" x14ac:dyDescent="0.2">
      <c r="A861" s="11">
        <v>832</v>
      </c>
      <c r="B861" s="11">
        <v>25.099599150780346</v>
      </c>
      <c r="C861" s="11">
        <v>-4.0763937109329866</v>
      </c>
    </row>
    <row r="862" spans="1:3" x14ac:dyDescent="0.2">
      <c r="A862" s="11">
        <v>833</v>
      </c>
      <c r="B862" s="11">
        <v>24.719067770650103</v>
      </c>
      <c r="C862" s="11">
        <v>-3.6982072748698123</v>
      </c>
    </row>
    <row r="863" spans="1:3" x14ac:dyDescent="0.2">
      <c r="A863" s="11">
        <v>834</v>
      </c>
      <c r="B863" s="11">
        <v>23.914713342902292</v>
      </c>
      <c r="C863" s="11">
        <v>-2.8958480005743432</v>
      </c>
    </row>
    <row r="864" spans="1:3" x14ac:dyDescent="0.2">
      <c r="A864" s="11">
        <v>835</v>
      </c>
      <c r="B864" s="11">
        <v>24.452791677088999</v>
      </c>
      <c r="C864" s="11">
        <v>-3.4340011636218293</v>
      </c>
    </row>
    <row r="865" spans="1:3" x14ac:dyDescent="0.2">
      <c r="A865" s="11">
        <v>836</v>
      </c>
      <c r="B865" s="11">
        <v>25.124045484099515</v>
      </c>
      <c r="C865" s="11">
        <v>-4.1053549880314151</v>
      </c>
    </row>
    <row r="866" spans="1:3" x14ac:dyDescent="0.2">
      <c r="A866" s="11">
        <v>837</v>
      </c>
      <c r="B866" s="11">
        <v>24.291453304884378</v>
      </c>
      <c r="C866" s="11">
        <v>-3.2757482183276672</v>
      </c>
    </row>
    <row r="867" spans="1:3" x14ac:dyDescent="0.2">
      <c r="A867" s="11">
        <v>838</v>
      </c>
      <c r="B867" s="11">
        <v>23.98414156330065</v>
      </c>
      <c r="C867" s="11">
        <v>-2.9696497692879795</v>
      </c>
    </row>
    <row r="868" spans="1:3" x14ac:dyDescent="0.2">
      <c r="A868" s="11">
        <v>839</v>
      </c>
      <c r="B868" s="11">
        <v>24.82107626569919</v>
      </c>
      <c r="C868" s="11">
        <v>-3.8124605038711294</v>
      </c>
    </row>
    <row r="869" spans="1:3" x14ac:dyDescent="0.2">
      <c r="A869" s="11">
        <v>840</v>
      </c>
      <c r="B869" s="11">
        <v>25.700862393346053</v>
      </c>
      <c r="C869" s="11">
        <v>-4.6942971274328542</v>
      </c>
    </row>
    <row r="870" spans="1:3" x14ac:dyDescent="0.2">
      <c r="A870" s="11">
        <v>841</v>
      </c>
      <c r="B870" s="11">
        <v>25.203819707181971</v>
      </c>
      <c r="C870" s="11">
        <v>-4.1989838998338627</v>
      </c>
    </row>
    <row r="871" spans="1:3" x14ac:dyDescent="0.2">
      <c r="A871" s="11">
        <v>842</v>
      </c>
      <c r="B871" s="11">
        <v>24.631345321118836</v>
      </c>
      <c r="C871" s="11">
        <v>-3.637762408827367</v>
      </c>
    </row>
    <row r="872" spans="1:3" x14ac:dyDescent="0.2">
      <c r="A872" s="11">
        <v>843</v>
      </c>
      <c r="B872" s="11">
        <v>24.727597996108504</v>
      </c>
      <c r="C872" s="11">
        <v>-3.735000071220913</v>
      </c>
    </row>
    <row r="873" spans="1:3" x14ac:dyDescent="0.2">
      <c r="A873" s="11">
        <v>844</v>
      </c>
      <c r="B873" s="11">
        <v>24.684275434646835</v>
      </c>
      <c r="C873" s="11">
        <v>-3.6917948576145747</v>
      </c>
    </row>
    <row r="874" spans="1:3" x14ac:dyDescent="0.2">
      <c r="A874" s="11">
        <v>845</v>
      </c>
      <c r="B874" s="11">
        <v>24.387705979874045</v>
      </c>
      <c r="C874" s="11">
        <v>-3.3978320809846849</v>
      </c>
    </row>
    <row r="875" spans="1:3" x14ac:dyDescent="0.2">
      <c r="A875" s="11">
        <v>846</v>
      </c>
      <c r="B875" s="11">
        <v>23.787132195741361</v>
      </c>
      <c r="C875" s="11">
        <v>-2.7987003634869296</v>
      </c>
    </row>
    <row r="876" spans="1:3" x14ac:dyDescent="0.2">
      <c r="A876" s="11">
        <v>847</v>
      </c>
      <c r="B876" s="11">
        <v>25.091540061535291</v>
      </c>
      <c r="C876" s="11">
        <v>-4.1042904006285994</v>
      </c>
    </row>
    <row r="877" spans="1:3" x14ac:dyDescent="0.2">
      <c r="A877" s="11">
        <v>848</v>
      </c>
      <c r="B877" s="11">
        <v>25.232699771517641</v>
      </c>
      <c r="C877" s="11">
        <v>-4.2632628812939295</v>
      </c>
    </row>
    <row r="878" spans="1:3" x14ac:dyDescent="0.2">
      <c r="A878" s="11">
        <v>849</v>
      </c>
      <c r="B878" s="11">
        <v>23.833291033213523</v>
      </c>
      <c r="C878" s="11">
        <v>-2.8672911509527523</v>
      </c>
    </row>
    <row r="879" spans="1:3" x14ac:dyDescent="0.2">
      <c r="A879" s="11">
        <v>850</v>
      </c>
      <c r="B879" s="11">
        <v>26.056118756130623</v>
      </c>
      <c r="C879" s="11">
        <v>-5.190996863180505</v>
      </c>
    </row>
    <row r="880" spans="1:3" x14ac:dyDescent="0.2">
      <c r="A880" s="11">
        <v>851</v>
      </c>
      <c r="B880" s="11">
        <v>28.319664312430291</v>
      </c>
      <c r="C880" s="11">
        <v>-7.5330467163861101</v>
      </c>
    </row>
    <row r="881" spans="1:3" x14ac:dyDescent="0.2">
      <c r="A881" s="11">
        <v>852</v>
      </c>
      <c r="B881" s="11">
        <v>26.883271430591289</v>
      </c>
      <c r="C881" s="11">
        <v>-6.1058187746610066</v>
      </c>
    </row>
    <row r="882" spans="1:3" x14ac:dyDescent="0.2">
      <c r="A882" s="11">
        <v>853</v>
      </c>
      <c r="B882" s="11">
        <v>25.351939021942837</v>
      </c>
      <c r="C882" s="11">
        <v>-4.6995845894968262</v>
      </c>
    </row>
    <row r="883" spans="1:3" x14ac:dyDescent="0.2">
      <c r="A883" s="11">
        <v>854</v>
      </c>
      <c r="B883" s="11">
        <v>26.363430497714351</v>
      </c>
      <c r="C883" s="11">
        <v>-5.8012505228360709</v>
      </c>
    </row>
    <row r="884" spans="1:3" x14ac:dyDescent="0.2">
      <c r="A884" s="11">
        <v>855</v>
      </c>
      <c r="B884" s="11">
        <v>28.546652356596091</v>
      </c>
      <c r="C884" s="11">
        <v>-8.1394767664544112</v>
      </c>
    </row>
    <row r="885" spans="1:3" x14ac:dyDescent="0.2">
      <c r="A885" s="11">
        <v>856</v>
      </c>
      <c r="B885" s="11">
        <v>28.960877460458761</v>
      </c>
      <c r="C885" s="11">
        <v>-9.6449758039692597</v>
      </c>
    </row>
    <row r="886" spans="1:3" x14ac:dyDescent="0.2">
      <c r="A886" s="11">
        <v>857</v>
      </c>
      <c r="B886" s="11">
        <v>32.358492036189901</v>
      </c>
      <c r="C886" s="11">
        <v>-13.131982944635581</v>
      </c>
    </row>
    <row r="887" spans="1:3" x14ac:dyDescent="0.2">
      <c r="A887" s="11">
        <v>858</v>
      </c>
      <c r="B887" s="11">
        <v>31.313025013155013</v>
      </c>
      <c r="C887" s="11">
        <v>-12.183398752224434</v>
      </c>
    </row>
    <row r="888" spans="1:3" x14ac:dyDescent="0.2">
      <c r="A888" s="11">
        <v>859</v>
      </c>
      <c r="B888" s="11">
        <v>31.952797157785639</v>
      </c>
      <c r="C888" s="11">
        <v>-13.180555755410026</v>
      </c>
    </row>
    <row r="889" spans="1:3" x14ac:dyDescent="0.2">
      <c r="A889" s="11">
        <v>860</v>
      </c>
      <c r="B889" s="11">
        <v>32.532703157036337</v>
      </c>
      <c r="C889" s="11">
        <v>-14.067911297165658</v>
      </c>
    </row>
    <row r="890" spans="1:3" x14ac:dyDescent="0.2">
      <c r="A890" s="11">
        <v>861</v>
      </c>
      <c r="B890" s="11">
        <v>28.579232631246821</v>
      </c>
      <c r="C890" s="11">
        <v>-10.351485696417022</v>
      </c>
    </row>
    <row r="891" spans="1:3" x14ac:dyDescent="0.2">
      <c r="A891" s="11">
        <v>862</v>
      </c>
      <c r="B891" s="11">
        <v>25.020577231166779</v>
      </c>
      <c r="C891" s="11">
        <v>-6.8762635001893493</v>
      </c>
    </row>
    <row r="892" spans="1:3" x14ac:dyDescent="0.2">
      <c r="A892" s="11">
        <v>863</v>
      </c>
      <c r="B892" s="11">
        <v>28.22088489148291</v>
      </c>
      <c r="C892" s="11">
        <v>-10.616593927125258</v>
      </c>
    </row>
    <row r="893" spans="1:3" ht="16" thickBot="1" x14ac:dyDescent="0.25">
      <c r="A893" s="12">
        <v>864</v>
      </c>
      <c r="B893" s="12">
        <v>29.126558355846786</v>
      </c>
      <c r="C893" s="12">
        <v>-11.902530817786648</v>
      </c>
    </row>
  </sheetData>
  <conditionalFormatting sqref="E17:E23">
    <cfRule type="colorScale" priority="1">
      <colorScale>
        <cfvo type="min"/>
        <cfvo type="num" val="0.05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00B1-C494-4C54-8329-B004708FF887}">
  <dimension ref="A1:W19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3.1640625" bestFit="1" customWidth="1"/>
    <col min="2" max="4" width="25.1640625" bestFit="1" customWidth="1"/>
    <col min="8" max="8" width="16.1640625" customWidth="1"/>
    <col min="9" max="9" width="25.5" bestFit="1" customWidth="1"/>
    <col min="10" max="10" width="15" bestFit="1" customWidth="1"/>
  </cols>
  <sheetData>
    <row r="1" spans="1:23" ht="16" thickBot="1" x14ac:dyDescent="0.25"/>
    <row r="2" spans="1:23" x14ac:dyDescent="0.2">
      <c r="J2" t="s">
        <v>46</v>
      </c>
      <c r="K2" t="s">
        <v>47</v>
      </c>
      <c r="L2" t="s">
        <v>48</v>
      </c>
      <c r="M2" s="13" t="s">
        <v>37</v>
      </c>
    </row>
    <row r="3" spans="1:23" x14ac:dyDescent="0.2">
      <c r="A3" s="8" t="s">
        <v>15</v>
      </c>
      <c r="B3" t="s">
        <v>17</v>
      </c>
      <c r="I3" s="11" t="s">
        <v>4</v>
      </c>
      <c r="J3" s="15">
        <v>6000</v>
      </c>
      <c r="K3">
        <v>14000</v>
      </c>
      <c r="L3">
        <v>10000</v>
      </c>
      <c r="M3" s="11">
        <v>0.10478767684662049</v>
      </c>
    </row>
    <row r="4" spans="1:23" x14ac:dyDescent="0.2">
      <c r="A4" s="9">
        <v>100000</v>
      </c>
      <c r="B4" s="10">
        <v>21.096600962335703</v>
      </c>
      <c r="I4" s="11" t="s">
        <v>5</v>
      </c>
      <c r="J4" s="15">
        <v>40000000</v>
      </c>
      <c r="K4">
        <v>20000000</v>
      </c>
      <c r="L4">
        <v>5000000</v>
      </c>
      <c r="M4" s="11">
        <v>7.0234778750115717E-52</v>
      </c>
    </row>
    <row r="5" spans="1:23" x14ac:dyDescent="0.2">
      <c r="A5" s="9">
        <v>5000000</v>
      </c>
      <c r="B5" s="10">
        <v>28.839252439452675</v>
      </c>
      <c r="I5" s="11" t="s">
        <v>7</v>
      </c>
      <c r="J5" s="15">
        <v>4</v>
      </c>
      <c r="K5">
        <v>8</v>
      </c>
      <c r="L5">
        <v>25</v>
      </c>
      <c r="M5" s="11">
        <v>0.80552666996898314</v>
      </c>
    </row>
    <row r="6" spans="1:23" x14ac:dyDescent="0.2">
      <c r="A6" s="9">
        <v>20000000</v>
      </c>
      <c r="B6" s="10">
        <v>29.81057658539655</v>
      </c>
      <c r="I6" s="11" t="s">
        <v>10</v>
      </c>
      <c r="J6" s="15">
        <v>0.01</v>
      </c>
      <c r="K6">
        <v>4.0000000000000001E-3</v>
      </c>
      <c r="L6">
        <v>1E-3</v>
      </c>
      <c r="M6" s="11">
        <v>0.22697032980518772</v>
      </c>
    </row>
    <row r="7" spans="1:23" x14ac:dyDescent="0.2">
      <c r="A7" s="9">
        <v>40000000</v>
      </c>
      <c r="B7" s="10">
        <v>30.675950220312991</v>
      </c>
      <c r="D7" s="20" t="s">
        <v>57</v>
      </c>
      <c r="I7" s="11" t="s">
        <v>11</v>
      </c>
      <c r="J7" s="15">
        <v>1.6000000000000001E-3</v>
      </c>
      <c r="K7">
        <v>8.0000000000000004E-4</v>
      </c>
      <c r="L7">
        <v>4.0000000000000002E-4</v>
      </c>
      <c r="M7" s="11">
        <v>3.2628460400333903E-2</v>
      </c>
    </row>
    <row r="8" spans="1:23" ht="16" thickBot="1" x14ac:dyDescent="0.25">
      <c r="A8" s="9" t="s">
        <v>16</v>
      </c>
      <c r="B8" s="10">
        <v>27.605595051874488</v>
      </c>
      <c r="D8" s="20" t="s">
        <v>59</v>
      </c>
      <c r="I8" s="12" t="s">
        <v>12</v>
      </c>
      <c r="J8" s="15">
        <v>8</v>
      </c>
      <c r="K8">
        <v>16</v>
      </c>
      <c r="L8" t="s">
        <v>49</v>
      </c>
      <c r="M8" s="12">
        <v>0.36887778731030618</v>
      </c>
    </row>
    <row r="9" spans="1:23" x14ac:dyDescent="0.2">
      <c r="D9" s="20" t="s">
        <v>58</v>
      </c>
    </row>
    <row r="11" spans="1:23" x14ac:dyDescent="0.2">
      <c r="I11" t="s">
        <v>50</v>
      </c>
      <c r="J11" s="15">
        <v>42.2</v>
      </c>
    </row>
    <row r="14" spans="1:23" x14ac:dyDescent="0.2">
      <c r="H14" s="18" t="s">
        <v>52</v>
      </c>
    </row>
    <row r="15" spans="1:23" x14ac:dyDescent="0.2">
      <c r="I15" s="1" t="s">
        <v>0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9</v>
      </c>
      <c r="P15" s="2" t="s">
        <v>10</v>
      </c>
      <c r="Q15" s="2" t="s">
        <v>11</v>
      </c>
      <c r="R15" s="2" t="s">
        <v>12</v>
      </c>
      <c r="S15" s="2" t="s">
        <v>13</v>
      </c>
      <c r="T15" s="2" t="s">
        <v>2</v>
      </c>
      <c r="U15" s="2" t="s">
        <v>3</v>
      </c>
      <c r="V15" s="2" t="s">
        <v>14</v>
      </c>
      <c r="W15" s="3" t="s">
        <v>51</v>
      </c>
    </row>
    <row r="16" spans="1:23" x14ac:dyDescent="0.2">
      <c r="H16" t="s">
        <v>53</v>
      </c>
      <c r="I16" s="4">
        <v>33</v>
      </c>
      <c r="J16" s="5">
        <v>6000</v>
      </c>
      <c r="K16" s="5">
        <v>40000000</v>
      </c>
      <c r="L16" s="5">
        <v>2.5</v>
      </c>
      <c r="M16" s="5">
        <v>25</v>
      </c>
      <c r="N16" s="5">
        <v>300</v>
      </c>
      <c r="O16" s="5">
        <v>0</v>
      </c>
      <c r="P16" s="5">
        <v>0.01</v>
      </c>
      <c r="Q16" s="5">
        <v>4.0000000000000002E-4</v>
      </c>
      <c r="R16" s="5">
        <v>8</v>
      </c>
      <c r="S16" s="5" t="b">
        <v>0</v>
      </c>
      <c r="T16" s="5">
        <v>61.87415</v>
      </c>
      <c r="U16" s="5">
        <v>11.81310081554</v>
      </c>
      <c r="V16" s="5">
        <v>50.061049184460003</v>
      </c>
      <c r="W16" s="19">
        <v>0.1909214238181858</v>
      </c>
    </row>
    <row r="17" spans="8:23" x14ac:dyDescent="0.2">
      <c r="H17" t="s">
        <v>56</v>
      </c>
      <c r="I17" s="6">
        <v>210</v>
      </c>
      <c r="J17" s="7">
        <v>6000</v>
      </c>
      <c r="K17" s="7">
        <v>20000000</v>
      </c>
      <c r="L17" s="7">
        <v>2.5</v>
      </c>
      <c r="M17" s="7">
        <v>8</v>
      </c>
      <c r="N17" s="7">
        <v>300</v>
      </c>
      <c r="O17" s="7">
        <v>0</v>
      </c>
      <c r="P17" s="7">
        <v>4.0000000000000001E-3</v>
      </c>
      <c r="Q17" s="7">
        <v>8.0000000000000004E-4</v>
      </c>
      <c r="R17" s="7">
        <v>8</v>
      </c>
      <c r="S17" s="7" t="b">
        <v>0</v>
      </c>
      <c r="T17" s="7">
        <v>55.821024999999999</v>
      </c>
      <c r="U17" s="7">
        <v>11.518756809734001</v>
      </c>
      <c r="V17" s="7">
        <v>44.302268190265998</v>
      </c>
      <c r="W17" s="17">
        <v>0.20635158185887845</v>
      </c>
    </row>
    <row r="18" spans="8:23" x14ac:dyDescent="0.2">
      <c r="H18" t="s">
        <v>55</v>
      </c>
      <c r="I18" s="4">
        <v>393</v>
      </c>
      <c r="J18" s="5">
        <v>6000</v>
      </c>
      <c r="K18" s="5">
        <v>40000000</v>
      </c>
      <c r="L18" s="5">
        <v>2.5</v>
      </c>
      <c r="M18" s="5">
        <v>4</v>
      </c>
      <c r="N18" s="5">
        <v>300</v>
      </c>
      <c r="O18" s="5">
        <v>0</v>
      </c>
      <c r="P18" s="5">
        <v>1E-3</v>
      </c>
      <c r="Q18" s="5">
        <v>1.6000000000000001E-3</v>
      </c>
      <c r="R18" s="5">
        <v>8</v>
      </c>
      <c r="S18" s="5" t="b">
        <v>0</v>
      </c>
      <c r="T18" s="5">
        <v>52.585124999999998</v>
      </c>
      <c r="U18" s="5">
        <v>10.387736217579</v>
      </c>
      <c r="V18" s="5">
        <v>42.197388782421001</v>
      </c>
      <c r="W18" s="19">
        <v>0.19754134306192103</v>
      </c>
    </row>
    <row r="19" spans="8:23" x14ac:dyDescent="0.2">
      <c r="H19" t="s">
        <v>54</v>
      </c>
      <c r="I19" s="6">
        <v>447</v>
      </c>
      <c r="J19" s="7">
        <v>6000</v>
      </c>
      <c r="K19" s="7">
        <v>5000000</v>
      </c>
      <c r="L19" s="7">
        <v>2.5</v>
      </c>
      <c r="M19" s="7">
        <v>8</v>
      </c>
      <c r="N19" s="7">
        <v>300</v>
      </c>
      <c r="O19" s="7">
        <v>0</v>
      </c>
      <c r="P19" s="7">
        <v>0.01</v>
      </c>
      <c r="Q19" s="7">
        <v>4.0000000000000002E-4</v>
      </c>
      <c r="R19" s="7">
        <v>16</v>
      </c>
      <c r="S19" s="7" t="b">
        <v>0</v>
      </c>
      <c r="T19" s="7">
        <v>44.785674999999998</v>
      </c>
      <c r="U19" s="7">
        <v>6.0201238726159199</v>
      </c>
      <c r="V19" s="7">
        <v>38.765551127384079</v>
      </c>
      <c r="W19" s="17">
        <v>0.13442074664758141</v>
      </c>
    </row>
  </sheetData>
  <conditionalFormatting sqref="D21:D1048576 D1:D3">
    <cfRule type="colorScale" priority="6">
      <colorScale>
        <cfvo type="min"/>
        <cfvo type="max"/>
        <color rgb="FFFCFCFF"/>
        <color rgb="FF63BE7B"/>
      </colorScale>
    </cfRule>
  </conditionalFormatting>
  <conditionalFormatting sqref="M3:M8">
    <cfRule type="colorScale" priority="5">
      <colorScale>
        <cfvo type="min"/>
        <cfvo type="num" val="0.05"/>
        <color rgb="FF63BE7B"/>
        <color rgb="FFFCFCFF"/>
      </colorScale>
    </cfRule>
  </conditionalFormatting>
  <conditionalFormatting sqref="W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  <legacyDrawing r:id="rId3"/>
</worksheet>
</file>

<file path=docMetadata/LabelInfo.xml><?xml version="1.0" encoding="utf-8"?>
<clbl:labelList xmlns:clbl="http://schemas.microsoft.com/office/2020/mipLabelMetadata">
  <clbl:label id="{c1f94f0d-9a3d-4854-9288-bb90dcf2a90d}" enabled="0" method="" siteId="{c1f94f0d-9a3d-4854-9288-bb90dcf2a9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trials_and_results</vt:lpstr>
      <vt:lpstr>params</vt:lpstr>
      <vt:lpstr>params_relevant</vt:lpstr>
      <vt:lpstr>mult_reg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Schuderer, A (Andreas)</dc:creator>
  <cp:lastModifiedBy>Microsoft Office-Benutzer</cp:lastModifiedBy>
  <dcterms:created xsi:type="dcterms:W3CDTF">2022-08-22T10:44:40Z</dcterms:created>
  <dcterms:modified xsi:type="dcterms:W3CDTF">2022-09-09T19:49:20Z</dcterms:modified>
</cp:coreProperties>
</file>