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 иванов\"/>
    </mc:Choice>
  </mc:AlternateContent>
  <bookViews>
    <workbookView minimized="1" xWindow="0" yWindow="0" windowWidth="14340" windowHeight="8745" activeTab="2"/>
  </bookViews>
  <sheets>
    <sheet name="Лист1" sheetId="1" r:id="rId1"/>
    <sheet name="Лист4" sheetId="4" r:id="rId2"/>
    <sheet name="Лист5" sheetId="5" r:id="rId3"/>
    <sheet name="Лист2" sheetId="2" r:id="rId4"/>
    <sheet name="Лист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5" l="1"/>
  <c r="F55" i="5"/>
  <c r="F54" i="5"/>
  <c r="F53" i="5"/>
  <c r="F52" i="5"/>
  <c r="F51" i="5"/>
  <c r="F50" i="5"/>
  <c r="F49" i="5"/>
  <c r="F47" i="5"/>
  <c r="F48" i="5"/>
  <c r="F46" i="5"/>
  <c r="F45" i="5"/>
  <c r="F44" i="5"/>
  <c r="F43" i="5"/>
  <c r="F42" i="5"/>
  <c r="F41" i="5"/>
  <c r="G41" i="5" s="1"/>
  <c r="H41" i="5" s="1"/>
  <c r="F40" i="5"/>
  <c r="G40" i="5" s="1"/>
  <c r="H40" i="5" s="1"/>
  <c r="F39" i="5"/>
  <c r="F38" i="5"/>
  <c r="F37" i="5"/>
  <c r="G37" i="5" s="1"/>
  <c r="H37" i="5" s="1"/>
  <c r="F36" i="5"/>
  <c r="G38" i="5"/>
  <c r="H38" i="5" s="1"/>
  <c r="G26" i="5"/>
  <c r="G27" i="5"/>
  <c r="G28" i="5"/>
  <c r="G29" i="5"/>
  <c r="G30" i="5"/>
  <c r="G31" i="5"/>
  <c r="G32" i="5"/>
  <c r="G33" i="5"/>
  <c r="G34" i="5"/>
  <c r="G35" i="5"/>
  <c r="G36" i="5"/>
  <c r="H36" i="5" s="1"/>
  <c r="G39" i="5"/>
  <c r="H39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5" i="5"/>
  <c r="H55" i="5" s="1"/>
  <c r="G56" i="5"/>
  <c r="H56" i="5" s="1"/>
  <c r="G25" i="5"/>
  <c r="F25" i="5"/>
  <c r="F26" i="5"/>
  <c r="H26" i="5" s="1"/>
  <c r="F27" i="5"/>
  <c r="H27" i="5" s="1"/>
  <c r="F28" i="5"/>
  <c r="F29" i="5"/>
  <c r="F30" i="5"/>
  <c r="H30" i="5" s="1"/>
  <c r="F31" i="5"/>
  <c r="H31" i="5" s="1"/>
  <c r="F32" i="5"/>
  <c r="H32" i="5" s="1"/>
  <c r="F33" i="5"/>
  <c r="F34" i="5"/>
  <c r="H34" i="5" s="1"/>
  <c r="F35" i="5"/>
  <c r="H35" i="5" s="1"/>
  <c r="G54" i="5" l="1"/>
  <c r="H54" i="5" s="1"/>
  <c r="H33" i="5"/>
  <c r="H29" i="5"/>
  <c r="H25" i="5"/>
  <c r="B3" i="5" s="1"/>
  <c r="H28" i="5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C4" i="4"/>
  <c r="D4" i="4"/>
  <c r="E4" i="4"/>
  <c r="F4" i="4"/>
  <c r="G4" i="4"/>
  <c r="H4" i="4"/>
  <c r="B4" i="4"/>
  <c r="E48" i="3"/>
  <c r="E49" i="3"/>
  <c r="E50" i="3"/>
  <c r="E52" i="3" s="1"/>
  <c r="E51" i="3"/>
  <c r="E47" i="3"/>
  <c r="H46" i="3"/>
  <c r="I46" i="3"/>
  <c r="J46" i="3"/>
  <c r="K46" i="3"/>
  <c r="G46" i="3"/>
  <c r="F46" i="3"/>
  <c r="E46" i="3"/>
  <c r="B2" i="3"/>
  <c r="F26" i="3" l="1"/>
  <c r="F27" i="3" s="1"/>
  <c r="E28" i="3" s="1"/>
  <c r="E26" i="3"/>
  <c r="B23" i="3"/>
  <c r="B25" i="3"/>
  <c r="B24" i="3"/>
  <c r="E27" i="3" l="1"/>
  <c r="F28" i="3"/>
  <c r="C18" i="3"/>
  <c r="D13" i="3"/>
  <c r="B6" i="3"/>
  <c r="C6" i="3" s="1"/>
  <c r="C3" i="3"/>
  <c r="D3" i="3"/>
  <c r="E3" i="3"/>
  <c r="B3" i="3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A1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9" i="2"/>
  <c r="A20" i="2"/>
  <c r="A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J21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B21" i="1"/>
  <c r="A2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  <c r="F22" i="3"/>
  <c r="F29" i="3" l="1"/>
  <c r="E30" i="3" s="1"/>
  <c r="E29" i="3"/>
  <c r="E32" i="3" l="1"/>
</calcChain>
</file>

<file path=xl/sharedStrings.xml><?xml version="1.0" encoding="utf-8"?>
<sst xmlns="http://schemas.openxmlformats.org/spreadsheetml/2006/main" count="141" uniqueCount="124">
  <si>
    <t>Оценка</t>
  </si>
  <si>
    <t>Вероятность</t>
  </si>
  <si>
    <t>Количество информации</t>
  </si>
  <si>
    <t>i</t>
  </si>
  <si>
    <t>K</t>
  </si>
  <si>
    <t>Я к вам пишу — чего же боле?
Что я могу еще сказать?</t>
  </si>
  <si>
    <t>I, бит</t>
  </si>
  <si>
    <t>Байты/Биты</t>
  </si>
  <si>
    <t>Байты</t>
  </si>
  <si>
    <t>Биты</t>
  </si>
  <si>
    <t>Разрядность</t>
  </si>
  <si>
    <t>I, биты</t>
  </si>
  <si>
    <t>Восьмеричная</t>
  </si>
  <si>
    <t>Шестнадцатиричная</t>
  </si>
  <si>
    <t>Исходное число</t>
  </si>
  <si>
    <t>Число в десятичном представлении</t>
  </si>
  <si>
    <t>Десятиричная</t>
  </si>
  <si>
    <t>первый</t>
  </si>
  <si>
    <t>второй</t>
  </si>
  <si>
    <t>третий</t>
  </si>
  <si>
    <t>четвёртый</t>
  </si>
  <si>
    <t>пятый</t>
  </si>
  <si>
    <t>остаток</t>
  </si>
  <si>
    <t>Ваше число:</t>
  </si>
  <si>
    <t>Результат</t>
  </si>
  <si>
    <t>рез дел</t>
  </si>
  <si>
    <t>A</t>
  </si>
  <si>
    <t>B</t>
  </si>
  <si>
    <t>C</t>
  </si>
  <si>
    <t>скорпион</t>
  </si>
  <si>
    <t>телец</t>
  </si>
  <si>
    <t>ветер</t>
  </si>
  <si>
    <t>Золотов</t>
  </si>
  <si>
    <t>Джорно</t>
  </si>
  <si>
    <t>Джованни</t>
  </si>
  <si>
    <t>ПУДЖ</t>
  </si>
  <si>
    <t>Арканович</t>
  </si>
  <si>
    <t>Винницкий</t>
  </si>
  <si>
    <t>Штирлиц</t>
  </si>
  <si>
    <t>Товарищ</t>
  </si>
  <si>
    <t>Исаевич</t>
  </si>
  <si>
    <t>Чапаев</t>
  </si>
  <si>
    <t>Василий</t>
  </si>
  <si>
    <t>Иванович</t>
  </si>
  <si>
    <t>чай</t>
  </si>
  <si>
    <t>могуч</t>
  </si>
  <si>
    <t>a</t>
  </si>
  <si>
    <t>c</t>
  </si>
  <si>
    <t>b</t>
  </si>
  <si>
    <t>Исааков</t>
  </si>
  <si>
    <t>Партбилет</t>
  </si>
  <si>
    <t>Икфуц</t>
  </si>
  <si>
    <t>ФИО (Фамилия)</t>
  </si>
  <si>
    <t>Имя</t>
  </si>
  <si>
    <t>Отчество</t>
  </si>
  <si>
    <t>Таблица умножения</t>
  </si>
  <si>
    <t xml:space="preserve"> -ричной системы</t>
  </si>
  <si>
    <t>x</t>
  </si>
  <si>
    <t xml:space="preserve">Таблица умножения 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</si>
  <si>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</si>
  <si>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</si>
  <si>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</si>
  <si>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</si>
  <si>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</si>
  <si>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</si>
  <si>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</si>
  <si>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</si>
  <si>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</si>
  <si>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</si>
  <si>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</si>
  <si>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_.</t>
  </si>
  <si>
    <t xml:space="preserve">_. </t>
  </si>
  <si>
    <t xml:space="preserve">_... </t>
  </si>
  <si>
    <t xml:space="preserve">.__ </t>
  </si>
  <si>
    <t xml:space="preserve">__. </t>
  </si>
  <si>
    <t xml:space="preserve">_.. </t>
  </si>
  <si>
    <t xml:space="preserve">. </t>
  </si>
  <si>
    <t xml:space="preserve">…_ </t>
  </si>
  <si>
    <t xml:space="preserve">__.. </t>
  </si>
  <si>
    <t xml:space="preserve">.. </t>
  </si>
  <si>
    <t xml:space="preserve">_._ </t>
  </si>
  <si>
    <t xml:space="preserve">.___ 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</si>
  <si>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</si>
  <si>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</si>
  <si>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</si>
  <si>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</si>
  <si>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</si>
  <si>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</si>
  <si>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</si>
  <si>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</si>
  <si>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</si>
  <si>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</si>
  <si>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</si>
  <si>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</si>
  <si>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</si>
  <si>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</si>
  <si>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</si>
  <si>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</si>
  <si>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</si>
  <si>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</si>
  <si>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</si>
  <si>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</si>
  <si>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</si>
  <si>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._..</t>
  </si>
  <si>
    <t>__</t>
  </si>
  <si>
    <t>___</t>
  </si>
  <si>
    <t>.__.</t>
  </si>
  <si>
    <t>._.</t>
  </si>
  <si>
    <t>…</t>
  </si>
  <si>
    <t>_</t>
  </si>
  <si>
    <t>.._</t>
  </si>
  <si>
    <t>….</t>
  </si>
  <si>
    <t>.._.</t>
  </si>
  <si>
    <t>_._.</t>
  </si>
  <si>
    <t>___.</t>
  </si>
  <si>
    <t>____</t>
  </si>
  <si>
    <t>__._</t>
  </si>
  <si>
    <t>.__._</t>
  </si>
  <si>
    <t>_.__</t>
  </si>
  <si>
    <t>_.._</t>
  </si>
  <si>
    <t>..__</t>
  </si>
  <si>
    <t>.._..</t>
  </si>
  <si>
    <t>._._</t>
  </si>
  <si>
    <t>абвгдсаноснлсепглсепглдмнг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</si>
</sst>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Таблица3" displayName="Таблица3" ref="A5:A7" totalsRowShown="0">
  <autoFilter ref="A5:A7"/>
  <tableColumns count="1">
    <tableColumn id="1" name="Байты/Бит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T21"/>
  <sheetViews>
    <sheetView workbookViewId="0">
      <selection activeCell="B2" sqref="B2"/>
    </sheetView>
  </sheetViews>
  <sheetFormatPr defaultRowHeight="15" x14ac:dyDescent="0.25"/>
  <cols>
    <col min="13" max="18" width="9.140625" customWidth="1"/>
    <col min="20" max="20" width="9.140625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 xml:space="preserve"> B$1 * $A2</f>
        <v>4</v>
      </c>
      <c r="C2">
        <f t="shared" ref="C2:T16" si="0" xml:space="preserve"> C$1 * 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 t="shared" ref="B3:Q20" si="1" xml:space="preserve"> B$1 * $A3</f>
        <v>6</v>
      </c>
      <c r="C3">
        <f t="shared" si="0"/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  <c r="K3">
        <f t="shared" si="0"/>
        <v>33</v>
      </c>
      <c r="L3">
        <f t="shared" si="0"/>
        <v>36</v>
      </c>
      <c r="M3">
        <f t="shared" si="0"/>
        <v>39</v>
      </c>
      <c r="N3">
        <f t="shared" si="0"/>
        <v>42</v>
      </c>
      <c r="O3">
        <f t="shared" si="0"/>
        <v>45</v>
      </c>
      <c r="P3">
        <f t="shared" si="0"/>
        <v>48</v>
      </c>
      <c r="Q3">
        <f t="shared" si="0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x14ac:dyDescent="0.25">
      <c r="A4">
        <v>4</v>
      </c>
      <c r="B4">
        <f t="shared" si="1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0" x14ac:dyDescent="0.25">
      <c r="A5">
        <v>5</v>
      </c>
      <c r="B5">
        <f t="shared" si="1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0" x14ac:dyDescent="0.25">
      <c r="A6">
        <v>6</v>
      </c>
      <c r="B6">
        <f t="shared" si="1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0" x14ac:dyDescent="0.25">
      <c r="A7">
        <v>7</v>
      </c>
      <c r="B7">
        <f t="shared" si="1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0" x14ac:dyDescent="0.25">
      <c r="A8">
        <v>8</v>
      </c>
      <c r="B8">
        <f t="shared" si="1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0" x14ac:dyDescent="0.25">
      <c r="A9">
        <v>9</v>
      </c>
      <c r="B9">
        <f t="shared" si="1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0" x14ac:dyDescent="0.25">
      <c r="A10">
        <v>10</v>
      </c>
      <c r="B10">
        <f t="shared" si="1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0" x14ac:dyDescent="0.25">
      <c r="A11">
        <v>11</v>
      </c>
      <c r="B11">
        <f t="shared" si="1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0" x14ac:dyDescent="0.25">
      <c r="A12">
        <v>12</v>
      </c>
      <c r="B12">
        <f t="shared" si="1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0" x14ac:dyDescent="0.25">
      <c r="A13">
        <v>13</v>
      </c>
      <c r="B13">
        <f t="shared" si="1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0" x14ac:dyDescent="0.25">
      <c r="A14">
        <v>14</v>
      </c>
      <c r="B14">
        <f t="shared" si="1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0" x14ac:dyDescent="0.25">
      <c r="A15">
        <v>15</v>
      </c>
      <c r="B15">
        <f t="shared" si="1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0" x14ac:dyDescent="0.25">
      <c r="A16">
        <v>16</v>
      </c>
      <c r="B16">
        <f t="shared" si="1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ref="F16:T20" si="2" xml:space="preserve"> F$1 * $A16</f>
        <v>96</v>
      </c>
      <c r="G16">
        <f t="shared" si="2"/>
        <v>112</v>
      </c>
      <c r="H16">
        <f t="shared" si="2"/>
        <v>128</v>
      </c>
      <c r="I16">
        <f t="shared" si="2"/>
        <v>144</v>
      </c>
      <c r="J16">
        <f t="shared" si="2"/>
        <v>160</v>
      </c>
      <c r="K16">
        <f t="shared" si="2"/>
        <v>176</v>
      </c>
      <c r="L16">
        <f t="shared" si="2"/>
        <v>192</v>
      </c>
      <c r="M16">
        <f t="shared" si="2"/>
        <v>208</v>
      </c>
      <c r="N16">
        <f t="shared" si="2"/>
        <v>224</v>
      </c>
      <c r="O16">
        <f t="shared" si="2"/>
        <v>240</v>
      </c>
      <c r="P16">
        <f t="shared" si="2"/>
        <v>256</v>
      </c>
      <c r="Q16">
        <f t="shared" si="2"/>
        <v>272</v>
      </c>
      <c r="R16">
        <f t="shared" si="2"/>
        <v>288</v>
      </c>
      <c r="S16">
        <f t="shared" si="2"/>
        <v>304</v>
      </c>
      <c r="T16">
        <f t="shared" si="2"/>
        <v>320</v>
      </c>
    </row>
    <row r="17" spans="1:20" x14ac:dyDescent="0.25">
      <c r="A17">
        <v>17</v>
      </c>
      <c r="B17">
        <f t="shared" si="1"/>
        <v>34</v>
      </c>
      <c r="C17">
        <f t="shared" si="1"/>
        <v>51</v>
      </c>
      <c r="D17">
        <f t="shared" si="1"/>
        <v>68</v>
      </c>
      <c r="E17">
        <f t="shared" si="1"/>
        <v>85</v>
      </c>
      <c r="F17">
        <f t="shared" si="1"/>
        <v>102</v>
      </c>
      <c r="G17">
        <f t="shared" si="1"/>
        <v>119</v>
      </c>
      <c r="H17">
        <f t="shared" si="1"/>
        <v>136</v>
      </c>
      <c r="I17">
        <f t="shared" si="1"/>
        <v>153</v>
      </c>
      <c r="J17">
        <f t="shared" si="1"/>
        <v>170</v>
      </c>
      <c r="K17">
        <f t="shared" si="1"/>
        <v>187</v>
      </c>
      <c r="L17">
        <f t="shared" si="1"/>
        <v>204</v>
      </c>
      <c r="M17">
        <f t="shared" si="1"/>
        <v>221</v>
      </c>
      <c r="N17">
        <f t="shared" si="1"/>
        <v>238</v>
      </c>
      <c r="O17">
        <f t="shared" si="1"/>
        <v>255</v>
      </c>
      <c r="P17">
        <f t="shared" si="1"/>
        <v>272</v>
      </c>
      <c r="Q17">
        <f t="shared" si="1"/>
        <v>289</v>
      </c>
      <c r="R17">
        <f t="shared" si="2"/>
        <v>306</v>
      </c>
      <c r="S17">
        <f t="shared" si="2"/>
        <v>323</v>
      </c>
      <c r="T17">
        <f t="shared" si="2"/>
        <v>340</v>
      </c>
    </row>
    <row r="18" spans="1:20" x14ac:dyDescent="0.25">
      <c r="A18">
        <v>18</v>
      </c>
      <c r="B18">
        <f t="shared" si="1"/>
        <v>36</v>
      </c>
      <c r="C18">
        <f t="shared" si="1"/>
        <v>54</v>
      </c>
      <c r="D18">
        <f t="shared" si="1"/>
        <v>72</v>
      </c>
      <c r="E18">
        <f t="shared" si="1"/>
        <v>90</v>
      </c>
      <c r="F18">
        <f t="shared" si="1"/>
        <v>108</v>
      </c>
      <c r="G18">
        <f t="shared" si="1"/>
        <v>126</v>
      </c>
      <c r="H18">
        <f t="shared" si="1"/>
        <v>144</v>
      </c>
      <c r="I18">
        <f t="shared" si="1"/>
        <v>162</v>
      </c>
      <c r="J18">
        <f t="shared" si="1"/>
        <v>180</v>
      </c>
      <c r="K18">
        <f t="shared" si="1"/>
        <v>198</v>
      </c>
      <c r="L18">
        <f t="shared" si="1"/>
        <v>216</v>
      </c>
      <c r="M18">
        <f t="shared" si="1"/>
        <v>234</v>
      </c>
      <c r="N18">
        <f t="shared" si="1"/>
        <v>252</v>
      </c>
      <c r="O18">
        <f t="shared" si="1"/>
        <v>270</v>
      </c>
      <c r="P18">
        <f t="shared" si="1"/>
        <v>288</v>
      </c>
      <c r="Q18">
        <f t="shared" si="1"/>
        <v>306</v>
      </c>
      <c r="R18">
        <f t="shared" si="2"/>
        <v>324</v>
      </c>
      <c r="S18">
        <f t="shared" si="2"/>
        <v>342</v>
      </c>
      <c r="T18">
        <f t="shared" si="2"/>
        <v>360</v>
      </c>
    </row>
    <row r="19" spans="1:20" x14ac:dyDescent="0.25">
      <c r="A19">
        <v>19</v>
      </c>
      <c r="B19">
        <f t="shared" si="1"/>
        <v>38</v>
      </c>
      <c r="C19">
        <f t="shared" si="1"/>
        <v>57</v>
      </c>
      <c r="D19">
        <f t="shared" si="1"/>
        <v>76</v>
      </c>
      <c r="E19">
        <f t="shared" si="1"/>
        <v>95</v>
      </c>
      <c r="F19">
        <f t="shared" si="1"/>
        <v>114</v>
      </c>
      <c r="G19">
        <f t="shared" si="1"/>
        <v>133</v>
      </c>
      <c r="H19">
        <f t="shared" si="1"/>
        <v>152</v>
      </c>
      <c r="I19">
        <f t="shared" si="1"/>
        <v>171</v>
      </c>
      <c r="J19">
        <f t="shared" si="1"/>
        <v>190</v>
      </c>
      <c r="K19">
        <f t="shared" si="1"/>
        <v>209</v>
      </c>
      <c r="L19">
        <f t="shared" si="1"/>
        <v>228</v>
      </c>
      <c r="M19">
        <f t="shared" si="1"/>
        <v>247</v>
      </c>
      <c r="N19">
        <f t="shared" si="1"/>
        <v>266</v>
      </c>
      <c r="O19">
        <f t="shared" si="1"/>
        <v>285</v>
      </c>
      <c r="P19">
        <f t="shared" si="1"/>
        <v>304</v>
      </c>
      <c r="Q19">
        <f t="shared" si="1"/>
        <v>323</v>
      </c>
      <c r="R19">
        <f t="shared" si="2"/>
        <v>342</v>
      </c>
      <c r="S19">
        <f t="shared" si="2"/>
        <v>361</v>
      </c>
      <c r="T19">
        <f t="shared" si="2"/>
        <v>380</v>
      </c>
    </row>
    <row r="20" spans="1:20" x14ac:dyDescent="0.25">
      <c r="A20">
        <v>20</v>
      </c>
      <c r="B20">
        <f t="shared" si="1"/>
        <v>40</v>
      </c>
      <c r="C20">
        <f t="shared" si="1"/>
        <v>60</v>
      </c>
      <c r="D20">
        <f t="shared" si="1"/>
        <v>80</v>
      </c>
      <c r="E20">
        <f t="shared" si="1"/>
        <v>100</v>
      </c>
      <c r="F20">
        <f t="shared" si="1"/>
        <v>120</v>
      </c>
      <c r="G20">
        <f t="shared" si="1"/>
        <v>140</v>
      </c>
      <c r="H20">
        <f t="shared" si="1"/>
        <v>160</v>
      </c>
      <c r="I20">
        <f t="shared" si="1"/>
        <v>180</v>
      </c>
      <c r="J20">
        <f t="shared" si="1"/>
        <v>200</v>
      </c>
      <c r="K20">
        <f t="shared" si="1"/>
        <v>220</v>
      </c>
      <c r="L20">
        <f t="shared" si="1"/>
        <v>240</v>
      </c>
      <c r="M20">
        <f t="shared" si="1"/>
        <v>260</v>
      </c>
      <c r="N20">
        <f t="shared" si="1"/>
        <v>280</v>
      </c>
      <c r="O20">
        <f t="shared" si="1"/>
        <v>300</v>
      </c>
      <c r="P20">
        <f t="shared" si="1"/>
        <v>320</v>
      </c>
      <c r="Q20">
        <f t="shared" si="1"/>
        <v>340</v>
      </c>
      <c r="R20">
        <f t="shared" si="2"/>
        <v>360</v>
      </c>
      <c r="S20">
        <f t="shared" si="2"/>
        <v>380</v>
      </c>
      <c r="T20">
        <f t="shared" si="2"/>
        <v>400</v>
      </c>
    </row>
    <row r="21" spans="1:20" x14ac:dyDescent="0.25">
      <c r="A21">
        <f>SUM(A1:A20)</f>
        <v>210</v>
      </c>
      <c r="B21">
        <f>SUM(B1:B20)</f>
        <v>420</v>
      </c>
      <c r="C21">
        <f t="shared" ref="C21:T21" si="3">SUM(C1:C20)</f>
        <v>630</v>
      </c>
      <c r="D21">
        <f t="shared" si="3"/>
        <v>840</v>
      </c>
      <c r="E21">
        <f t="shared" si="3"/>
        <v>1050</v>
      </c>
      <c r="F21">
        <f t="shared" si="3"/>
        <v>1260</v>
      </c>
      <c r="G21">
        <f t="shared" si="3"/>
        <v>1470</v>
      </c>
      <c r="H21">
        <f t="shared" si="3"/>
        <v>1680</v>
      </c>
      <c r="I21">
        <f t="shared" si="3"/>
        <v>1890</v>
      </c>
      <c r="J21">
        <f>SUM(J1:J20)</f>
        <v>2100</v>
      </c>
      <c r="K21">
        <f t="shared" si="3"/>
        <v>2310</v>
      </c>
      <c r="L21">
        <f t="shared" si="3"/>
        <v>2520</v>
      </c>
      <c r="M21">
        <f t="shared" si="3"/>
        <v>2730</v>
      </c>
      <c r="N21">
        <f t="shared" si="3"/>
        <v>2940</v>
      </c>
      <c r="O21">
        <f t="shared" si="3"/>
        <v>3150</v>
      </c>
      <c r="P21">
        <f t="shared" si="3"/>
        <v>3360</v>
      </c>
      <c r="Q21">
        <f t="shared" si="3"/>
        <v>3570</v>
      </c>
      <c r="R21">
        <f t="shared" si="3"/>
        <v>3780</v>
      </c>
      <c r="S21">
        <f t="shared" si="3"/>
        <v>3990</v>
      </c>
      <c r="T21">
        <f t="shared" si="3"/>
        <v>4200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" sqref="D1"/>
    </sheetView>
  </sheetViews>
  <sheetFormatPr defaultRowHeight="15" x14ac:dyDescent="0.25"/>
  <sheetData>
    <row r="1" spans="1:8" x14ac:dyDescent="0.25">
      <c r="A1" s="5" t="s">
        <v>58</v>
      </c>
      <c r="B1" s="5"/>
      <c r="C1" s="5"/>
      <c r="D1">
        <v>3</v>
      </c>
      <c r="E1" s="5" t="s">
        <v>56</v>
      </c>
      <c r="F1" s="5"/>
      <c r="G1" s="5"/>
    </row>
    <row r="3" spans="1:8" x14ac:dyDescent="0.25">
      <c r="A3" t="s">
        <v>57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 xml:space="preserve"> INT(B$3*$A4/$D$1)*10+MOD(B$3*$A4,$D$1)</f>
        <v>1</v>
      </c>
      <c r="C4">
        <f t="shared" ref="C4:H10" si="0" xml:space="preserve"> INT(C$3*$A4/$D$1)*10+MOD(C$3*$A4,$D$1)</f>
        <v>2</v>
      </c>
      <c r="D4">
        <f t="shared" si="0"/>
        <v>10</v>
      </c>
      <c r="E4">
        <f t="shared" si="0"/>
        <v>11</v>
      </c>
      <c r="F4">
        <f t="shared" si="0"/>
        <v>12</v>
      </c>
      <c r="G4">
        <f t="shared" si="0"/>
        <v>20</v>
      </c>
      <c r="H4">
        <f t="shared" si="0"/>
        <v>21</v>
      </c>
    </row>
    <row r="5" spans="1:8" x14ac:dyDescent="0.25">
      <c r="A5">
        <v>2</v>
      </c>
      <c r="B5">
        <f t="shared" ref="B5:B10" si="1" xml:space="preserve"> INT(B$3*$A5/$D$1)*10+MOD(B$3*$A5,$D$1)</f>
        <v>2</v>
      </c>
      <c r="C5">
        <f t="shared" si="0"/>
        <v>11</v>
      </c>
      <c r="D5">
        <f t="shared" si="0"/>
        <v>20</v>
      </c>
      <c r="E5">
        <f t="shared" si="0"/>
        <v>22</v>
      </c>
      <c r="F5">
        <f t="shared" si="0"/>
        <v>31</v>
      </c>
      <c r="G5">
        <f t="shared" si="0"/>
        <v>40</v>
      </c>
      <c r="H5">
        <f t="shared" si="0"/>
        <v>42</v>
      </c>
    </row>
    <row r="6" spans="1:8" x14ac:dyDescent="0.25">
      <c r="A6">
        <v>3</v>
      </c>
      <c r="B6">
        <f t="shared" si="1"/>
        <v>10</v>
      </c>
      <c r="C6">
        <f t="shared" si="0"/>
        <v>20</v>
      </c>
      <c r="D6">
        <f t="shared" si="0"/>
        <v>30</v>
      </c>
      <c r="E6">
        <f t="shared" si="0"/>
        <v>40</v>
      </c>
      <c r="F6">
        <f t="shared" si="0"/>
        <v>50</v>
      </c>
      <c r="G6">
        <f t="shared" si="0"/>
        <v>60</v>
      </c>
      <c r="H6">
        <f t="shared" si="0"/>
        <v>70</v>
      </c>
    </row>
    <row r="7" spans="1:8" x14ac:dyDescent="0.25">
      <c r="A7">
        <v>4</v>
      </c>
      <c r="B7">
        <f t="shared" si="1"/>
        <v>11</v>
      </c>
      <c r="C7">
        <f t="shared" si="0"/>
        <v>22</v>
      </c>
      <c r="D7">
        <f t="shared" si="0"/>
        <v>40</v>
      </c>
      <c r="E7">
        <f t="shared" si="0"/>
        <v>51</v>
      </c>
      <c r="F7">
        <f t="shared" si="0"/>
        <v>62</v>
      </c>
      <c r="G7">
        <f t="shared" si="0"/>
        <v>80</v>
      </c>
      <c r="H7">
        <f t="shared" si="0"/>
        <v>91</v>
      </c>
    </row>
    <row r="8" spans="1:8" x14ac:dyDescent="0.25">
      <c r="A8">
        <v>5</v>
      </c>
      <c r="B8">
        <f t="shared" si="1"/>
        <v>12</v>
      </c>
      <c r="C8">
        <f t="shared" si="0"/>
        <v>31</v>
      </c>
      <c r="D8">
        <f t="shared" si="0"/>
        <v>50</v>
      </c>
      <c r="E8">
        <f t="shared" si="0"/>
        <v>62</v>
      </c>
      <c r="F8">
        <f t="shared" si="0"/>
        <v>81</v>
      </c>
      <c r="G8">
        <f t="shared" si="0"/>
        <v>100</v>
      </c>
      <c r="H8">
        <f t="shared" si="0"/>
        <v>112</v>
      </c>
    </row>
    <row r="9" spans="1:8" x14ac:dyDescent="0.25">
      <c r="A9">
        <v>6</v>
      </c>
      <c r="B9">
        <f t="shared" si="1"/>
        <v>20</v>
      </c>
      <c r="C9">
        <f t="shared" si="0"/>
        <v>40</v>
      </c>
      <c r="D9">
        <f t="shared" si="0"/>
        <v>60</v>
      </c>
      <c r="E9">
        <f t="shared" si="0"/>
        <v>80</v>
      </c>
      <c r="F9">
        <f t="shared" si="0"/>
        <v>100</v>
      </c>
      <c r="G9">
        <f t="shared" si="0"/>
        <v>120</v>
      </c>
      <c r="H9">
        <f t="shared" si="0"/>
        <v>140</v>
      </c>
    </row>
    <row r="10" spans="1:8" x14ac:dyDescent="0.25">
      <c r="A10">
        <v>7</v>
      </c>
      <c r="B10">
        <f t="shared" si="1"/>
        <v>21</v>
      </c>
      <c r="C10">
        <f t="shared" si="0"/>
        <v>42</v>
      </c>
      <c r="D10">
        <f t="shared" si="0"/>
        <v>70</v>
      </c>
      <c r="E10">
        <f t="shared" si="0"/>
        <v>91</v>
      </c>
      <c r="F10">
        <f t="shared" si="0"/>
        <v>112</v>
      </c>
      <c r="G10">
        <f t="shared" si="0"/>
        <v>140</v>
      </c>
      <c r="H10">
        <f t="shared" si="0"/>
        <v>161</v>
      </c>
    </row>
  </sheetData>
  <mergeCells count="2">
    <mergeCell ref="A1:C1"/>
    <mergeCell ref="E1:G1"/>
  </mergeCells>
  <dataValidations count="1">
    <dataValidation type="whole" allowBlank="1" showInputMessage="1" showErrorMessage="1" error="зач ты это делаешь" prompt="Введите число от 3 до 9 для корректной работы" sqref="D1">
      <formula1>3</formula1>
      <formula2>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6"/>
  <sheetViews>
    <sheetView tabSelected="1" topLeftCell="A21" workbookViewId="0">
      <selection activeCell="B25" sqref="B25:C56"/>
    </sheetView>
  </sheetViews>
  <sheetFormatPr defaultRowHeight="15" x14ac:dyDescent="0.25"/>
  <cols>
    <col min="6" max="6" width="10.28515625" bestFit="1" customWidth="1"/>
    <col min="15" max="15" width="15.140625" customWidth="1"/>
  </cols>
  <sheetData>
    <row r="2" spans="2:2" x14ac:dyDescent="0.25">
      <c r="B2" t="s">
        <v>123</v>
      </c>
    </row>
    <row r="3" spans="2:2" x14ac:dyDescent="0.25">
      <c r="B3" t="str">
        <f ca="1">CONCATENATE(H25,H26,H27,H28,H29,H30,H31,H32,H33,H34,H35,H36,H37,H38,H39,H40,H41,H42,H43,H44,H45,H46,H47,H48,H49,H50,H51,H52,H53,H54,H55,H56,H57)</f>
        <v xml:space="preserve">_. _... .__ __. _.. …_. _.___…_.._..…. .__.__. ._..…. .__.__. ._.._.. ___.__. </v>
      </c>
    </row>
    <row r="25" spans="2:8" x14ac:dyDescent="0.25">
      <c r="B25" t="s">
        <v>59</v>
      </c>
      <c r="C25" s="4" t="s">
        <v>71</v>
      </c>
      <c r="E25">
        <v>1</v>
      </c>
      <c r="F25" t="str">
        <f>MID(B$2,1,1)</f>
        <v>а</v>
      </c>
      <c r="G25">
        <f>IFERROR(MATCH(F25,$B$25:$B$56,0), "")</f>
        <v>1</v>
      </c>
      <c r="H25" t="str">
        <f t="shared" ref="H25:H33" ca="1" si="0">IFERROR(OFFSET(C$24,G25,0,), "")</f>
        <v xml:space="preserve">_. </v>
      </c>
    </row>
    <row r="26" spans="2:8" x14ac:dyDescent="0.25">
      <c r="B26" t="s">
        <v>60</v>
      </c>
      <c r="C26" s="4" t="s">
        <v>72</v>
      </c>
      <c r="E26">
        <v>2</v>
      </c>
      <c r="F26" t="str">
        <f>MID(B$2,2,1)</f>
        <v>б</v>
      </c>
      <c r="G26">
        <f t="shared" ref="G26:G56" si="1">IFERROR(MATCH(F26,$B$25:$B$56,0), "")</f>
        <v>2</v>
      </c>
      <c r="H26" t="str">
        <f t="shared" ca="1" si="0"/>
        <v xml:space="preserve">_... </v>
      </c>
    </row>
    <row r="27" spans="2:8" x14ac:dyDescent="0.25">
      <c r="B27" t="s">
        <v>61</v>
      </c>
      <c r="C27" s="4" t="s">
        <v>73</v>
      </c>
      <c r="E27">
        <v>3</v>
      </c>
      <c r="F27" t="str">
        <f>MID(B$2,3,1)</f>
        <v>в</v>
      </c>
      <c r="G27">
        <f t="shared" si="1"/>
        <v>3</v>
      </c>
      <c r="H27" t="str">
        <f t="shared" ca="1" si="0"/>
        <v xml:space="preserve">.__ </v>
      </c>
    </row>
    <row r="28" spans="2:8" x14ac:dyDescent="0.25">
      <c r="B28" t="s">
        <v>62</v>
      </c>
      <c r="C28" s="4" t="s">
        <v>74</v>
      </c>
      <c r="E28">
        <v>4</v>
      </c>
      <c r="F28" t="str">
        <f>MID(B$2,4,1)</f>
        <v>г</v>
      </c>
      <c r="G28">
        <f t="shared" si="1"/>
        <v>4</v>
      </c>
      <c r="H28" t="str">
        <f t="shared" ca="1" si="0"/>
        <v xml:space="preserve">__. </v>
      </c>
    </row>
    <row r="29" spans="2:8" x14ac:dyDescent="0.25">
      <c r="B29" t="s">
        <v>63</v>
      </c>
      <c r="C29" s="4" t="s">
        <v>75</v>
      </c>
      <c r="E29">
        <v>5</v>
      </c>
      <c r="F29" t="str">
        <f>MID(B$2,5,1)</f>
        <v>д</v>
      </c>
      <c r="G29">
        <f t="shared" si="1"/>
        <v>5</v>
      </c>
      <c r="H29" t="str">
        <f t="shared" ca="1" si="0"/>
        <v xml:space="preserve">_.. </v>
      </c>
    </row>
    <row r="30" spans="2:8" x14ac:dyDescent="0.25">
      <c r="B30" t="s">
        <v>64</v>
      </c>
      <c r="C30" s="4" t="s">
        <v>76</v>
      </c>
      <c r="E30">
        <v>6</v>
      </c>
      <c r="F30" t="str">
        <f>MID(B$2,6,1)</f>
        <v>с</v>
      </c>
      <c r="G30">
        <f t="shared" si="1"/>
        <v>18</v>
      </c>
      <c r="H30" t="str">
        <f t="shared" ca="1" si="0"/>
        <v>…</v>
      </c>
    </row>
    <row r="31" spans="2:8" x14ac:dyDescent="0.25">
      <c r="B31" t="s">
        <v>65</v>
      </c>
      <c r="C31" s="4" t="s">
        <v>77</v>
      </c>
      <c r="E31">
        <v>7</v>
      </c>
      <c r="F31" t="str">
        <f>MID(B$2,7,1)</f>
        <v>а</v>
      </c>
      <c r="G31">
        <f t="shared" si="1"/>
        <v>1</v>
      </c>
      <c r="H31" t="str">
        <f t="shared" ca="1" si="0"/>
        <v xml:space="preserve">_. </v>
      </c>
    </row>
    <row r="32" spans="2:8" x14ac:dyDescent="0.25">
      <c r="B32" t="s">
        <v>66</v>
      </c>
      <c r="C32" s="4" t="s">
        <v>78</v>
      </c>
      <c r="E32">
        <v>8</v>
      </c>
      <c r="F32" t="str">
        <f>MID(B$2,8,1)</f>
        <v>н</v>
      </c>
      <c r="G32">
        <f t="shared" si="1"/>
        <v>14</v>
      </c>
      <c r="H32" t="str">
        <f t="shared" ca="1" si="0"/>
        <v>_.</v>
      </c>
    </row>
    <row r="33" spans="2:8" x14ac:dyDescent="0.25">
      <c r="B33" t="s">
        <v>67</v>
      </c>
      <c r="C33" s="4" t="s">
        <v>79</v>
      </c>
      <c r="E33">
        <v>9</v>
      </c>
      <c r="F33" t="str">
        <f>MID(B$2,9,1)</f>
        <v>о</v>
      </c>
      <c r="G33">
        <f t="shared" si="1"/>
        <v>15</v>
      </c>
      <c r="H33" t="str">
        <f t="shared" ca="1" si="0"/>
        <v>___</v>
      </c>
    </row>
    <row r="34" spans="2:8" x14ac:dyDescent="0.25">
      <c r="B34" t="s">
        <v>68</v>
      </c>
      <c r="C34" s="4" t="s">
        <v>81</v>
      </c>
      <c r="E34">
        <v>10</v>
      </c>
      <c r="F34" t="str">
        <f>MID(B$2,10,1)</f>
        <v>с</v>
      </c>
      <c r="G34">
        <f t="shared" si="1"/>
        <v>18</v>
      </c>
      <c r="H34" t="str">
        <f ca="1">IFERROR(OFFSET(C$24,G34,0,), "")</f>
        <v>…</v>
      </c>
    </row>
    <row r="35" spans="2:8" x14ac:dyDescent="0.25">
      <c r="B35" t="s">
        <v>69</v>
      </c>
      <c r="C35" s="4" t="s">
        <v>80</v>
      </c>
      <c r="E35">
        <v>11</v>
      </c>
      <c r="F35" t="str">
        <f>MID(B$2,11,1)</f>
        <v>н</v>
      </c>
      <c r="G35">
        <f t="shared" si="1"/>
        <v>14</v>
      </c>
      <c r="H35" t="str">
        <f ca="1">IFERROR(OFFSET(C$24,G35,0,), "")</f>
        <v>_.</v>
      </c>
    </row>
    <row r="36" spans="2:8" x14ac:dyDescent="0.25">
      <c r="B36" t="s">
        <v>82</v>
      </c>
      <c r="C36" s="4" t="s">
        <v>103</v>
      </c>
      <c r="E36">
        <v>12</v>
      </c>
      <c r="F36" t="str">
        <f>MID(B$2,12,1)</f>
        <v>л</v>
      </c>
      <c r="G36">
        <f t="shared" si="1"/>
        <v>12</v>
      </c>
      <c r="H36" t="str">
        <f ca="1">IFERROR(OFFSET(C$24,G36,0,), "")</f>
        <v>._..</v>
      </c>
    </row>
    <row r="37" spans="2:8" x14ac:dyDescent="0.25">
      <c r="B37" t="s">
        <v>83</v>
      </c>
      <c r="C37" s="4" t="s">
        <v>104</v>
      </c>
      <c r="E37">
        <v>13</v>
      </c>
      <c r="F37" t="str">
        <f>MID(B$2,13,1)</f>
        <v>с</v>
      </c>
      <c r="G37">
        <f t="shared" si="1"/>
        <v>18</v>
      </c>
      <c r="H37" t="str">
        <f t="shared" ref="H37:H56" ca="1" si="2">IFERROR(OFFSET(C$24,G37,0,), "")</f>
        <v>…</v>
      </c>
    </row>
    <row r="38" spans="2:8" x14ac:dyDescent="0.25">
      <c r="B38" t="s">
        <v>84</v>
      </c>
      <c r="C38" s="4" t="s">
        <v>70</v>
      </c>
      <c r="E38">
        <v>14</v>
      </c>
      <c r="F38" t="str">
        <f>MID(B$2,14,1)</f>
        <v>е</v>
      </c>
      <c r="G38">
        <f t="shared" si="1"/>
        <v>6</v>
      </c>
      <c r="H38" t="str">
        <f t="shared" ca="1" si="2"/>
        <v xml:space="preserve">. </v>
      </c>
    </row>
    <row r="39" spans="2:8" x14ac:dyDescent="0.25">
      <c r="B39" t="s">
        <v>85</v>
      </c>
      <c r="C39" s="4" t="s">
        <v>105</v>
      </c>
      <c r="E39">
        <v>15</v>
      </c>
      <c r="F39" t="str">
        <f>MID(B$2,15,1)</f>
        <v>п</v>
      </c>
      <c r="G39">
        <f t="shared" si="1"/>
        <v>16</v>
      </c>
      <c r="H39" t="str">
        <f t="shared" ca="1" si="2"/>
        <v>.__.</v>
      </c>
    </row>
    <row r="40" spans="2:8" x14ac:dyDescent="0.25">
      <c r="B40" t="s">
        <v>86</v>
      </c>
      <c r="C40" s="4" t="s">
        <v>106</v>
      </c>
      <c r="E40">
        <v>16</v>
      </c>
      <c r="F40" t="str">
        <f>MID(B$2,16,1)</f>
        <v>г</v>
      </c>
      <c r="G40">
        <f t="shared" si="1"/>
        <v>4</v>
      </c>
      <c r="H40" t="str">
        <f t="shared" ca="1" si="2"/>
        <v xml:space="preserve">__. </v>
      </c>
    </row>
    <row r="41" spans="2:8" x14ac:dyDescent="0.25">
      <c r="B41" t="s">
        <v>87</v>
      </c>
      <c r="C41" s="4" t="s">
        <v>107</v>
      </c>
      <c r="E41">
        <v>17</v>
      </c>
      <c r="F41" t="str">
        <f>MID(B$2,17,1)</f>
        <v>л</v>
      </c>
      <c r="G41">
        <f t="shared" si="1"/>
        <v>12</v>
      </c>
      <c r="H41" t="str">
        <f t="shared" ca="1" si="2"/>
        <v>._..</v>
      </c>
    </row>
    <row r="42" spans="2:8" x14ac:dyDescent="0.25">
      <c r="B42" t="s">
        <v>88</v>
      </c>
      <c r="C42" s="4" t="s">
        <v>108</v>
      </c>
      <c r="E42">
        <v>18</v>
      </c>
      <c r="F42" t="str">
        <f>MID(B$2,18,1)</f>
        <v>с</v>
      </c>
      <c r="G42">
        <f t="shared" si="1"/>
        <v>18</v>
      </c>
      <c r="H42" t="str">
        <f t="shared" ca="1" si="2"/>
        <v>…</v>
      </c>
    </row>
    <row r="43" spans="2:8" x14ac:dyDescent="0.25">
      <c r="B43" t="s">
        <v>89</v>
      </c>
      <c r="C43" s="4" t="s">
        <v>109</v>
      </c>
      <c r="E43">
        <v>19</v>
      </c>
      <c r="F43" t="str">
        <f>MID(B$2,19,1)</f>
        <v>е</v>
      </c>
      <c r="G43">
        <f t="shared" si="1"/>
        <v>6</v>
      </c>
      <c r="H43" t="str">
        <f t="shared" ca="1" si="2"/>
        <v xml:space="preserve">. </v>
      </c>
    </row>
    <row r="44" spans="2:8" x14ac:dyDescent="0.25">
      <c r="B44" t="s">
        <v>90</v>
      </c>
      <c r="C44" s="4" t="s">
        <v>110</v>
      </c>
      <c r="E44">
        <v>20</v>
      </c>
      <c r="F44" t="str">
        <f>MID(B$2,20,1)</f>
        <v>п</v>
      </c>
      <c r="G44">
        <f t="shared" si="1"/>
        <v>16</v>
      </c>
      <c r="H44" t="str">
        <f t="shared" ca="1" si="2"/>
        <v>.__.</v>
      </c>
    </row>
    <row r="45" spans="2:8" x14ac:dyDescent="0.25">
      <c r="B45" t="s">
        <v>91</v>
      </c>
      <c r="C45" s="4" t="s">
        <v>112</v>
      </c>
      <c r="E45">
        <v>21</v>
      </c>
      <c r="F45" t="str">
        <f>MID(B$2,21,1)</f>
        <v>г</v>
      </c>
      <c r="G45">
        <f t="shared" si="1"/>
        <v>4</v>
      </c>
      <c r="H45" t="str">
        <f t="shared" ca="1" si="2"/>
        <v xml:space="preserve">__. </v>
      </c>
    </row>
    <row r="46" spans="2:8" x14ac:dyDescent="0.25">
      <c r="B46" t="s">
        <v>92</v>
      </c>
      <c r="C46" s="4" t="s">
        <v>111</v>
      </c>
      <c r="E46">
        <v>22</v>
      </c>
      <c r="F46" t="str">
        <f>MID(B$2,22,1)</f>
        <v>л</v>
      </c>
      <c r="G46">
        <f t="shared" si="1"/>
        <v>12</v>
      </c>
      <c r="H46" t="str">
        <f t="shared" ca="1" si="2"/>
        <v>._..</v>
      </c>
    </row>
    <row r="47" spans="2:8" x14ac:dyDescent="0.25">
      <c r="B47" t="s">
        <v>93</v>
      </c>
      <c r="C47" s="4" t="s">
        <v>113</v>
      </c>
      <c r="E47">
        <v>23</v>
      </c>
      <c r="F47" t="str">
        <f>MID(B$2,23,1)</f>
        <v>д</v>
      </c>
      <c r="G47">
        <f t="shared" si="1"/>
        <v>5</v>
      </c>
      <c r="H47" t="str">
        <f t="shared" ca="1" si="2"/>
        <v xml:space="preserve">_.. </v>
      </c>
    </row>
    <row r="48" spans="2:8" x14ac:dyDescent="0.25">
      <c r="B48" t="s">
        <v>94</v>
      </c>
      <c r="C48" s="4" t="s">
        <v>114</v>
      </c>
      <c r="E48">
        <v>24</v>
      </c>
      <c r="F48" t="str">
        <f>MID(B$2,24,1)</f>
        <v>м</v>
      </c>
      <c r="G48">
        <f t="shared" si="1"/>
        <v>13</v>
      </c>
      <c r="H48" t="str">
        <f t="shared" ca="1" si="2"/>
        <v>__</v>
      </c>
    </row>
    <row r="49" spans="2:8" x14ac:dyDescent="0.25">
      <c r="B49" t="s">
        <v>95</v>
      </c>
      <c r="C49" s="4" t="s">
        <v>115</v>
      </c>
      <c r="E49">
        <v>25</v>
      </c>
      <c r="F49" t="str">
        <f>MID(B$2,25,1)</f>
        <v>н</v>
      </c>
      <c r="G49">
        <f t="shared" si="1"/>
        <v>14</v>
      </c>
      <c r="H49" t="str">
        <f t="shared" ca="1" si="2"/>
        <v>_.</v>
      </c>
    </row>
    <row r="50" spans="2:8" x14ac:dyDescent="0.25">
      <c r="B50" t="s">
        <v>96</v>
      </c>
      <c r="C50" s="4" t="s">
        <v>116</v>
      </c>
      <c r="E50">
        <v>26</v>
      </c>
      <c r="F50" t="str">
        <f>MID(B$2,26,1)</f>
        <v>г</v>
      </c>
      <c r="G50">
        <f t="shared" si="1"/>
        <v>4</v>
      </c>
      <c r="H50" t="str">
        <f t="shared" ca="1" si="2"/>
        <v xml:space="preserve">__. </v>
      </c>
    </row>
    <row r="51" spans="2:8" x14ac:dyDescent="0.25">
      <c r="B51" t="s">
        <v>97</v>
      </c>
      <c r="C51" s="4" t="s">
        <v>117</v>
      </c>
      <c r="E51">
        <v>27</v>
      </c>
      <c r="F51" t="str">
        <f>MID(B$2,27,1)</f>
        <v/>
      </c>
      <c r="G51" t="str">
        <f t="shared" si="1"/>
        <v/>
      </c>
      <c r="H51" t="str">
        <f t="shared" ca="1" si="2"/>
        <v/>
      </c>
    </row>
    <row r="52" spans="2:8" x14ac:dyDescent="0.25">
      <c r="B52" t="s">
        <v>98</v>
      </c>
      <c r="C52" s="4" t="s">
        <v>118</v>
      </c>
      <c r="E52">
        <v>28</v>
      </c>
      <c r="F52" t="str">
        <f>MID(B$2,28,1)</f>
        <v/>
      </c>
      <c r="G52" t="str">
        <f t="shared" si="1"/>
        <v/>
      </c>
      <c r="H52" t="str">
        <f t="shared" ca="1" si="2"/>
        <v/>
      </c>
    </row>
    <row r="53" spans="2:8" x14ac:dyDescent="0.25">
      <c r="B53" t="s">
        <v>99</v>
      </c>
      <c r="C53" s="4" t="s">
        <v>119</v>
      </c>
      <c r="E53">
        <v>29</v>
      </c>
      <c r="F53" t="str">
        <f>MID(B$2,29,1)</f>
        <v/>
      </c>
      <c r="G53" t="str">
        <f t="shared" si="1"/>
        <v/>
      </c>
      <c r="H53" t="str">
        <f t="shared" ca="1" si="2"/>
        <v/>
      </c>
    </row>
    <row r="54" spans="2:8" x14ac:dyDescent="0.25">
      <c r="B54" t="s">
        <v>100</v>
      </c>
      <c r="C54" s="4" t="s">
        <v>121</v>
      </c>
      <c r="E54">
        <v>30</v>
      </c>
      <c r="F54" t="str">
        <f>MID(B$2,30,1)</f>
        <v/>
      </c>
      <c r="G54" t="str">
        <f t="shared" si="1"/>
        <v/>
      </c>
      <c r="H54" t="str">
        <f t="shared" ca="1" si="2"/>
        <v/>
      </c>
    </row>
    <row r="55" spans="2:8" x14ac:dyDescent="0.25">
      <c r="B55" t="s">
        <v>101</v>
      </c>
      <c r="C55" s="4" t="s">
        <v>120</v>
      </c>
      <c r="E55">
        <v>31</v>
      </c>
      <c r="F55" t="str">
        <f>MID(B$2,31,1)</f>
        <v/>
      </c>
      <c r="G55" t="str">
        <f t="shared" si="1"/>
        <v/>
      </c>
      <c r="H55" t="str">
        <f t="shared" ca="1" si="2"/>
        <v/>
      </c>
    </row>
    <row r="56" spans="2:8" x14ac:dyDescent="0.25">
      <c r="B56" t="s">
        <v>102</v>
      </c>
      <c r="C56" s="4" t="s">
        <v>122</v>
      </c>
      <c r="E56">
        <v>32</v>
      </c>
      <c r="F56" t="str">
        <f>MID(B$2,32,1)</f>
        <v/>
      </c>
      <c r="G56" t="str">
        <f t="shared" si="1"/>
        <v/>
      </c>
      <c r="H56" t="str">
        <f t="shared" ca="1" si="2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O27"/>
  <sheetViews>
    <sheetView workbookViewId="0">
      <selection activeCell="D1" sqref="D1"/>
    </sheetView>
  </sheetViews>
  <sheetFormatPr defaultRowHeight="15" x14ac:dyDescent="0.25"/>
  <sheetData>
    <row r="1" spans="1:15" x14ac:dyDescent="0.25">
      <c r="A1" s="1">
        <f xml:space="preserve"> Лист1!A$2 ^ B1</f>
        <v>2</v>
      </c>
      <c r="B1" s="1">
        <f>Лист1!A1</f>
        <v>1</v>
      </c>
      <c r="C1" s="1"/>
      <c r="D1" s="1" t="e">
        <f>LOG(A1,B1)</f>
        <v>#DIV/0!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>
        <f xml:space="preserve"> Лист1!A$2 ^ B2</f>
        <v>4</v>
      </c>
      <c r="B2" s="1">
        <f>Лист1!A2</f>
        <v>2</v>
      </c>
      <c r="C2" s="1"/>
      <c r="D2" s="1">
        <f t="shared" ref="D2:D20" si="0">LOG(B2,A2)</f>
        <v>0.5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f xml:space="preserve"> Лист1!A$2 ^ B3</f>
        <v>8</v>
      </c>
      <c r="B3" s="1">
        <f>Лист1!A3</f>
        <v>3</v>
      </c>
      <c r="C3" s="1"/>
      <c r="D3" s="1">
        <f t="shared" si="0"/>
        <v>0.52832083357371884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f xml:space="preserve"> Лист1!A$2 ^ B4</f>
        <v>16</v>
      </c>
      <c r="B4" s="1">
        <f>Лист1!A4</f>
        <v>4</v>
      </c>
      <c r="C4" s="1"/>
      <c r="D4" s="1">
        <f t="shared" si="0"/>
        <v>0.5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f xml:space="preserve"> Лист1!A$2 ^ B5</f>
        <v>32</v>
      </c>
      <c r="B5" s="1">
        <f>Лист1!A5</f>
        <v>5</v>
      </c>
      <c r="C5" s="1"/>
      <c r="D5" s="1">
        <f t="shared" si="0"/>
        <v>0.46438561897747244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f xml:space="preserve"> Лист1!A$2 ^ B6</f>
        <v>64</v>
      </c>
      <c r="B6" s="1">
        <f>Лист1!A6</f>
        <v>6</v>
      </c>
      <c r="C6" s="1"/>
      <c r="D6" s="1">
        <f t="shared" si="0"/>
        <v>0.43082708345352605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f xml:space="preserve"> Лист1!A$2 ^ B7</f>
        <v>128</v>
      </c>
      <c r="B7" s="1">
        <f>Лист1!A7</f>
        <v>7</v>
      </c>
      <c r="C7" s="1"/>
      <c r="D7" s="1">
        <f t="shared" si="0"/>
        <v>0.40105070315108632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f xml:space="preserve"> Лист1!A$2 ^ B8</f>
        <v>256</v>
      </c>
      <c r="B8" s="1">
        <f>Лист1!A8</f>
        <v>8</v>
      </c>
      <c r="C8" s="1"/>
      <c r="D8" s="1">
        <f t="shared" si="0"/>
        <v>0.375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f xml:space="preserve"> Лист1!A$2 ^ B9</f>
        <v>512</v>
      </c>
      <c r="B9" s="1">
        <f>Лист1!A9</f>
        <v>9</v>
      </c>
      <c r="C9" s="1"/>
      <c r="D9" s="1">
        <f t="shared" si="0"/>
        <v>0.35221388904914586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f xml:space="preserve"> Лист1!A$2 ^ B10</f>
        <v>1024</v>
      </c>
      <c r="B10" s="1">
        <f>Лист1!A10</f>
        <v>10</v>
      </c>
      <c r="C10" s="1"/>
      <c r="D10" s="1">
        <f t="shared" si="0"/>
        <v>0.33219280948873625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f xml:space="preserve"> Лист1!A$2 ^ B11</f>
        <v>2048</v>
      </c>
      <c r="B11" s="1">
        <f>Лист1!A11</f>
        <v>11</v>
      </c>
      <c r="C11" s="1"/>
      <c r="D11" s="1">
        <f t="shared" si="0"/>
        <v>0.31449378351248158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f xml:space="preserve"> Лист1!A$2 ^ B12</f>
        <v>4096</v>
      </c>
      <c r="B12" s="1">
        <f>Лист1!A12</f>
        <v>12</v>
      </c>
      <c r="C12" s="1"/>
      <c r="D12" s="1">
        <f t="shared" si="0"/>
        <v>0.2987468750600964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f xml:space="preserve"> Лист1!A$2 ^ B13</f>
        <v>8192</v>
      </c>
      <c r="B13" s="1">
        <f>Лист1!A13</f>
        <v>13</v>
      </c>
      <c r="C13" s="1"/>
      <c r="D13" s="1">
        <f t="shared" si="0"/>
        <v>0.28464920908777636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f xml:space="preserve"> Лист1!A$2 ^ B14</f>
        <v>16384</v>
      </c>
      <c r="B14" s="1">
        <f>Лист1!A14</f>
        <v>14</v>
      </c>
      <c r="C14" s="1"/>
      <c r="D14" s="1">
        <f t="shared" si="0"/>
        <v>0.27195392300411458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f xml:space="preserve"> Лист1!A$2 ^ B15</f>
        <v>32768</v>
      </c>
      <c r="B15" s="1">
        <f>Лист1!A15</f>
        <v>15</v>
      </c>
      <c r="C15" s="1"/>
      <c r="D15" s="1">
        <f t="shared" si="0"/>
        <v>0.26045937304056793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f xml:space="preserve"> Лист1!A$2 ^ B16</f>
        <v>65536</v>
      </c>
      <c r="B16" s="1">
        <f>Лист1!A16</f>
        <v>16</v>
      </c>
      <c r="C16" s="1"/>
      <c r="D16" s="1">
        <f t="shared" si="0"/>
        <v>0.25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f xml:space="preserve"> Лист1!A$2 ^ B17</f>
        <v>131072</v>
      </c>
      <c r="B17" s="1">
        <f>Лист1!A17</f>
        <v>17</v>
      </c>
      <c r="C17" s="1"/>
      <c r="D17" s="1">
        <f t="shared" si="0"/>
        <v>0.24043899066178467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f xml:space="preserve"> Лист1!A$2 ^ B18</f>
        <v>262144</v>
      </c>
      <c r="B18" s="1">
        <f>Лист1!A18</f>
        <v>18</v>
      </c>
      <c r="C18" s="1"/>
      <c r="D18" s="1">
        <f t="shared" si="0"/>
        <v>0.23166250008012845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>
        <f xml:space="preserve"> Лист1!A$2 ^ B19</f>
        <v>524288</v>
      </c>
      <c r="B19" s="1">
        <f>Лист1!A19</f>
        <v>19</v>
      </c>
      <c r="C19" s="1"/>
      <c r="D19" s="1">
        <f t="shared" si="0"/>
        <v>0.2235751322865045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>
        <f xml:space="preserve"> Лист1!A$2 ^ B20</f>
        <v>1048576</v>
      </c>
      <c r="B20" s="1">
        <f>Лист1!A20</f>
        <v>20</v>
      </c>
      <c r="C20" s="1"/>
      <c r="D20" s="1">
        <f t="shared" si="0"/>
        <v>0.21609640474436811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52"/>
  <sheetViews>
    <sheetView topLeftCell="A13" workbookViewId="0">
      <selection activeCell="A22" sqref="A22"/>
    </sheetView>
  </sheetViews>
  <sheetFormatPr defaultRowHeight="15" x14ac:dyDescent="0.25"/>
  <cols>
    <col min="1" max="1" width="16.28515625" customWidth="1"/>
    <col min="2" max="2" width="16.85546875" customWidth="1"/>
    <col min="3" max="3" width="35" customWidth="1"/>
    <col min="9" max="9" width="18.85546875" customWidth="1"/>
    <col min="10" max="10" width="14.28515625" customWidth="1"/>
    <col min="11" max="11" width="11.140625" customWidth="1"/>
  </cols>
  <sheetData>
    <row r="1" spans="1:11" x14ac:dyDescent="0.25">
      <c r="A1" t="s">
        <v>0</v>
      </c>
      <c r="B1">
        <v>2</v>
      </c>
      <c r="C1">
        <v>3</v>
      </c>
      <c r="D1">
        <v>4</v>
      </c>
      <c r="E1">
        <v>5</v>
      </c>
    </row>
    <row r="2" spans="1:11" x14ac:dyDescent="0.25">
      <c r="A2" t="s">
        <v>1</v>
      </c>
      <c r="B2" t="e">
        <f xml:space="preserve"> D$46 * $A2</f>
        <v>#VALUE!</v>
      </c>
      <c r="C2">
        <v>0.1</v>
      </c>
      <c r="D2">
        <v>0.25</v>
      </c>
      <c r="E2">
        <v>0.6</v>
      </c>
    </row>
    <row r="3" spans="1:11" x14ac:dyDescent="0.25">
      <c r="A3" t="s">
        <v>2</v>
      </c>
      <c r="B3" t="e">
        <f>LOG(1/B2,2)</f>
        <v>#VALUE!</v>
      </c>
      <c r="C3">
        <f t="shared" ref="C3:E3" si="0">LOG(1/C2,2)</f>
        <v>3.3219280948873626</v>
      </c>
      <c r="D3">
        <f t="shared" si="0"/>
        <v>2</v>
      </c>
      <c r="E3">
        <f t="shared" si="0"/>
        <v>0.73696559416620622</v>
      </c>
    </row>
    <row r="5" spans="1:11" x14ac:dyDescent="0.25">
      <c r="A5" t="s">
        <v>7</v>
      </c>
      <c r="B5" t="s">
        <v>4</v>
      </c>
      <c r="C5" t="s">
        <v>6</v>
      </c>
    </row>
    <row r="6" spans="1:11" ht="29.25" customHeight="1" x14ac:dyDescent="0.25">
      <c r="A6">
        <v>16</v>
      </c>
      <c r="B6">
        <f xml:space="preserve"> LEN(I6)</f>
        <v>52</v>
      </c>
      <c r="C6">
        <f xml:space="preserve"> A6 * B6 / 8</f>
        <v>104</v>
      </c>
      <c r="I6" s="2" t="s">
        <v>5</v>
      </c>
      <c r="J6" s="2"/>
      <c r="K6" s="2"/>
    </row>
    <row r="10" spans="1:11" x14ac:dyDescent="0.25">
      <c r="A10" t="s">
        <v>32</v>
      </c>
      <c r="B10" t="s">
        <v>33</v>
      </c>
      <c r="C10" t="s">
        <v>34</v>
      </c>
    </row>
    <row r="12" spans="1:11" x14ac:dyDescent="0.25">
      <c r="A12" t="s">
        <v>10</v>
      </c>
      <c r="B12" t="s">
        <v>3</v>
      </c>
      <c r="C12" t="s">
        <v>4</v>
      </c>
      <c r="D12" t="s">
        <v>11</v>
      </c>
    </row>
    <row r="13" spans="1:11" ht="15.75" customHeight="1" x14ac:dyDescent="0.25">
      <c r="A13" t="s">
        <v>8</v>
      </c>
      <c r="B13">
        <v>2</v>
      </c>
      <c r="C13">
        <v>50</v>
      </c>
      <c r="D13">
        <f xml:space="preserve"> IF(A13="Байты", B13 * 8 * C13, B13 * C13)</f>
        <v>800</v>
      </c>
    </row>
    <row r="14" spans="1:11" ht="0.75" hidden="1" customHeight="1" x14ac:dyDescent="0.25">
      <c r="A14" t="s">
        <v>8</v>
      </c>
    </row>
    <row r="15" spans="1:11" hidden="1" x14ac:dyDescent="0.25">
      <c r="A15" t="s">
        <v>9</v>
      </c>
    </row>
    <row r="17" spans="1:6" x14ac:dyDescent="0.25">
      <c r="A17" t="s">
        <v>10</v>
      </c>
      <c r="B17" t="s">
        <v>14</v>
      </c>
      <c r="C17" t="s">
        <v>15</v>
      </c>
    </row>
    <row r="18" spans="1:6" x14ac:dyDescent="0.25">
      <c r="A18" t="s">
        <v>12</v>
      </c>
      <c r="B18">
        <v>15</v>
      </c>
      <c r="C18">
        <f xml:space="preserve"> IF( A18="Восьмеричная", OCT2DEC(B18), HEX2DEC(B18))</f>
        <v>13</v>
      </c>
    </row>
    <row r="22" spans="1:6" x14ac:dyDescent="0.25">
      <c r="A22" t="s">
        <v>16</v>
      </c>
      <c r="B22">
        <v>100</v>
      </c>
      <c r="D22" t="s">
        <v>23</v>
      </c>
      <c r="F22" t="e">
        <f ca="1">IF(A22="Восьмеричная",B22,) IF(A22="Шестнадцатиричная",ШЕСТ.В.ВОС(B22),) IF(A22="Десятиричная",ДЕС.В.ВОС(B22),)</f>
        <v>#VALUE!</v>
      </c>
    </row>
    <row r="23" spans="1:6" x14ac:dyDescent="0.25">
      <c r="A23" t="s">
        <v>12</v>
      </c>
      <c r="B23" t="str">
        <f>IF(A22="Восьмеричная",B22,IF(A22="Шестнадцатиричная",ШЕСТ.В.ВОС(B22),IF(A22="Десятиричная",DEC2OCT(B22),)))</f>
        <v>144</v>
      </c>
      <c r="D23">
        <v>13</v>
      </c>
    </row>
    <row r="24" spans="1:6" x14ac:dyDescent="0.25">
      <c r="A24" t="s">
        <v>13</v>
      </c>
      <c r="B24" t="str">
        <f>IF(A22="Шестнадцатиричная",B22,IF(A22="Восьмеричная",OCT2HEX(B22),IF(A22="Десятиричная",DEC2HEX(B22),)))</f>
        <v>64</v>
      </c>
    </row>
    <row r="25" spans="1:6" x14ac:dyDescent="0.25">
      <c r="A25" t="s">
        <v>16</v>
      </c>
      <c r="B25">
        <f>IF(A22="Десятиричная",B22,IF(A22="Шестнадцатиричная",ШЕСТ.В.ДЕС(B22),IF(A22="Восьмеричная",OCT2DEC(B22),)))</f>
        <v>100</v>
      </c>
      <c r="E25" t="s">
        <v>22</v>
      </c>
      <c r="F25" t="s">
        <v>25</v>
      </c>
    </row>
    <row r="26" spans="1:6" x14ac:dyDescent="0.25">
      <c r="D26" t="s">
        <v>17</v>
      </c>
      <c r="E26">
        <f>MOD(D23,3)</f>
        <v>1</v>
      </c>
      <c r="F26">
        <f>INT(D23/3)</f>
        <v>4</v>
      </c>
    </row>
    <row r="27" spans="1:6" x14ac:dyDescent="0.25">
      <c r="D27" t="s">
        <v>18</v>
      </c>
      <c r="E27">
        <f>MOD(F26,3)</f>
        <v>1</v>
      </c>
      <c r="F27">
        <f>INT(F26/3)</f>
        <v>1</v>
      </c>
    </row>
    <row r="28" spans="1:6" x14ac:dyDescent="0.25">
      <c r="D28" t="s">
        <v>19</v>
      </c>
      <c r="E28">
        <f t="shared" ref="E28:E30" si="1">MOD(F27,3)</f>
        <v>1</v>
      </c>
      <c r="F28">
        <f>INT(F27/3)</f>
        <v>0</v>
      </c>
    </row>
    <row r="29" spans="1:6" x14ac:dyDescent="0.25">
      <c r="D29" t="s">
        <v>20</v>
      </c>
      <c r="E29">
        <f t="shared" si="1"/>
        <v>0</v>
      </c>
      <c r="F29">
        <f>INT(F28/3)</f>
        <v>0</v>
      </c>
    </row>
    <row r="30" spans="1:6" x14ac:dyDescent="0.25">
      <c r="D30" t="s">
        <v>21</v>
      </c>
      <c r="E30">
        <f t="shared" si="1"/>
        <v>0</v>
      </c>
    </row>
    <row r="32" spans="1:6" x14ac:dyDescent="0.25">
      <c r="D32" t="s">
        <v>24</v>
      </c>
      <c r="E32" t="str">
        <f>CONCATENATE(E30,E29,E28,E27,E26,)</f>
        <v>00111</v>
      </c>
    </row>
    <row r="34" spans="4:14" x14ac:dyDescent="0.25">
      <c r="I34" s="3" t="s">
        <v>52</v>
      </c>
      <c r="J34" s="3" t="s">
        <v>53</v>
      </c>
      <c r="K34" s="3" t="s">
        <v>54</v>
      </c>
      <c r="L34" s="3" t="s">
        <v>26</v>
      </c>
      <c r="M34" s="3" t="s">
        <v>27</v>
      </c>
      <c r="N34" s="3" t="s">
        <v>28</v>
      </c>
    </row>
    <row r="35" spans="4:14" x14ac:dyDescent="0.25">
      <c r="I35" t="s">
        <v>32</v>
      </c>
      <c r="J35" t="s">
        <v>33</v>
      </c>
      <c r="K35" t="s">
        <v>34</v>
      </c>
      <c r="L35" t="s">
        <v>44</v>
      </c>
      <c r="M35" t="s">
        <v>31</v>
      </c>
      <c r="N35" t="s">
        <v>46</v>
      </c>
    </row>
    <row r="36" spans="4:14" x14ac:dyDescent="0.25">
      <c r="I36" t="s">
        <v>49</v>
      </c>
      <c r="J36" t="s">
        <v>50</v>
      </c>
      <c r="K36" t="s">
        <v>51</v>
      </c>
      <c r="L36" t="s">
        <v>30</v>
      </c>
      <c r="M36" t="s">
        <v>31</v>
      </c>
      <c r="N36" t="s">
        <v>47</v>
      </c>
    </row>
    <row r="37" spans="4:14" x14ac:dyDescent="0.25">
      <c r="I37" t="s">
        <v>38</v>
      </c>
      <c r="J37" t="s">
        <v>39</v>
      </c>
      <c r="K37" t="s">
        <v>40</v>
      </c>
      <c r="L37" t="s">
        <v>29</v>
      </c>
      <c r="M37" t="s">
        <v>31</v>
      </c>
      <c r="N37" t="s">
        <v>48</v>
      </c>
    </row>
    <row r="38" spans="4:14" x14ac:dyDescent="0.25">
      <c r="I38" t="s">
        <v>37</v>
      </c>
      <c r="J38" t="s">
        <v>35</v>
      </c>
      <c r="K38" t="s">
        <v>36</v>
      </c>
      <c r="L38" t="s">
        <v>44</v>
      </c>
      <c r="M38" t="s">
        <v>45</v>
      </c>
      <c r="N38" t="s">
        <v>46</v>
      </c>
    </row>
    <row r="39" spans="4:14" x14ac:dyDescent="0.25">
      <c r="I39" t="s">
        <v>41</v>
      </c>
      <c r="J39" t="s">
        <v>42</v>
      </c>
      <c r="K39" t="s">
        <v>43</v>
      </c>
      <c r="L39" t="s">
        <v>30</v>
      </c>
      <c r="M39" t="s">
        <v>45</v>
      </c>
      <c r="N39" t="s">
        <v>47</v>
      </c>
    </row>
    <row r="43" spans="4:14" x14ac:dyDescent="0.25">
      <c r="E43" s="6" t="s">
        <v>55</v>
      </c>
      <c r="F43" s="7"/>
      <c r="G43" s="8"/>
      <c r="I43" s="6" t="s">
        <v>56</v>
      </c>
      <c r="J43" s="7"/>
      <c r="K43" s="8"/>
    </row>
    <row r="45" spans="4:14" x14ac:dyDescent="0.25">
      <c r="D45" t="s">
        <v>57</v>
      </c>
      <c r="E45">
        <v>1</v>
      </c>
      <c r="F45">
        <v>2</v>
      </c>
      <c r="G45">
        <v>3</v>
      </c>
      <c r="H45">
        <v>4</v>
      </c>
      <c r="I45">
        <v>5</v>
      </c>
      <c r="J45">
        <v>6</v>
      </c>
      <c r="K45">
        <v>7</v>
      </c>
    </row>
    <row r="46" spans="4:14" x14ac:dyDescent="0.25">
      <c r="D46">
        <v>1</v>
      </c>
      <c r="E46">
        <f xml:space="preserve"> $D$46 * $E45</f>
        <v>1</v>
      </c>
      <c r="F46">
        <f xml:space="preserve"> $D$46 * F45</f>
        <v>2</v>
      </c>
      <c r="G46">
        <f xml:space="preserve"> $D$46 * G45</f>
        <v>3</v>
      </c>
      <c r="H46">
        <f t="shared" ref="H46:K46" si="2" xml:space="preserve"> $D$46 * H45</f>
        <v>4</v>
      </c>
      <c r="I46">
        <f t="shared" si="2"/>
        <v>5</v>
      </c>
      <c r="J46">
        <f t="shared" si="2"/>
        <v>6</v>
      </c>
      <c r="K46">
        <f t="shared" si="2"/>
        <v>7</v>
      </c>
    </row>
    <row r="47" spans="4:14" x14ac:dyDescent="0.25">
      <c r="D47">
        <v>2</v>
      </c>
      <c r="E47">
        <f xml:space="preserve"> $D47 * $E45</f>
        <v>2</v>
      </c>
    </row>
    <row r="48" spans="4:14" x14ac:dyDescent="0.25">
      <c r="D48">
        <v>3</v>
      </c>
      <c r="E48">
        <f t="shared" ref="E48:E52" si="3" xml:space="preserve"> $D48 * $E46</f>
        <v>3</v>
      </c>
    </row>
    <row r="49" spans="4:5" x14ac:dyDescent="0.25">
      <c r="D49">
        <v>4</v>
      </c>
      <c r="E49">
        <f t="shared" si="3"/>
        <v>8</v>
      </c>
    </row>
    <row r="50" spans="4:5" x14ac:dyDescent="0.25">
      <c r="D50">
        <v>5</v>
      </c>
      <c r="E50">
        <f t="shared" si="3"/>
        <v>15</v>
      </c>
    </row>
    <row r="51" spans="4:5" x14ac:dyDescent="0.25">
      <c r="D51">
        <v>6</v>
      </c>
      <c r="E51">
        <f t="shared" si="3"/>
        <v>48</v>
      </c>
    </row>
    <row r="52" spans="4:5" x14ac:dyDescent="0.25">
      <c r="D52">
        <v>7</v>
      </c>
      <c r="E52">
        <f t="shared" si="3"/>
        <v>105</v>
      </c>
    </row>
  </sheetData>
  <sortState ref="I35:N39">
    <sortCondition ref="M35:M39"/>
  </sortState>
  <mergeCells count="2">
    <mergeCell ref="E43:G43"/>
    <mergeCell ref="I43:K43"/>
  </mergeCells>
  <dataValidations count="3">
    <dataValidation type="list" allowBlank="1" showInputMessage="1" showErrorMessage="1" sqref="A13">
      <formula1>$A$14:$A$15</formula1>
    </dataValidation>
    <dataValidation type="list" allowBlank="1" showInputMessage="1" showErrorMessage="1" sqref="A18">
      <formula1>$A$23:$A$24</formula1>
    </dataValidation>
    <dataValidation type="list" allowBlank="1" showInputMessage="1" showErrorMessage="1" sqref="A22">
      <formula1>$A$23:$A$25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Лист5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2022-09-05T05:44:04Z</dcterms:created>
  <dcterms:modified xsi:type="dcterms:W3CDTF">2022-09-19T07:20:44Z</dcterms:modified>
</cp:coreProperties>
</file>